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1"/>
  </bookViews>
  <sheets>
    <sheet name="facturmendoza08" sheetId="1" r:id="rId1"/>
    <sheet name="usuariosmendoza08" sheetId="2" r:id="rId2"/>
  </sheets>
  <definedNames/>
  <calcPr fullCalcOnLoad="1"/>
</workbook>
</file>

<file path=xl/sharedStrings.xml><?xml version="1.0" encoding="utf-8"?>
<sst xmlns="http://schemas.openxmlformats.org/spreadsheetml/2006/main" count="143" uniqueCount="45">
  <si>
    <t>Mendoza</t>
  </si>
  <si>
    <t>General Alvear</t>
  </si>
  <si>
    <t>Coop de General Alvear Ltda.</t>
  </si>
  <si>
    <t>Coop de Bowen Ltda.</t>
  </si>
  <si>
    <t>Godoy Cruz</t>
  </si>
  <si>
    <t>Coop de Godoy Cruz Ltda.</t>
  </si>
  <si>
    <t>Junín</t>
  </si>
  <si>
    <t>Coop de Rivadavia Ltda.</t>
  </si>
  <si>
    <t>Coop de Medrano Ltda.</t>
  </si>
  <si>
    <t>Coop de Alto Verde y Algarrobo Grande</t>
  </si>
  <si>
    <t>Rivadavia</t>
  </si>
  <si>
    <t>Coop de Rural Sud Rio Tunuyan Rivadavia</t>
  </si>
  <si>
    <t>San Martín</t>
  </si>
  <si>
    <t>San Rafael</t>
  </si>
  <si>
    <t>Coop de Monte Coman Ltda.</t>
  </si>
  <si>
    <t>Santa Rosa</t>
  </si>
  <si>
    <t>Coop de Santa Rosa Ltda.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</si>
  <si>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</si>
  <si>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</si>
  <si>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</si>
  <si>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</si>
  <si>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</si>
  <si>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</si>
  <si>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</si>
  <si>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</si>
  <si>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</si>
  <si>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</si>
  <si>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</si>
  <si>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</si>
  <si>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</si>
  <si>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</si>
  <si>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</si>
  <si>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</si>
  <si>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</si>
  <si>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MENDOZA</t>
  </si>
  <si>
    <t>Total General Alvear</t>
  </si>
  <si>
    <t>Total Godoy Cruz</t>
  </si>
  <si>
    <t>Total Junín</t>
  </si>
  <si>
    <t>Total Rivadavia</t>
  </si>
  <si>
    <t>Total San Martín</t>
  </si>
  <si>
    <t>Total San Rafael</t>
  </si>
  <si>
    <t>Total Santa Rosa</t>
  </si>
  <si>
    <t>TOTAL COOPERATIVAS</t>
  </si>
  <si>
    <t>Cantidad de Usuarios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</si>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</sst>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" fontId="1" fillId="0" borderId="1" xfId="19" applyNumberFormat="1" applyFont="1" applyFill="1" applyBorder="1" applyAlignment="1">
      <alignment horizontal="right" wrapText="1"/>
      <protection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2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1" xfId="19" applyNumberFormat="1" applyFont="1" applyFill="1" applyBorder="1" applyAlignment="1">
      <alignment horizontal="center" wrapText="1"/>
      <protection/>
    </xf>
    <xf numFmtId="3" fontId="5" fillId="0" borderId="1" xfId="19" applyNumberFormat="1" applyFont="1" applyFill="1" applyBorder="1" applyAlignment="1">
      <alignment horizontal="center" wrapText="1"/>
      <protection/>
    </xf>
    <xf numFmtId="3" fontId="5" fillId="0" borderId="0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2">
      <selection activeCell="C34" sqref="C34"/>
    </sheetView>
  </sheetViews>
  <sheetFormatPr defaultColWidth="11.421875" defaultRowHeight="12.75"/>
  <cols>
    <col min="2" max="2" width="20.28125" style="0" customWidth="1"/>
    <col min="3" max="3" width="34.421875" style="0" customWidth="1"/>
    <col min="4" max="4" width="12.421875" style="0" customWidth="1"/>
  </cols>
  <sheetData>
    <row r="1" spans="1:14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6" ht="12.75">
      <c r="A2" s="3" t="s">
        <v>34</v>
      </c>
      <c r="C2" s="3" t="s">
        <v>20</v>
      </c>
      <c r="D2" s="3"/>
      <c r="F2" s="3"/>
    </row>
    <row r="3" ht="12.75">
      <c r="A3" s="3" t="s">
        <v>44</v>
      </c>
    </row>
    <row r="4" spans="1:6" ht="12.75">
      <c r="A4" s="3" t="s">
        <v>21</v>
      </c>
      <c r="C4" s="4" t="s">
        <v>22</v>
      </c>
      <c r="D4" s="4"/>
      <c r="F4" s="4"/>
    </row>
    <row r="6" spans="1:14" ht="12.75">
      <c r="A6" s="5" t="s">
        <v>17</v>
      </c>
      <c r="B6" s="5" t="s">
        <v>18</v>
      </c>
      <c r="C6" s="5" t="s">
        <v>19</v>
      </c>
      <c r="D6" s="5" t="s">
        <v>23</v>
      </c>
      <c r="E6" s="6" t="s">
        <v>24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6" t="s">
        <v>30</v>
      </c>
      <c r="L6" s="6" t="s">
        <v>31</v>
      </c>
      <c r="M6" s="6" t="s">
        <v>32</v>
      </c>
      <c r="N6" s="6" t="s">
        <v>33</v>
      </c>
    </row>
    <row r="7" spans="1:14" ht="12.75">
      <c r="A7" s="1" t="s">
        <v>0</v>
      </c>
      <c r="B7" s="1" t="s">
        <v>1</v>
      </c>
      <c r="C7" s="1" t="s">
        <v>2</v>
      </c>
      <c r="D7" s="7">
        <f>SUM(E7:N7)</f>
        <v>57550.85199999999</v>
      </c>
      <c r="E7" s="8">
        <v>27394.581</v>
      </c>
      <c r="F7" s="8">
        <v>5301.762</v>
      </c>
      <c r="G7" s="8">
        <v>15026.173</v>
      </c>
      <c r="H7" s="8">
        <v>1965.537</v>
      </c>
      <c r="I7" s="8">
        <v>5427.958</v>
      </c>
      <c r="J7" s="8">
        <v>0</v>
      </c>
      <c r="K7" s="8">
        <v>703.766</v>
      </c>
      <c r="L7" s="8">
        <v>1467.435</v>
      </c>
      <c r="M7" s="8">
        <v>0</v>
      </c>
      <c r="N7" s="8">
        <v>263.64</v>
      </c>
    </row>
    <row r="8" spans="1:14" ht="12.75">
      <c r="A8" s="1" t="s">
        <v>0</v>
      </c>
      <c r="B8" s="1" t="s">
        <v>1</v>
      </c>
      <c r="C8" s="1" t="s">
        <v>3</v>
      </c>
      <c r="D8" s="7">
        <f>SUM(E8:N8)</f>
        <v>10158.242</v>
      </c>
      <c r="E8" s="8">
        <v>2705.692</v>
      </c>
      <c r="F8" s="8">
        <v>1368.695</v>
      </c>
      <c r="G8" s="8">
        <v>1721.675</v>
      </c>
      <c r="H8" s="8">
        <v>350.439</v>
      </c>
      <c r="I8" s="8">
        <v>1174.518</v>
      </c>
      <c r="J8" s="8">
        <v>0</v>
      </c>
      <c r="K8" s="8">
        <v>667.721</v>
      </c>
      <c r="L8" s="8">
        <v>176.527</v>
      </c>
      <c r="M8" s="8">
        <v>1992.975</v>
      </c>
      <c r="N8" s="8">
        <v>0</v>
      </c>
    </row>
    <row r="9" spans="1:15" ht="12.75">
      <c r="A9" s="1"/>
      <c r="B9" s="3" t="s">
        <v>35</v>
      </c>
      <c r="C9" s="1"/>
      <c r="D9" s="11">
        <f>SUM(E9:N9)</f>
        <v>67709.094</v>
      </c>
      <c r="E9" s="10">
        <f>+E7+E8</f>
        <v>30100.272999999997</v>
      </c>
      <c r="F9" s="10">
        <f aca="true" t="shared" si="0" ref="F9:O9">+F7+F8</f>
        <v>6670.456999999999</v>
      </c>
      <c r="G9" s="10">
        <f t="shared" si="0"/>
        <v>16747.848</v>
      </c>
      <c r="H9" s="10">
        <f t="shared" si="0"/>
        <v>2315.976</v>
      </c>
      <c r="I9" s="10">
        <f t="shared" si="0"/>
        <v>6602.476</v>
      </c>
      <c r="J9" s="10">
        <f t="shared" si="0"/>
        <v>0</v>
      </c>
      <c r="K9" s="10">
        <f t="shared" si="0"/>
        <v>1371.487</v>
      </c>
      <c r="L9" s="10">
        <f t="shared" si="0"/>
        <v>1643.962</v>
      </c>
      <c r="M9" s="10">
        <f t="shared" si="0"/>
        <v>1992.975</v>
      </c>
      <c r="N9" s="10">
        <f t="shared" si="0"/>
        <v>263.64</v>
      </c>
      <c r="O9" s="10"/>
    </row>
    <row r="10" spans="1:14" ht="12.75">
      <c r="A10" s="1" t="s">
        <v>0</v>
      </c>
      <c r="B10" s="1" t="s">
        <v>4</v>
      </c>
      <c r="C10" s="1" t="s">
        <v>5</v>
      </c>
      <c r="D10" s="7">
        <f>SUM(E10:N10)</f>
        <v>283863.56100000005</v>
      </c>
      <c r="E10" s="8">
        <v>145536.826</v>
      </c>
      <c r="F10" s="8">
        <v>63110.329</v>
      </c>
      <c r="G10" s="8">
        <v>45865.975</v>
      </c>
      <c r="H10" s="8">
        <v>0</v>
      </c>
      <c r="I10" s="8">
        <v>20436.814</v>
      </c>
      <c r="J10" s="8">
        <v>0</v>
      </c>
      <c r="K10" s="8">
        <v>0</v>
      </c>
      <c r="L10" s="8">
        <v>8216.742</v>
      </c>
      <c r="M10" s="8">
        <v>0</v>
      </c>
      <c r="N10" s="8">
        <v>696.875</v>
      </c>
    </row>
    <row r="11" spans="1:14" ht="12.75">
      <c r="A11" s="1"/>
      <c r="B11" s="3" t="s">
        <v>36</v>
      </c>
      <c r="C11" s="1"/>
      <c r="D11" s="10">
        <f>+D10</f>
        <v>283863.56100000005</v>
      </c>
      <c r="E11" s="10">
        <f>+E10</f>
        <v>145536.826</v>
      </c>
      <c r="F11" s="10">
        <f aca="true" t="shared" si="1" ref="F11:N11">+F10</f>
        <v>63110.329</v>
      </c>
      <c r="G11" s="10">
        <f t="shared" si="1"/>
        <v>45865.975</v>
      </c>
      <c r="H11" s="10">
        <f t="shared" si="1"/>
        <v>0</v>
      </c>
      <c r="I11" s="10">
        <f t="shared" si="1"/>
        <v>20436.814</v>
      </c>
      <c r="J11" s="10">
        <f t="shared" si="1"/>
        <v>0</v>
      </c>
      <c r="K11" s="10">
        <f t="shared" si="1"/>
        <v>0</v>
      </c>
      <c r="L11" s="10">
        <f t="shared" si="1"/>
        <v>8216.742</v>
      </c>
      <c r="M11" s="10">
        <f t="shared" si="1"/>
        <v>0</v>
      </c>
      <c r="N11" s="10">
        <f t="shared" si="1"/>
        <v>696.875</v>
      </c>
    </row>
    <row r="12" spans="1:14" ht="12.75">
      <c r="A12" s="1" t="s">
        <v>0</v>
      </c>
      <c r="B12" s="1" t="s">
        <v>6</v>
      </c>
      <c r="C12" s="1" t="s">
        <v>7</v>
      </c>
      <c r="D12" s="7">
        <f>SUM(E12:N12)</f>
        <v>8534.922999999999</v>
      </c>
      <c r="E12" s="8">
        <v>2049.875</v>
      </c>
      <c r="F12" s="8">
        <v>542.614</v>
      </c>
      <c r="G12" s="8">
        <v>250.447</v>
      </c>
      <c r="H12" s="8">
        <v>275.972</v>
      </c>
      <c r="I12" s="8">
        <v>318.662</v>
      </c>
      <c r="J12" s="8">
        <v>0</v>
      </c>
      <c r="K12" s="8">
        <v>4750.633</v>
      </c>
      <c r="L12" s="8">
        <v>346.72</v>
      </c>
      <c r="M12" s="8">
        <v>0</v>
      </c>
      <c r="N12" s="8">
        <v>0</v>
      </c>
    </row>
    <row r="13" spans="1:14" ht="12.75">
      <c r="A13" s="1" t="s">
        <v>0</v>
      </c>
      <c r="B13" s="1" t="s">
        <v>6</v>
      </c>
      <c r="C13" s="1" t="s">
        <v>8</v>
      </c>
      <c r="D13" s="7">
        <f>SUM(E13:N13)</f>
        <v>1865.0259999999998</v>
      </c>
      <c r="E13" s="8">
        <v>991.062</v>
      </c>
      <c r="F13" s="8">
        <v>175.87</v>
      </c>
      <c r="G13" s="8">
        <v>180.498</v>
      </c>
      <c r="H13" s="8">
        <v>52.3</v>
      </c>
      <c r="I13" s="8">
        <v>356.89</v>
      </c>
      <c r="J13" s="8">
        <v>0</v>
      </c>
      <c r="K13" s="8">
        <v>104.966</v>
      </c>
      <c r="L13" s="8">
        <v>2.97</v>
      </c>
      <c r="M13" s="8">
        <v>0</v>
      </c>
      <c r="N13" s="8">
        <v>0.47</v>
      </c>
    </row>
    <row r="14" spans="1:14" ht="12.75">
      <c r="A14" s="1" t="s">
        <v>0</v>
      </c>
      <c r="B14" s="1" t="s">
        <v>6</v>
      </c>
      <c r="C14" s="1" t="s">
        <v>9</v>
      </c>
      <c r="D14" s="7">
        <f>SUM(E14:N14)</f>
        <v>11776.893</v>
      </c>
      <c r="E14" s="8">
        <v>4895.88</v>
      </c>
      <c r="F14" s="8">
        <v>178.592</v>
      </c>
      <c r="G14" s="8">
        <v>4393.692</v>
      </c>
      <c r="H14" s="8">
        <v>123.827</v>
      </c>
      <c r="I14" s="8">
        <v>1127.092</v>
      </c>
      <c r="J14" s="8">
        <v>0</v>
      </c>
      <c r="K14" s="8">
        <v>804.982</v>
      </c>
      <c r="L14" s="8">
        <v>252.828</v>
      </c>
      <c r="M14" s="8">
        <v>0</v>
      </c>
      <c r="N14" s="8">
        <v>0</v>
      </c>
    </row>
    <row r="15" spans="1:14" ht="12.75">
      <c r="A15" s="1"/>
      <c r="B15" s="3" t="s">
        <v>37</v>
      </c>
      <c r="C15" s="1"/>
      <c r="D15" s="11">
        <f>SUM(E15:N15)</f>
        <v>22176.842</v>
      </c>
      <c r="E15" s="10">
        <f>+E12+E13+E14</f>
        <v>7936.817</v>
      </c>
      <c r="F15" s="10">
        <f aca="true" t="shared" si="2" ref="F15:N15">+F12+F13+F14</f>
        <v>897.076</v>
      </c>
      <c r="G15" s="10">
        <f t="shared" si="2"/>
        <v>4824.637</v>
      </c>
      <c r="H15" s="10">
        <f t="shared" si="2"/>
        <v>452.099</v>
      </c>
      <c r="I15" s="10">
        <f t="shared" si="2"/>
        <v>1802.644</v>
      </c>
      <c r="J15" s="10">
        <f t="shared" si="2"/>
        <v>0</v>
      </c>
      <c r="K15" s="10">
        <f t="shared" si="2"/>
        <v>5660.581</v>
      </c>
      <c r="L15" s="10">
        <f t="shared" si="2"/>
        <v>602.518</v>
      </c>
      <c r="M15" s="10">
        <f t="shared" si="2"/>
        <v>0</v>
      </c>
      <c r="N15" s="10">
        <f t="shared" si="2"/>
        <v>0.47</v>
      </c>
    </row>
    <row r="16" spans="1:14" ht="12.75">
      <c r="A16" s="1" t="s">
        <v>0</v>
      </c>
      <c r="B16" s="1" t="s">
        <v>10</v>
      </c>
      <c r="C16" s="1" t="s">
        <v>7</v>
      </c>
      <c r="D16" s="7">
        <f>SUM(E16:N16)</f>
        <v>49544.148</v>
      </c>
      <c r="E16" s="8">
        <v>24887.774</v>
      </c>
      <c r="F16" s="8">
        <v>10722.251</v>
      </c>
      <c r="G16" s="8">
        <v>4642.043</v>
      </c>
      <c r="H16" s="8">
        <v>1561.093</v>
      </c>
      <c r="I16" s="8">
        <v>4747.847</v>
      </c>
      <c r="J16" s="8">
        <v>0</v>
      </c>
      <c r="K16" s="8">
        <v>2089.232</v>
      </c>
      <c r="L16" s="8">
        <v>372.823</v>
      </c>
      <c r="M16" s="8">
        <v>0</v>
      </c>
      <c r="N16" s="8">
        <v>521.085</v>
      </c>
    </row>
    <row r="17" spans="1:14" ht="12.75">
      <c r="A17" s="1" t="s">
        <v>0</v>
      </c>
      <c r="B17" s="1" t="s">
        <v>10</v>
      </c>
      <c r="C17" s="1" t="s">
        <v>11</v>
      </c>
      <c r="D17" s="7">
        <f>SUM(E17:N17)</f>
        <v>29319.17</v>
      </c>
      <c r="E17" s="8">
        <v>5113.14</v>
      </c>
      <c r="F17" s="8">
        <v>1167.28</v>
      </c>
      <c r="G17" s="8">
        <v>4926.5</v>
      </c>
      <c r="H17" s="8">
        <v>443.19</v>
      </c>
      <c r="I17" s="8">
        <v>1418.12</v>
      </c>
      <c r="J17" s="8">
        <v>0</v>
      </c>
      <c r="K17" s="8">
        <v>13841.97</v>
      </c>
      <c r="L17" s="8">
        <v>0</v>
      </c>
      <c r="M17" s="8">
        <v>2408.97</v>
      </c>
      <c r="N17" s="8">
        <v>0</v>
      </c>
    </row>
    <row r="18" spans="1:14" ht="12.75">
      <c r="A18" s="1" t="s">
        <v>0</v>
      </c>
      <c r="B18" s="1" t="s">
        <v>10</v>
      </c>
      <c r="C18" s="1" t="s">
        <v>8</v>
      </c>
      <c r="D18" s="7">
        <f>SUM(E18:N18)</f>
        <v>3064.2590000000005</v>
      </c>
      <c r="E18" s="8">
        <v>1513.92</v>
      </c>
      <c r="F18" s="8">
        <v>337.48</v>
      </c>
      <c r="G18" s="8">
        <v>394.826</v>
      </c>
      <c r="H18" s="8">
        <v>69.65</v>
      </c>
      <c r="I18" s="8">
        <v>344.19</v>
      </c>
      <c r="J18" s="8">
        <v>0</v>
      </c>
      <c r="K18" s="8">
        <v>297.233</v>
      </c>
      <c r="L18" s="8">
        <v>90.19</v>
      </c>
      <c r="M18" s="8">
        <v>0</v>
      </c>
      <c r="N18" s="8">
        <v>16.77</v>
      </c>
    </row>
    <row r="19" spans="1:14" ht="12.75">
      <c r="A19" s="1"/>
      <c r="B19" s="3" t="s">
        <v>38</v>
      </c>
      <c r="C19" s="1"/>
      <c r="D19" s="11">
        <f>SUM(E19:N19)</f>
        <v>81927.577</v>
      </c>
      <c r="E19" s="10">
        <f>+E16+E17+E18</f>
        <v>31514.834000000003</v>
      </c>
      <c r="F19" s="10">
        <f aca="true" t="shared" si="3" ref="F19:N19">+F16+F17+F18</f>
        <v>12227.011</v>
      </c>
      <c r="G19" s="10">
        <f t="shared" si="3"/>
        <v>9963.368999999999</v>
      </c>
      <c r="H19" s="10">
        <f t="shared" si="3"/>
        <v>2073.933</v>
      </c>
      <c r="I19" s="10">
        <f t="shared" si="3"/>
        <v>6510.156999999999</v>
      </c>
      <c r="J19" s="10">
        <f t="shared" si="3"/>
        <v>0</v>
      </c>
      <c r="K19" s="10">
        <f t="shared" si="3"/>
        <v>16228.435</v>
      </c>
      <c r="L19" s="10">
        <f t="shared" si="3"/>
        <v>463.013</v>
      </c>
      <c r="M19" s="10">
        <f t="shared" si="3"/>
        <v>2408.97</v>
      </c>
      <c r="N19" s="10">
        <f t="shared" si="3"/>
        <v>537.855</v>
      </c>
    </row>
    <row r="20" spans="1:14" ht="12.75">
      <c r="A20" s="1" t="s">
        <v>0</v>
      </c>
      <c r="B20" s="1" t="s">
        <v>12</v>
      </c>
      <c r="C20" s="1" t="s">
        <v>9</v>
      </c>
      <c r="D20" s="7">
        <f>SUM(E20:N20)</f>
        <v>114522.75000000001</v>
      </c>
      <c r="E20" s="8">
        <v>27636.847</v>
      </c>
      <c r="F20" s="8">
        <v>838.121</v>
      </c>
      <c r="G20" s="8">
        <v>22058.589</v>
      </c>
      <c r="H20" s="8">
        <v>773.151</v>
      </c>
      <c r="I20" s="8">
        <v>2632.161</v>
      </c>
      <c r="J20" s="8">
        <v>0</v>
      </c>
      <c r="K20" s="8">
        <v>59680.334</v>
      </c>
      <c r="L20" s="8">
        <v>903.547</v>
      </c>
      <c r="M20" s="8">
        <v>0</v>
      </c>
      <c r="N20" s="8">
        <v>0</v>
      </c>
    </row>
    <row r="21" spans="1:14" ht="12.75">
      <c r="A21" s="1"/>
      <c r="B21" s="3" t="s">
        <v>39</v>
      </c>
      <c r="C21" s="1"/>
      <c r="D21" s="10">
        <f>+D20</f>
        <v>114522.75000000001</v>
      </c>
      <c r="E21" s="10">
        <f>+E20</f>
        <v>27636.847</v>
      </c>
      <c r="F21" s="10">
        <f aca="true" t="shared" si="4" ref="F21:N21">+F20</f>
        <v>838.121</v>
      </c>
      <c r="G21" s="10">
        <f t="shared" si="4"/>
        <v>22058.589</v>
      </c>
      <c r="H21" s="10">
        <f t="shared" si="4"/>
        <v>773.151</v>
      </c>
      <c r="I21" s="10">
        <f t="shared" si="4"/>
        <v>2632.161</v>
      </c>
      <c r="J21" s="10">
        <f t="shared" si="4"/>
        <v>0</v>
      </c>
      <c r="K21" s="10">
        <f t="shared" si="4"/>
        <v>59680.334</v>
      </c>
      <c r="L21" s="10">
        <f t="shared" si="4"/>
        <v>903.547</v>
      </c>
      <c r="M21" s="10">
        <f t="shared" si="4"/>
        <v>0</v>
      </c>
      <c r="N21" s="10">
        <f t="shared" si="4"/>
        <v>0</v>
      </c>
    </row>
    <row r="22" spans="1:14" ht="12.75">
      <c r="A22" s="1" t="s">
        <v>0</v>
      </c>
      <c r="B22" s="1" t="s">
        <v>13</v>
      </c>
      <c r="C22" s="1" t="s">
        <v>14</v>
      </c>
      <c r="D22" s="7">
        <f>SUM(E22:N22)</f>
        <v>3774.2049999999995</v>
      </c>
      <c r="E22" s="8">
        <v>2249.894</v>
      </c>
      <c r="F22" s="8">
        <v>474.912</v>
      </c>
      <c r="G22" s="8">
        <v>123.39</v>
      </c>
      <c r="H22" s="8">
        <v>267.986</v>
      </c>
      <c r="I22" s="8">
        <v>531.714</v>
      </c>
      <c r="J22" s="8">
        <v>0</v>
      </c>
      <c r="K22" s="8">
        <v>0</v>
      </c>
      <c r="L22" s="8">
        <v>111.664</v>
      </c>
      <c r="M22" s="8">
        <v>14.645</v>
      </c>
      <c r="N22" s="8">
        <v>0</v>
      </c>
    </row>
    <row r="23" spans="1:14" ht="12.75">
      <c r="A23" s="1"/>
      <c r="B23" s="3" t="s">
        <v>40</v>
      </c>
      <c r="C23" s="1"/>
      <c r="D23" s="10">
        <f>+D22</f>
        <v>3774.2049999999995</v>
      </c>
      <c r="E23" s="10">
        <f>+E22</f>
        <v>2249.894</v>
      </c>
      <c r="F23" s="10">
        <f aca="true" t="shared" si="5" ref="F23:N23">+F22</f>
        <v>474.912</v>
      </c>
      <c r="G23" s="10">
        <f t="shared" si="5"/>
        <v>123.39</v>
      </c>
      <c r="H23" s="10">
        <f t="shared" si="5"/>
        <v>267.986</v>
      </c>
      <c r="I23" s="10">
        <f t="shared" si="5"/>
        <v>531.714</v>
      </c>
      <c r="J23" s="10">
        <f t="shared" si="5"/>
        <v>0</v>
      </c>
      <c r="K23" s="10">
        <f t="shared" si="5"/>
        <v>0</v>
      </c>
      <c r="L23" s="10">
        <f t="shared" si="5"/>
        <v>111.664</v>
      </c>
      <c r="M23" s="10">
        <f t="shared" si="5"/>
        <v>14.645</v>
      </c>
      <c r="N23" s="10">
        <f t="shared" si="5"/>
        <v>0</v>
      </c>
    </row>
    <row r="24" spans="1:14" ht="12.75">
      <c r="A24" s="1" t="s">
        <v>0</v>
      </c>
      <c r="B24" s="1" t="s">
        <v>15</v>
      </c>
      <c r="C24" s="1" t="s">
        <v>16</v>
      </c>
      <c r="D24" s="7">
        <f>SUM(E24:N24)</f>
        <v>7172.622</v>
      </c>
      <c r="E24" s="8">
        <v>627.704</v>
      </c>
      <c r="F24" s="8">
        <v>103.91</v>
      </c>
      <c r="G24" s="8">
        <v>150.812</v>
      </c>
      <c r="H24" s="8">
        <v>0</v>
      </c>
      <c r="I24" s="8">
        <v>98.539</v>
      </c>
      <c r="J24" s="8">
        <v>0</v>
      </c>
      <c r="K24" s="8">
        <v>6191.657</v>
      </c>
      <c r="L24" s="8">
        <v>0</v>
      </c>
      <c r="M24" s="8">
        <v>0</v>
      </c>
      <c r="N24" s="8">
        <v>0</v>
      </c>
    </row>
    <row r="25" spans="1:14" ht="12.75">
      <c r="A25" s="1" t="s">
        <v>0</v>
      </c>
      <c r="B25" s="1" t="s">
        <v>15</v>
      </c>
      <c r="C25" s="1" t="s">
        <v>7</v>
      </c>
      <c r="D25" s="7">
        <f>SUM(E25:N25)</f>
        <v>1329.785</v>
      </c>
      <c r="E25" s="8">
        <v>126.609</v>
      </c>
      <c r="F25" s="8">
        <v>0.908</v>
      </c>
      <c r="G25" s="8">
        <v>0</v>
      </c>
      <c r="H25" s="8">
        <v>0</v>
      </c>
      <c r="I25" s="8">
        <v>2.128</v>
      </c>
      <c r="J25" s="8">
        <v>0</v>
      </c>
      <c r="K25" s="8">
        <v>1200.14</v>
      </c>
      <c r="L25" s="8">
        <v>0</v>
      </c>
      <c r="M25" s="8">
        <v>0</v>
      </c>
      <c r="N25" s="8">
        <v>0</v>
      </c>
    </row>
    <row r="26" spans="1:14" ht="12.75">
      <c r="A26" s="1" t="s">
        <v>0</v>
      </c>
      <c r="B26" s="1" t="s">
        <v>15</v>
      </c>
      <c r="C26" s="1" t="s">
        <v>11</v>
      </c>
      <c r="D26" s="7">
        <f>SUM(E26:N26)</f>
        <v>6046.990000000001</v>
      </c>
      <c r="E26" s="8">
        <v>25.93</v>
      </c>
      <c r="F26" s="8">
        <v>25.57</v>
      </c>
      <c r="G26" s="8">
        <v>3584.65</v>
      </c>
      <c r="H26" s="8">
        <v>0</v>
      </c>
      <c r="I26" s="8">
        <v>0</v>
      </c>
      <c r="J26" s="8">
        <v>0</v>
      </c>
      <c r="K26" s="8">
        <v>2188.37</v>
      </c>
      <c r="L26" s="8">
        <v>0</v>
      </c>
      <c r="M26" s="8">
        <v>222.47</v>
      </c>
      <c r="N26" s="8">
        <v>0</v>
      </c>
    </row>
    <row r="27" spans="1:14" ht="12.75">
      <c r="A27" s="1" t="s">
        <v>0</v>
      </c>
      <c r="B27" s="1" t="s">
        <v>15</v>
      </c>
      <c r="C27" s="1" t="s">
        <v>9</v>
      </c>
      <c r="D27" s="7">
        <f>SUM(E27:N27)</f>
        <v>2223.051</v>
      </c>
      <c r="E27" s="8">
        <v>592.43</v>
      </c>
      <c r="F27" s="8">
        <v>172.287</v>
      </c>
      <c r="G27" s="8">
        <v>619.72</v>
      </c>
      <c r="H27" s="8">
        <v>0</v>
      </c>
      <c r="I27" s="8">
        <v>79.909</v>
      </c>
      <c r="J27" s="8">
        <v>0</v>
      </c>
      <c r="K27" s="8">
        <v>750.451</v>
      </c>
      <c r="L27" s="8">
        <v>8.254</v>
      </c>
      <c r="M27" s="8">
        <v>0</v>
      </c>
      <c r="N27" s="8">
        <v>0</v>
      </c>
    </row>
    <row r="28" spans="1:14" ht="12.75">
      <c r="A28" s="1"/>
      <c r="B28" s="3" t="s">
        <v>41</v>
      </c>
      <c r="C28" s="1"/>
      <c r="D28" s="11">
        <f>SUM(E28:N28)</f>
        <v>16772.448000000004</v>
      </c>
      <c r="E28" s="10">
        <f>+E24+E25+E26+E27</f>
        <v>1372.6729999999998</v>
      </c>
      <c r="F28" s="10">
        <f aca="true" t="shared" si="6" ref="F28:N28">+F24+F25+F26+F27</f>
        <v>302.675</v>
      </c>
      <c r="G28" s="10">
        <f t="shared" si="6"/>
        <v>4355.182</v>
      </c>
      <c r="H28" s="10">
        <f t="shared" si="6"/>
        <v>0</v>
      </c>
      <c r="I28" s="10">
        <f t="shared" si="6"/>
        <v>180.57600000000002</v>
      </c>
      <c r="J28" s="10">
        <f t="shared" si="6"/>
        <v>0</v>
      </c>
      <c r="K28" s="10">
        <f t="shared" si="6"/>
        <v>10330.618000000002</v>
      </c>
      <c r="L28" s="10">
        <f t="shared" si="6"/>
        <v>8.254</v>
      </c>
      <c r="M28" s="10">
        <f t="shared" si="6"/>
        <v>222.47</v>
      </c>
      <c r="N28" s="10">
        <f t="shared" si="6"/>
        <v>0</v>
      </c>
    </row>
    <row r="29" spans="4:14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>
      <c r="B30" s="4" t="s">
        <v>42</v>
      </c>
      <c r="D30" s="10">
        <f>+D9++D11+D15+D19+D21+D23+D28</f>
        <v>590746.477</v>
      </c>
      <c r="E30" s="10">
        <f aca="true" t="shared" si="7" ref="E30:N30">+E9++E11+E15+E19+E21+E23+E28</f>
        <v>246348.16400000002</v>
      </c>
      <c r="F30" s="10">
        <f t="shared" si="7"/>
        <v>84520.58099999999</v>
      </c>
      <c r="G30" s="10">
        <f t="shared" si="7"/>
        <v>103938.99</v>
      </c>
      <c r="H30" s="10">
        <f t="shared" si="7"/>
        <v>5883.1449999999995</v>
      </c>
      <c r="I30" s="10">
        <f t="shared" si="7"/>
        <v>38696.542</v>
      </c>
      <c r="J30" s="10">
        <f t="shared" si="7"/>
        <v>0</v>
      </c>
      <c r="K30" s="10">
        <f t="shared" si="7"/>
        <v>93271.455</v>
      </c>
      <c r="L30" s="10">
        <f t="shared" si="7"/>
        <v>11949.700000000003</v>
      </c>
      <c r="M30" s="10">
        <f t="shared" si="7"/>
        <v>4639.06</v>
      </c>
      <c r="N30" s="10">
        <f t="shared" si="7"/>
        <v>1498.8400000000001</v>
      </c>
    </row>
    <row r="31" spans="4:14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4:14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4:14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</sheetData>
  <printOptions/>
  <pageMargins left="0.7874015748031497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1">
      <selection activeCell="C33" sqref="C33"/>
    </sheetView>
  </sheetViews>
  <sheetFormatPr defaultColWidth="11.421875" defaultRowHeight="12.75"/>
  <cols>
    <col min="2" max="2" width="17.57421875" style="0" customWidth="1"/>
    <col min="3" max="3" width="34.421875" style="0" customWidth="1"/>
  </cols>
  <sheetData>
    <row r="1" spans="1:6" ht="12.75">
      <c r="A1" s="3" t="s">
        <v>34</v>
      </c>
      <c r="C1" s="3" t="s">
        <v>20</v>
      </c>
      <c r="D1" s="3"/>
      <c r="F1" s="3"/>
    </row>
    <row r="2" ht="12.75">
      <c r="A2" s="3" t="s">
        <v>44</v>
      </c>
    </row>
    <row r="3" spans="1:6" ht="12.75">
      <c r="A3" s="3" t="s">
        <v>43</v>
      </c>
      <c r="C3" s="4"/>
      <c r="D3" s="4"/>
      <c r="F3" s="4"/>
    </row>
    <row r="5" spans="1:14" ht="12.75">
      <c r="A5" s="5" t="s">
        <v>17</v>
      </c>
      <c r="B5" s="5" t="s">
        <v>18</v>
      </c>
      <c r="C5" s="5" t="s">
        <v>19</v>
      </c>
      <c r="D5" s="5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</row>
    <row r="6" spans="1:14" ht="12.75">
      <c r="A6" s="1" t="s">
        <v>0</v>
      </c>
      <c r="B6" s="1" t="s">
        <v>1</v>
      </c>
      <c r="C6" s="1" t="s">
        <v>2</v>
      </c>
      <c r="D6" s="7">
        <f>SUM(E6:N6)</f>
        <v>14791</v>
      </c>
      <c r="E6" s="12">
        <v>13293</v>
      </c>
      <c r="F6" s="12">
        <v>764</v>
      </c>
      <c r="G6" s="12">
        <v>448</v>
      </c>
      <c r="H6" s="12">
        <v>1</v>
      </c>
      <c r="I6" s="12">
        <v>1</v>
      </c>
      <c r="J6" s="12">
        <v>0</v>
      </c>
      <c r="K6" s="12">
        <v>108</v>
      </c>
      <c r="L6" s="12">
        <v>175</v>
      </c>
      <c r="M6" s="12">
        <v>0</v>
      </c>
      <c r="N6" s="12">
        <v>1</v>
      </c>
    </row>
    <row r="7" spans="1:14" ht="12.75">
      <c r="A7" s="1" t="s">
        <v>0</v>
      </c>
      <c r="B7" s="1" t="s">
        <v>1</v>
      </c>
      <c r="C7" s="1" t="s">
        <v>3</v>
      </c>
      <c r="D7" s="7">
        <f>SUM(E7:N7)</f>
        <v>3020</v>
      </c>
      <c r="E7" s="12">
        <v>1531</v>
      </c>
      <c r="F7" s="12">
        <v>264</v>
      </c>
      <c r="G7" s="12">
        <v>26</v>
      </c>
      <c r="H7" s="12">
        <v>1</v>
      </c>
      <c r="I7" s="12">
        <v>1</v>
      </c>
      <c r="J7" s="12">
        <v>0</v>
      </c>
      <c r="K7" s="12">
        <v>26</v>
      </c>
      <c r="L7" s="12">
        <v>41</v>
      </c>
      <c r="M7" s="12">
        <v>1130</v>
      </c>
      <c r="N7" s="12">
        <v>0</v>
      </c>
    </row>
    <row r="8" spans="1:15" ht="12.75">
      <c r="A8" s="1"/>
      <c r="B8" s="3" t="s">
        <v>35</v>
      </c>
      <c r="C8" s="1"/>
      <c r="D8" s="11">
        <f>SUM(E8:N8)</f>
        <v>17811</v>
      </c>
      <c r="E8" s="13">
        <f>+E6+E7</f>
        <v>14824</v>
      </c>
      <c r="F8" s="13">
        <f aca="true" t="shared" si="0" ref="F8:N8">+F6+F7</f>
        <v>1028</v>
      </c>
      <c r="G8" s="13">
        <f t="shared" si="0"/>
        <v>474</v>
      </c>
      <c r="H8" s="13">
        <f t="shared" si="0"/>
        <v>2</v>
      </c>
      <c r="I8" s="13">
        <f t="shared" si="0"/>
        <v>2</v>
      </c>
      <c r="J8" s="13">
        <f t="shared" si="0"/>
        <v>0</v>
      </c>
      <c r="K8" s="13">
        <f t="shared" si="0"/>
        <v>134</v>
      </c>
      <c r="L8" s="13">
        <f t="shared" si="0"/>
        <v>216</v>
      </c>
      <c r="M8" s="13">
        <f t="shared" si="0"/>
        <v>1130</v>
      </c>
      <c r="N8" s="13">
        <f t="shared" si="0"/>
        <v>1</v>
      </c>
      <c r="O8" s="12"/>
    </row>
    <row r="9" spans="1:14" ht="12.75">
      <c r="A9" s="1" t="s">
        <v>0</v>
      </c>
      <c r="B9" s="1" t="s">
        <v>4</v>
      </c>
      <c r="C9" s="1" t="s">
        <v>5</v>
      </c>
      <c r="D9" s="7">
        <f>SUM(E9:N9)</f>
        <v>58981</v>
      </c>
      <c r="E9" s="12">
        <v>53440</v>
      </c>
      <c r="F9" s="12">
        <v>2955</v>
      </c>
      <c r="G9" s="12">
        <v>2250</v>
      </c>
      <c r="H9" s="12">
        <v>0</v>
      </c>
      <c r="I9" s="12">
        <v>1</v>
      </c>
      <c r="J9" s="12">
        <v>0</v>
      </c>
      <c r="K9" s="12">
        <v>0</v>
      </c>
      <c r="L9" s="12">
        <v>334</v>
      </c>
      <c r="M9" s="12">
        <v>0</v>
      </c>
      <c r="N9" s="12">
        <v>1</v>
      </c>
    </row>
    <row r="10" spans="1:15" ht="12.75">
      <c r="A10" s="1"/>
      <c r="B10" s="3" t="s">
        <v>36</v>
      </c>
      <c r="C10" s="1"/>
      <c r="D10" s="13">
        <f>+D9</f>
        <v>58981</v>
      </c>
      <c r="E10" s="13">
        <f>+E9</f>
        <v>53440</v>
      </c>
      <c r="F10" s="13">
        <f aca="true" t="shared" si="1" ref="F10:O10">+F9</f>
        <v>2955</v>
      </c>
      <c r="G10" s="13">
        <f t="shared" si="1"/>
        <v>2250</v>
      </c>
      <c r="H10" s="13">
        <f t="shared" si="1"/>
        <v>0</v>
      </c>
      <c r="I10" s="13">
        <f t="shared" si="1"/>
        <v>1</v>
      </c>
      <c r="J10" s="13">
        <f t="shared" si="1"/>
        <v>0</v>
      </c>
      <c r="K10" s="13">
        <f t="shared" si="1"/>
        <v>0</v>
      </c>
      <c r="L10" s="13">
        <f t="shared" si="1"/>
        <v>334</v>
      </c>
      <c r="M10" s="13">
        <f t="shared" si="1"/>
        <v>0</v>
      </c>
      <c r="N10" s="13">
        <f t="shared" si="1"/>
        <v>1</v>
      </c>
      <c r="O10" s="13"/>
    </row>
    <row r="11" spans="1:14" ht="12.75">
      <c r="A11" s="1" t="s">
        <v>0</v>
      </c>
      <c r="B11" s="1" t="s">
        <v>6</v>
      </c>
      <c r="C11" s="1" t="s">
        <v>7</v>
      </c>
      <c r="D11" s="7">
        <f>SUM(E11:N11)</f>
        <v>1888</v>
      </c>
      <c r="E11" s="12">
        <v>1369</v>
      </c>
      <c r="F11" s="12">
        <v>174</v>
      </c>
      <c r="G11" s="12">
        <v>13</v>
      </c>
      <c r="H11" s="12">
        <v>1</v>
      </c>
      <c r="I11" s="12">
        <v>1</v>
      </c>
      <c r="J11" s="12">
        <v>0</v>
      </c>
      <c r="K11" s="12">
        <v>329</v>
      </c>
      <c r="L11" s="12">
        <v>1</v>
      </c>
      <c r="M11" s="12">
        <v>0</v>
      </c>
      <c r="N11" s="12">
        <v>0</v>
      </c>
    </row>
    <row r="12" spans="1:14" ht="12.75">
      <c r="A12" s="1" t="s">
        <v>0</v>
      </c>
      <c r="B12" s="1" t="s">
        <v>6</v>
      </c>
      <c r="C12" s="1" t="s">
        <v>8</v>
      </c>
      <c r="D12" s="7">
        <f>SUM(E12:N12)</f>
        <v>557</v>
      </c>
      <c r="E12" s="12">
        <v>483</v>
      </c>
      <c r="F12" s="12">
        <v>32</v>
      </c>
      <c r="G12" s="12">
        <v>15</v>
      </c>
      <c r="H12" s="12">
        <v>1</v>
      </c>
      <c r="I12" s="12">
        <v>1</v>
      </c>
      <c r="J12" s="12">
        <v>0</v>
      </c>
      <c r="K12" s="12">
        <v>18</v>
      </c>
      <c r="L12" s="12">
        <v>6</v>
      </c>
      <c r="M12" s="12">
        <v>0</v>
      </c>
      <c r="N12" s="12">
        <v>1</v>
      </c>
    </row>
    <row r="13" spans="1:14" ht="12.75">
      <c r="A13" s="1" t="s">
        <v>0</v>
      </c>
      <c r="B13" s="1" t="s">
        <v>6</v>
      </c>
      <c r="C13" s="1" t="s">
        <v>9</v>
      </c>
      <c r="D13" s="7">
        <f>SUM(E13:N13)</f>
        <v>2205</v>
      </c>
      <c r="E13" s="12">
        <v>1873</v>
      </c>
      <c r="F13" s="12">
        <v>26</v>
      </c>
      <c r="G13" s="12">
        <v>119</v>
      </c>
      <c r="H13" s="12">
        <v>1</v>
      </c>
      <c r="I13" s="12">
        <v>1</v>
      </c>
      <c r="J13" s="12">
        <v>0</v>
      </c>
      <c r="K13" s="12">
        <v>161</v>
      </c>
      <c r="L13" s="12">
        <v>24</v>
      </c>
      <c r="M13" s="12">
        <v>0</v>
      </c>
      <c r="N13" s="12">
        <v>0</v>
      </c>
    </row>
    <row r="14" spans="1:14" ht="12.75">
      <c r="A14" s="1"/>
      <c r="B14" s="3" t="s">
        <v>37</v>
      </c>
      <c r="C14" s="1"/>
      <c r="D14" s="11">
        <f>SUM(E14:N14)</f>
        <v>4650</v>
      </c>
      <c r="E14" s="13">
        <f>+E11+E12+E13</f>
        <v>3725</v>
      </c>
      <c r="F14" s="13">
        <f aca="true" t="shared" si="2" ref="F14:N14">+F11+F12+F13</f>
        <v>232</v>
      </c>
      <c r="G14" s="13">
        <f t="shared" si="2"/>
        <v>147</v>
      </c>
      <c r="H14" s="13">
        <f t="shared" si="2"/>
        <v>3</v>
      </c>
      <c r="I14" s="13">
        <f t="shared" si="2"/>
        <v>3</v>
      </c>
      <c r="J14" s="13">
        <f t="shared" si="2"/>
        <v>0</v>
      </c>
      <c r="K14" s="13">
        <f t="shared" si="2"/>
        <v>508</v>
      </c>
      <c r="L14" s="13">
        <f t="shared" si="2"/>
        <v>31</v>
      </c>
      <c r="M14" s="13">
        <f t="shared" si="2"/>
        <v>0</v>
      </c>
      <c r="N14" s="13">
        <f t="shared" si="2"/>
        <v>1</v>
      </c>
    </row>
    <row r="15" spans="1:14" ht="12.75">
      <c r="A15" s="1" t="s">
        <v>0</v>
      </c>
      <c r="B15" s="1" t="s">
        <v>10</v>
      </c>
      <c r="C15" s="1" t="s">
        <v>7</v>
      </c>
      <c r="D15" s="7">
        <f>SUM(E15:N15)</f>
        <v>20921</v>
      </c>
      <c r="E15" s="12">
        <v>17293</v>
      </c>
      <c r="F15" s="12">
        <v>3219</v>
      </c>
      <c r="G15" s="12">
        <v>84</v>
      </c>
      <c r="H15" s="12">
        <v>1</v>
      </c>
      <c r="I15" s="12">
        <v>1</v>
      </c>
      <c r="J15" s="12">
        <v>0</v>
      </c>
      <c r="K15" s="12">
        <v>313</v>
      </c>
      <c r="L15" s="12">
        <v>5</v>
      </c>
      <c r="M15" s="12">
        <v>0</v>
      </c>
      <c r="N15" s="12">
        <v>5</v>
      </c>
    </row>
    <row r="16" spans="1:14" ht="12.75">
      <c r="A16" s="1" t="s">
        <v>0</v>
      </c>
      <c r="B16" s="1" t="s">
        <v>10</v>
      </c>
      <c r="C16" s="1" t="s">
        <v>11</v>
      </c>
      <c r="D16" s="7">
        <f>SUM(E16:N16)</f>
        <v>4048</v>
      </c>
      <c r="E16" s="12">
        <v>2391</v>
      </c>
      <c r="F16" s="12">
        <v>170</v>
      </c>
      <c r="G16" s="12">
        <v>59</v>
      </c>
      <c r="H16" s="12">
        <v>1</v>
      </c>
      <c r="I16" s="12">
        <v>1</v>
      </c>
      <c r="J16" s="12">
        <v>0</v>
      </c>
      <c r="K16" s="12">
        <v>466</v>
      </c>
      <c r="L16" s="12">
        <v>0</v>
      </c>
      <c r="M16" s="12">
        <v>960</v>
      </c>
      <c r="N16" s="12">
        <v>0</v>
      </c>
    </row>
    <row r="17" spans="1:14" ht="12.75">
      <c r="A17" s="1" t="s">
        <v>0</v>
      </c>
      <c r="B17" s="1" t="s">
        <v>10</v>
      </c>
      <c r="C17" s="1" t="s">
        <v>8</v>
      </c>
      <c r="D17" s="7">
        <f>SUM(E17:N17)</f>
        <v>681</v>
      </c>
      <c r="E17" s="12">
        <v>573</v>
      </c>
      <c r="F17" s="12">
        <v>47</v>
      </c>
      <c r="G17" s="12">
        <v>29</v>
      </c>
      <c r="H17" s="12">
        <v>1</v>
      </c>
      <c r="I17" s="12">
        <v>1</v>
      </c>
      <c r="J17" s="12">
        <v>0</v>
      </c>
      <c r="K17" s="12">
        <v>18</v>
      </c>
      <c r="L17" s="12">
        <v>7</v>
      </c>
      <c r="M17" s="12">
        <v>0</v>
      </c>
      <c r="N17" s="12">
        <v>5</v>
      </c>
    </row>
    <row r="18" spans="1:14" ht="12.75">
      <c r="A18" s="1"/>
      <c r="B18" s="3" t="s">
        <v>38</v>
      </c>
      <c r="C18" s="1"/>
      <c r="D18" s="11">
        <f>SUM(E18:N18)</f>
        <v>25650</v>
      </c>
      <c r="E18" s="13">
        <f>+E15+E16+E17</f>
        <v>20257</v>
      </c>
      <c r="F18" s="13">
        <f aca="true" t="shared" si="3" ref="F18:N18">+F15+F16+F17</f>
        <v>3436</v>
      </c>
      <c r="G18" s="13">
        <f t="shared" si="3"/>
        <v>172</v>
      </c>
      <c r="H18" s="13">
        <f t="shared" si="3"/>
        <v>3</v>
      </c>
      <c r="I18" s="13">
        <f t="shared" si="3"/>
        <v>3</v>
      </c>
      <c r="J18" s="13">
        <f t="shared" si="3"/>
        <v>0</v>
      </c>
      <c r="K18" s="13">
        <f t="shared" si="3"/>
        <v>797</v>
      </c>
      <c r="L18" s="13">
        <f t="shared" si="3"/>
        <v>12</v>
      </c>
      <c r="M18" s="13">
        <f t="shared" si="3"/>
        <v>960</v>
      </c>
      <c r="N18" s="13">
        <f t="shared" si="3"/>
        <v>10</v>
      </c>
    </row>
    <row r="19" spans="1:14" ht="12.75">
      <c r="A19" s="1" t="s">
        <v>0</v>
      </c>
      <c r="B19" s="1" t="s">
        <v>12</v>
      </c>
      <c r="C19" s="1" t="s">
        <v>9</v>
      </c>
      <c r="D19" s="7">
        <f>SUM(E19:N19)</f>
        <v>11593</v>
      </c>
      <c r="E19" s="12">
        <v>9337</v>
      </c>
      <c r="F19" s="12">
        <v>129</v>
      </c>
      <c r="G19" s="12">
        <v>514</v>
      </c>
      <c r="H19" s="12">
        <v>1</v>
      </c>
      <c r="I19" s="12">
        <v>1</v>
      </c>
      <c r="J19" s="12">
        <v>0</v>
      </c>
      <c r="K19" s="12">
        <v>1519</v>
      </c>
      <c r="L19" s="12">
        <v>92</v>
      </c>
      <c r="M19" s="12">
        <v>0</v>
      </c>
      <c r="N19" s="12">
        <v>0</v>
      </c>
    </row>
    <row r="20" spans="1:14" ht="12.75">
      <c r="A20" s="1"/>
      <c r="B20" s="3" t="s">
        <v>39</v>
      </c>
      <c r="C20" s="1"/>
      <c r="D20" s="11">
        <f>SUM(E20:N20)</f>
        <v>11593</v>
      </c>
      <c r="E20" s="13">
        <f>+E19</f>
        <v>9337</v>
      </c>
      <c r="F20" s="13">
        <f aca="true" t="shared" si="4" ref="F20:N20">+F19</f>
        <v>129</v>
      </c>
      <c r="G20" s="13">
        <f t="shared" si="4"/>
        <v>514</v>
      </c>
      <c r="H20" s="13">
        <f t="shared" si="4"/>
        <v>1</v>
      </c>
      <c r="I20" s="13">
        <f t="shared" si="4"/>
        <v>1</v>
      </c>
      <c r="J20" s="13">
        <f t="shared" si="4"/>
        <v>0</v>
      </c>
      <c r="K20" s="13">
        <f t="shared" si="4"/>
        <v>1519</v>
      </c>
      <c r="L20" s="13">
        <f t="shared" si="4"/>
        <v>92</v>
      </c>
      <c r="M20" s="13">
        <f t="shared" si="4"/>
        <v>0</v>
      </c>
      <c r="N20" s="13">
        <f t="shared" si="4"/>
        <v>0</v>
      </c>
    </row>
    <row r="21" spans="1:14" ht="12.75">
      <c r="A21" s="1" t="s">
        <v>0</v>
      </c>
      <c r="B21" s="1" t="s">
        <v>13</v>
      </c>
      <c r="C21" s="1" t="s">
        <v>14</v>
      </c>
      <c r="D21" s="7">
        <f>SUM(E21:N21)</f>
        <v>1288</v>
      </c>
      <c r="E21" s="12">
        <v>1141</v>
      </c>
      <c r="F21" s="12">
        <v>94</v>
      </c>
      <c r="G21" s="12">
        <v>15</v>
      </c>
      <c r="H21" s="12">
        <v>1</v>
      </c>
      <c r="I21" s="12">
        <v>1</v>
      </c>
      <c r="J21" s="12">
        <v>0</v>
      </c>
      <c r="K21" s="12">
        <v>0</v>
      </c>
      <c r="L21" s="12">
        <v>19</v>
      </c>
      <c r="M21" s="12">
        <v>17</v>
      </c>
      <c r="N21" s="12">
        <v>0</v>
      </c>
    </row>
    <row r="22" spans="1:14" ht="12.75">
      <c r="A22" s="1"/>
      <c r="B22" s="3" t="s">
        <v>40</v>
      </c>
      <c r="C22" s="1"/>
      <c r="D22" s="13">
        <f>+D21</f>
        <v>1288</v>
      </c>
      <c r="E22" s="13">
        <f>+E21</f>
        <v>1141</v>
      </c>
      <c r="F22" s="13">
        <f aca="true" t="shared" si="5" ref="F22:N22">+F21</f>
        <v>94</v>
      </c>
      <c r="G22" s="13">
        <f t="shared" si="5"/>
        <v>15</v>
      </c>
      <c r="H22" s="13">
        <f t="shared" si="5"/>
        <v>1</v>
      </c>
      <c r="I22" s="13">
        <f t="shared" si="5"/>
        <v>1</v>
      </c>
      <c r="J22" s="13">
        <f t="shared" si="5"/>
        <v>0</v>
      </c>
      <c r="K22" s="13">
        <f t="shared" si="5"/>
        <v>0</v>
      </c>
      <c r="L22" s="13">
        <f t="shared" si="5"/>
        <v>19</v>
      </c>
      <c r="M22" s="13">
        <f t="shared" si="5"/>
        <v>17</v>
      </c>
      <c r="N22" s="13">
        <f t="shared" si="5"/>
        <v>0</v>
      </c>
    </row>
    <row r="23" spans="1:14" ht="12.75">
      <c r="A23" s="1" t="s">
        <v>0</v>
      </c>
      <c r="B23" s="1" t="s">
        <v>15</v>
      </c>
      <c r="C23" s="1" t="s">
        <v>16</v>
      </c>
      <c r="D23" s="7">
        <f>SUM(E23:N23)</f>
        <v>319</v>
      </c>
      <c r="E23" s="12">
        <v>223</v>
      </c>
      <c r="F23" s="12">
        <v>15</v>
      </c>
      <c r="G23" s="12">
        <v>4</v>
      </c>
      <c r="H23" s="12">
        <v>0</v>
      </c>
      <c r="I23" s="12">
        <v>1</v>
      </c>
      <c r="J23" s="12">
        <v>0</v>
      </c>
      <c r="K23" s="12">
        <v>76</v>
      </c>
      <c r="L23" s="12">
        <v>0</v>
      </c>
      <c r="M23" s="12">
        <v>0</v>
      </c>
      <c r="N23" s="12">
        <v>0</v>
      </c>
    </row>
    <row r="24" spans="1:14" ht="12.75">
      <c r="A24" s="1" t="s">
        <v>0</v>
      </c>
      <c r="B24" s="1" t="s">
        <v>15</v>
      </c>
      <c r="C24" s="1" t="s">
        <v>7</v>
      </c>
      <c r="D24" s="7">
        <f>SUM(E24:N24)</f>
        <v>129</v>
      </c>
      <c r="E24" s="12">
        <v>79</v>
      </c>
      <c r="F24" s="12">
        <v>2</v>
      </c>
      <c r="G24" s="12">
        <v>0</v>
      </c>
      <c r="H24" s="12">
        <v>0</v>
      </c>
      <c r="I24" s="12">
        <v>1</v>
      </c>
      <c r="J24" s="12">
        <v>0</v>
      </c>
      <c r="K24" s="12">
        <v>47</v>
      </c>
      <c r="L24" s="12">
        <v>0</v>
      </c>
      <c r="M24" s="12">
        <v>0</v>
      </c>
      <c r="N24" s="12">
        <v>0</v>
      </c>
    </row>
    <row r="25" spans="1:14" ht="12.75">
      <c r="A25" s="1" t="s">
        <v>0</v>
      </c>
      <c r="B25" s="1" t="s">
        <v>15</v>
      </c>
      <c r="C25" s="1" t="s">
        <v>11</v>
      </c>
      <c r="D25" s="7">
        <f>SUM(E25:N25)</f>
        <v>186</v>
      </c>
      <c r="E25" s="12">
        <v>14</v>
      </c>
      <c r="F25" s="12">
        <v>5</v>
      </c>
      <c r="G25" s="12">
        <v>6</v>
      </c>
      <c r="H25" s="12">
        <v>0</v>
      </c>
      <c r="I25" s="12">
        <v>0</v>
      </c>
      <c r="J25" s="12">
        <v>0</v>
      </c>
      <c r="K25" s="12">
        <v>56</v>
      </c>
      <c r="L25" s="12">
        <v>0</v>
      </c>
      <c r="M25" s="12">
        <v>105</v>
      </c>
      <c r="N25" s="12">
        <v>0</v>
      </c>
    </row>
    <row r="26" spans="1:14" ht="12.75">
      <c r="A26" s="1" t="s">
        <v>0</v>
      </c>
      <c r="B26" s="1" t="s">
        <v>15</v>
      </c>
      <c r="C26" s="1" t="s">
        <v>9</v>
      </c>
      <c r="D26" s="7">
        <f>SUM(E26:N26)</f>
        <v>254</v>
      </c>
      <c r="E26" s="12">
        <v>216</v>
      </c>
      <c r="F26" s="12">
        <v>10</v>
      </c>
      <c r="G26" s="12">
        <v>15</v>
      </c>
      <c r="H26" s="12">
        <v>0</v>
      </c>
      <c r="I26" s="12">
        <v>1</v>
      </c>
      <c r="J26" s="12">
        <v>0</v>
      </c>
      <c r="K26" s="12">
        <v>11</v>
      </c>
      <c r="L26" s="12">
        <v>1</v>
      </c>
      <c r="M26" s="12">
        <v>0</v>
      </c>
      <c r="N26" s="12">
        <v>0</v>
      </c>
    </row>
    <row r="27" spans="1:14" ht="12.75">
      <c r="A27" s="1"/>
      <c r="B27" s="3" t="s">
        <v>41</v>
      </c>
      <c r="C27" s="1"/>
      <c r="D27" s="11">
        <f>SUM(E27:N27)</f>
        <v>888</v>
      </c>
      <c r="E27" s="13">
        <f>+E23+E24+E25+E26</f>
        <v>532</v>
      </c>
      <c r="F27" s="13">
        <f aca="true" t="shared" si="6" ref="F27:N27">+F23+F24+F25+F26</f>
        <v>32</v>
      </c>
      <c r="G27" s="13">
        <f t="shared" si="6"/>
        <v>25</v>
      </c>
      <c r="H27" s="13">
        <f t="shared" si="6"/>
        <v>0</v>
      </c>
      <c r="I27" s="13">
        <f t="shared" si="6"/>
        <v>3</v>
      </c>
      <c r="J27" s="13">
        <f t="shared" si="6"/>
        <v>0</v>
      </c>
      <c r="K27" s="13">
        <f t="shared" si="6"/>
        <v>190</v>
      </c>
      <c r="L27" s="13">
        <f t="shared" si="6"/>
        <v>1</v>
      </c>
      <c r="M27" s="13">
        <f t="shared" si="6"/>
        <v>105</v>
      </c>
      <c r="N27" s="13">
        <f t="shared" si="6"/>
        <v>0</v>
      </c>
    </row>
    <row r="28" spans="1:14" ht="12.75">
      <c r="A28" s="1"/>
      <c r="B28" s="3"/>
      <c r="C28" s="1"/>
      <c r="D28" s="11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2.75">
      <c r="B29" s="4" t="s">
        <v>42</v>
      </c>
      <c r="D29" s="10">
        <f>+D8+D10+D14+D18+D20+D22+D27</f>
        <v>120861</v>
      </c>
      <c r="E29" s="10">
        <f aca="true" t="shared" si="7" ref="E29:N29">+E8+E10+E14+E18+E20+E22+E27</f>
        <v>103256</v>
      </c>
      <c r="F29" s="10">
        <f t="shared" si="7"/>
        <v>7906</v>
      </c>
      <c r="G29" s="10">
        <f t="shared" si="7"/>
        <v>3597</v>
      </c>
      <c r="H29" s="10">
        <f t="shared" si="7"/>
        <v>10</v>
      </c>
      <c r="I29" s="10">
        <f t="shared" si="7"/>
        <v>14</v>
      </c>
      <c r="J29" s="10">
        <f t="shared" si="7"/>
        <v>0</v>
      </c>
      <c r="K29" s="10">
        <f t="shared" si="7"/>
        <v>3148</v>
      </c>
      <c r="L29" s="10">
        <f t="shared" si="7"/>
        <v>705</v>
      </c>
      <c r="M29" s="10">
        <f t="shared" si="7"/>
        <v>2212</v>
      </c>
      <c r="N29" s="10">
        <f t="shared" si="7"/>
        <v>13</v>
      </c>
    </row>
  </sheetData>
  <printOptions/>
  <pageMargins left="0.3937007874015748" right="0.3937007874015748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2010-01-19T19:43:05Z</cp:lastPrinted>
  <dcterms:created xsi:type="dcterms:W3CDTF">2010-01-14T20:43:42Z</dcterms:created>
  <dcterms:modified xsi:type="dcterms:W3CDTF">2010-03-03T19:09:21Z</dcterms:modified>
  <cp:category/>
  <cp:version/>
  <cp:contentType/>
  <cp:contentStatus/>
</cp:coreProperties>
</file>