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7740" windowHeight="6090" activeTab="0"/>
  </bookViews>
  <sheets>
    <sheet name="facturchubut08" sheetId="1" r:id="rId1"/>
    <sheet name="usuarioschubut08" sheetId="2" r:id="rId2"/>
  </sheets>
  <definedNames/>
  <calcPr fullCalcOnLoad="1"/>
</workbook>
</file>

<file path=xl/sharedStrings.xml><?xml version="1.0" encoding="utf-8"?>
<sst xmlns="http://schemas.openxmlformats.org/spreadsheetml/2006/main" count="247" uniqueCount="82">
  <si>
    <t>Chubut</t>
  </si>
  <si>
    <t>Biedma</t>
  </si>
  <si>
    <t>Coop de Puerto Madryn</t>
  </si>
  <si>
    <t>Coop de Puerto Piramides</t>
  </si>
  <si>
    <t>Cushamen</t>
  </si>
  <si>
    <t>Coop de Cushamen</t>
  </si>
  <si>
    <t>Escalante</t>
  </si>
  <si>
    <t>Coop de Diadema Argentina</t>
  </si>
  <si>
    <t>Coop de Comodoro Rivadavia</t>
  </si>
  <si>
    <t>Florentino Ameghino</t>
  </si>
  <si>
    <t>Coop de Camarones lda</t>
  </si>
  <si>
    <t>Futaleufú</t>
  </si>
  <si>
    <t>Coop de Corcovado</t>
  </si>
  <si>
    <t>Coop de Esquel "16 de Octubre"</t>
  </si>
  <si>
    <t>Gaiman</t>
  </si>
  <si>
    <t>Coop de Gaiman</t>
  </si>
  <si>
    <t>Coop de Dolavon</t>
  </si>
  <si>
    <t>Languiñeo</t>
  </si>
  <si>
    <t>Coop de Tecka Luz y Fuerza</t>
  </si>
  <si>
    <t>Paso de Indios</t>
  </si>
  <si>
    <t>Coop de Paso de Indios</t>
  </si>
  <si>
    <t>Rawson</t>
  </si>
  <si>
    <t>Coop de Rawson</t>
  </si>
  <si>
    <t>Coop de Trelew</t>
  </si>
  <si>
    <t>Río Senguerr</t>
  </si>
  <si>
    <t>Coop de Lago Blanco</t>
  </si>
  <si>
    <t>Coop de Facundo</t>
  </si>
  <si>
    <t>Coop de Ricardo Rojas</t>
  </si>
  <si>
    <t>Coop de Rio Mayo</t>
  </si>
  <si>
    <t>Coop de Victor Antorena Lda</t>
  </si>
  <si>
    <t>Coop de Aldea Beleiro Lda</t>
  </si>
  <si>
    <t>Sarmiento</t>
  </si>
  <si>
    <t>Coop de Sarmiento</t>
  </si>
  <si>
    <t>Tehuelches</t>
  </si>
  <si>
    <t>Coop de Rio Pico</t>
  </si>
  <si>
    <t>Coop de Tehuelches</t>
  </si>
  <si>
    <t>Telsen</t>
  </si>
  <si>
    <t>Coop de Telsen</t>
  </si>
  <si>
    <t>Coop de Gan Gan</t>
  </si>
  <si>
    <t>Mártires</t>
  </si>
  <si>
    <t>Coop de Las Plumas</t>
  </si>
  <si>
    <t>Gastre</t>
  </si>
  <si>
    <t>Coop de Gastre</t>
  </si>
  <si>
    <t>Provincia</t>
  </si>
  <si>
    <t>Depto</t>
  </si>
  <si>
    <t>Ente</t>
  </si>
  <si>
    <t>Año 2008</t>
  </si>
  <si>
    <t>Facturado a usuario final</t>
  </si>
  <si>
    <t>Valores expresados en MWh</t>
  </si>
  <si>
    <t>Total</t>
  </si>
  <si>
    <t>Residencial</t>
  </si>
  <si>
    <t>Comercial</t>
  </si>
  <si>
    <t>Industrial</t>
  </si>
  <si>
    <t>Serv. Sanit</t>
  </si>
  <si>
    <t>Al. Público</t>
  </si>
  <si>
    <t>Tracción</t>
  </si>
  <si>
    <t>Riego</t>
  </si>
  <si>
    <t>Oficial</t>
  </si>
  <si>
    <t>El. Rural</t>
  </si>
  <si>
    <t>Otros</t>
  </si>
  <si>
    <t>PROVINCIA DECHUBUT</t>
  </si>
  <si>
    <t>CoopdeBuen Pasto</t>
  </si>
  <si>
    <t>Total Biedma</t>
  </si>
  <si>
    <t>Total Cushamen</t>
  </si>
  <si>
    <t>Total Escalante</t>
  </si>
  <si>
    <t>Total Florentino Ameghino</t>
  </si>
  <si>
    <t>Total Futaleufú</t>
  </si>
  <si>
    <t>Total Gaiman</t>
  </si>
  <si>
    <t>Total Gastre</t>
  </si>
  <si>
    <t>Total Languiñeo</t>
  </si>
  <si>
    <t>Total Mártires</t>
  </si>
  <si>
    <t>Total Paso de Indios</t>
  </si>
  <si>
    <t>Total Rawson</t>
  </si>
  <si>
    <t>Total Río Senguerr</t>
  </si>
  <si>
    <t>Total Sarmiento</t>
  </si>
  <si>
    <t>Total Tehuelches</t>
  </si>
  <si>
    <t>Total Telsen</t>
  </si>
  <si>
    <t>TOTAL COOPERATIVAS</t>
  </si>
  <si>
    <t>Cantidad de Usuarios</t>
  </si>
  <si>
    <t>Coop de Gualjaina</t>
  </si>
  <si>
    <t>Coop de El Maiten</t>
  </si>
  <si>
    <t>COOPERATIVAS DE DISTRIBUCION DE ENERGIA ELECTRICA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</si>
</sst>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\ &quot;$&quot;;\-#,##0.00\ &quot;$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5" fillId="2" borderId="1" xfId="19" applyFont="1" applyFill="1" applyBorder="1" applyAlignment="1">
      <alignment horizontal="center"/>
      <protection/>
    </xf>
    <xf numFmtId="3" fontId="0" fillId="0" borderId="0" xfId="0" applyNumberFormat="1" applyAlignment="1" quotePrefix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3" fontId="1" fillId="0" borderId="2" xfId="19" applyNumberFormat="1" applyFont="1" applyFill="1" applyBorder="1" applyAlignment="1">
      <alignment horizontal="center" wrapText="1"/>
      <protection/>
    </xf>
    <xf numFmtId="3" fontId="5" fillId="0" borderId="2" xfId="19" applyNumberFormat="1" applyFont="1" applyFill="1" applyBorder="1" applyAlignment="1">
      <alignment horizontal="center" wrapText="1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1"/>
  <sheetViews>
    <sheetView tabSelected="1" workbookViewId="0" topLeftCell="A39">
      <selection activeCell="D54" sqref="D54"/>
    </sheetView>
  </sheetViews>
  <sheetFormatPr defaultColWidth="11.421875" defaultRowHeight="12.75"/>
  <cols>
    <col min="2" max="2" width="23.8515625" style="0" customWidth="1"/>
    <col min="3" max="3" width="25.8515625" style="0" customWidth="1"/>
    <col min="4" max="4" width="13.421875" style="0" customWidth="1"/>
  </cols>
  <sheetData>
    <row r="3" spans="1:4" ht="12.75">
      <c r="A3" s="3" t="s">
        <v>60</v>
      </c>
      <c r="C3" s="3" t="s">
        <v>46</v>
      </c>
      <c r="D3" s="3"/>
    </row>
    <row r="4" ht="12.75">
      <c r="A4" s="3" t="s">
        <v>81</v>
      </c>
    </row>
    <row r="5" spans="1:4" ht="12.75">
      <c r="A5" s="3" t="s">
        <v>47</v>
      </c>
      <c r="C5" s="4" t="s">
        <v>48</v>
      </c>
      <c r="D5" s="4"/>
    </row>
    <row r="7" spans="1:14" ht="12.75">
      <c r="A7" s="5" t="s">
        <v>43</v>
      </c>
      <c r="B7" s="5" t="s">
        <v>44</v>
      </c>
      <c r="C7" s="5" t="s">
        <v>45</v>
      </c>
      <c r="D7" s="5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</row>
    <row r="8" spans="1:15" ht="12.75">
      <c r="A8" s="1" t="s">
        <v>0</v>
      </c>
      <c r="B8" s="1" t="s">
        <v>1</v>
      </c>
      <c r="C8" s="1" t="s">
        <v>2</v>
      </c>
      <c r="D8" s="7">
        <f aca="true" t="shared" si="0" ref="D8:D17">SUM(E8:N8)</f>
        <v>160868.624</v>
      </c>
      <c r="E8" s="2">
        <v>50093.649</v>
      </c>
      <c r="F8" s="2">
        <v>25749.945</v>
      </c>
      <c r="G8" s="2">
        <v>69390.601</v>
      </c>
      <c r="H8" s="2">
        <v>6101.725</v>
      </c>
      <c r="I8" s="2">
        <v>5904.29</v>
      </c>
      <c r="J8" s="2">
        <v>0</v>
      </c>
      <c r="K8" s="2">
        <v>0</v>
      </c>
      <c r="L8" s="2">
        <v>3221.985</v>
      </c>
      <c r="M8" s="2">
        <v>133.747</v>
      </c>
      <c r="N8" s="2">
        <v>272.682</v>
      </c>
      <c r="O8" s="2"/>
    </row>
    <row r="9" spans="1:15" ht="12.75">
      <c r="A9" s="1" t="s">
        <v>0</v>
      </c>
      <c r="B9" s="1" t="s">
        <v>1</v>
      </c>
      <c r="C9" s="1" t="s">
        <v>3</v>
      </c>
      <c r="D9" s="7">
        <f t="shared" si="0"/>
        <v>2296.785</v>
      </c>
      <c r="E9" s="2">
        <v>358.07</v>
      </c>
      <c r="F9" s="2">
        <v>1106.121</v>
      </c>
      <c r="G9" s="2">
        <v>0</v>
      </c>
      <c r="H9" s="2">
        <v>345</v>
      </c>
      <c r="I9" s="2">
        <v>20.749</v>
      </c>
      <c r="J9" s="2">
        <v>0</v>
      </c>
      <c r="K9" s="2">
        <v>0</v>
      </c>
      <c r="L9" s="2">
        <v>376.343</v>
      </c>
      <c r="M9" s="2">
        <v>0</v>
      </c>
      <c r="N9" s="2">
        <v>90.502</v>
      </c>
      <c r="O9" s="2"/>
    </row>
    <row r="10" spans="1:15" ht="12.75">
      <c r="A10" s="1"/>
      <c r="B10" s="3" t="s">
        <v>62</v>
      </c>
      <c r="C10" s="1"/>
      <c r="D10" s="9">
        <f t="shared" si="0"/>
        <v>163165.409</v>
      </c>
      <c r="E10" s="8">
        <f>+E8+E9</f>
        <v>50451.719</v>
      </c>
      <c r="F10" s="8">
        <f aca="true" t="shared" si="1" ref="F10:N10">+F8+F9</f>
        <v>26856.066</v>
      </c>
      <c r="G10" s="8">
        <f t="shared" si="1"/>
        <v>69390.601</v>
      </c>
      <c r="H10" s="8">
        <f t="shared" si="1"/>
        <v>6446.725</v>
      </c>
      <c r="I10" s="8">
        <f t="shared" si="1"/>
        <v>5925.039</v>
      </c>
      <c r="J10" s="8">
        <f t="shared" si="1"/>
        <v>0</v>
      </c>
      <c r="K10" s="8">
        <f t="shared" si="1"/>
        <v>0</v>
      </c>
      <c r="L10" s="8">
        <f t="shared" si="1"/>
        <v>3598.328</v>
      </c>
      <c r="M10" s="8">
        <f t="shared" si="1"/>
        <v>133.747</v>
      </c>
      <c r="N10" s="8">
        <f t="shared" si="1"/>
        <v>363.184</v>
      </c>
      <c r="O10" s="2"/>
    </row>
    <row r="11" spans="1:15" ht="12.75">
      <c r="A11" s="1" t="s">
        <v>0</v>
      </c>
      <c r="B11" s="1" t="s">
        <v>4</v>
      </c>
      <c r="C11" s="13" t="s">
        <v>79</v>
      </c>
      <c r="D11" s="7">
        <f t="shared" si="0"/>
        <v>801.473</v>
      </c>
      <c r="E11" s="2">
        <v>449.269</v>
      </c>
      <c r="F11" s="2">
        <v>152.004</v>
      </c>
      <c r="G11" s="2">
        <v>0</v>
      </c>
      <c r="H11" s="2">
        <v>64.204</v>
      </c>
      <c r="I11" s="2">
        <v>35</v>
      </c>
      <c r="J11" s="2">
        <v>0</v>
      </c>
      <c r="K11" s="2">
        <v>0</v>
      </c>
      <c r="L11" s="2">
        <v>100.996</v>
      </c>
      <c r="M11" s="2">
        <v>0</v>
      </c>
      <c r="N11" s="2">
        <v>0</v>
      </c>
      <c r="O11" s="2"/>
    </row>
    <row r="12" spans="1:15" ht="12.75">
      <c r="A12" s="1" t="s">
        <v>0</v>
      </c>
      <c r="B12" s="1" t="s">
        <v>4</v>
      </c>
      <c r="C12" s="13" t="s">
        <v>5</v>
      </c>
      <c r="D12" s="7">
        <f t="shared" si="0"/>
        <v>635.7130000000001</v>
      </c>
      <c r="E12" s="2">
        <v>454.141</v>
      </c>
      <c r="F12" s="2">
        <v>42.646</v>
      </c>
      <c r="G12" s="2">
        <v>0</v>
      </c>
      <c r="H12" s="2">
        <v>12.287</v>
      </c>
      <c r="I12" s="2">
        <v>40.035</v>
      </c>
      <c r="J12" s="2">
        <v>0</v>
      </c>
      <c r="K12" s="2">
        <v>0</v>
      </c>
      <c r="L12" s="2">
        <v>86.604</v>
      </c>
      <c r="M12" s="2">
        <v>0</v>
      </c>
      <c r="N12" s="2">
        <v>0</v>
      </c>
      <c r="O12" s="2"/>
    </row>
    <row r="13" spans="1:15" ht="12.75">
      <c r="A13" s="1" t="s">
        <v>0</v>
      </c>
      <c r="B13" s="1" t="s">
        <v>4</v>
      </c>
      <c r="C13" s="13" t="s">
        <v>80</v>
      </c>
      <c r="D13" s="7">
        <f t="shared" si="0"/>
        <v>3555.19</v>
      </c>
      <c r="E13" s="2">
        <v>1549.226</v>
      </c>
      <c r="F13" s="2">
        <v>1057.808</v>
      </c>
      <c r="G13" s="2">
        <v>0</v>
      </c>
      <c r="H13" s="2">
        <v>217.035</v>
      </c>
      <c r="I13" s="2">
        <v>312.743</v>
      </c>
      <c r="J13" s="2">
        <v>0</v>
      </c>
      <c r="K13" s="2">
        <v>0</v>
      </c>
      <c r="L13" s="2">
        <v>353.565</v>
      </c>
      <c r="M13" s="2">
        <v>0</v>
      </c>
      <c r="N13" s="2">
        <v>64.813</v>
      </c>
      <c r="O13" s="2"/>
    </row>
    <row r="14" spans="1:15" ht="12.75">
      <c r="A14" s="1"/>
      <c r="B14" s="3" t="s">
        <v>63</v>
      </c>
      <c r="C14" s="1"/>
      <c r="D14" s="9">
        <f t="shared" si="0"/>
        <v>4992.376</v>
      </c>
      <c r="E14" s="8">
        <f>+E11+E12+E13</f>
        <v>2452.6360000000004</v>
      </c>
      <c r="F14" s="8">
        <f aca="true" t="shared" si="2" ref="F14:N14">+F11+F12+F13</f>
        <v>1252.458</v>
      </c>
      <c r="G14" s="8">
        <f t="shared" si="2"/>
        <v>0</v>
      </c>
      <c r="H14" s="8">
        <f t="shared" si="2"/>
        <v>293.526</v>
      </c>
      <c r="I14" s="8">
        <f t="shared" si="2"/>
        <v>387.778</v>
      </c>
      <c r="J14" s="8">
        <f t="shared" si="2"/>
        <v>0</v>
      </c>
      <c r="K14" s="8">
        <f t="shared" si="2"/>
        <v>0</v>
      </c>
      <c r="L14" s="8">
        <f t="shared" si="2"/>
        <v>541.165</v>
      </c>
      <c r="M14" s="8">
        <f t="shared" si="2"/>
        <v>0</v>
      </c>
      <c r="N14" s="8">
        <f t="shared" si="2"/>
        <v>64.813</v>
      </c>
      <c r="O14" s="2"/>
    </row>
    <row r="15" spans="1:15" ht="12.75">
      <c r="A15" s="1" t="s">
        <v>0</v>
      </c>
      <c r="B15" s="1" t="s">
        <v>6</v>
      </c>
      <c r="C15" s="1" t="s">
        <v>7</v>
      </c>
      <c r="D15" s="7">
        <f t="shared" si="0"/>
        <v>1632.594</v>
      </c>
      <c r="E15" s="2">
        <v>1137.053</v>
      </c>
      <c r="F15" s="2">
        <v>152.849</v>
      </c>
      <c r="G15" s="2">
        <v>3.923</v>
      </c>
      <c r="H15" s="2">
        <v>0</v>
      </c>
      <c r="I15" s="2">
        <v>289.656</v>
      </c>
      <c r="J15" s="2">
        <v>0</v>
      </c>
      <c r="K15" s="2">
        <v>0</v>
      </c>
      <c r="L15" s="2">
        <v>31.4</v>
      </c>
      <c r="M15" s="2">
        <v>0</v>
      </c>
      <c r="N15" s="2">
        <v>17.713</v>
      </c>
      <c r="O15" s="2"/>
    </row>
    <row r="16" spans="1:15" ht="12.75">
      <c r="A16" s="1" t="s">
        <v>0</v>
      </c>
      <c r="B16" s="1" t="s">
        <v>6</v>
      </c>
      <c r="C16" s="1" t="s">
        <v>8</v>
      </c>
      <c r="D16" s="7">
        <f t="shared" si="0"/>
        <v>368201.578</v>
      </c>
      <c r="E16" s="2">
        <v>127477.139</v>
      </c>
      <c r="F16" s="2">
        <v>44232.37</v>
      </c>
      <c r="G16" s="2">
        <v>169917.593</v>
      </c>
      <c r="H16" s="2">
        <v>0</v>
      </c>
      <c r="I16" s="2">
        <v>20306.655</v>
      </c>
      <c r="J16" s="2">
        <v>0</v>
      </c>
      <c r="K16" s="2">
        <v>0</v>
      </c>
      <c r="L16" s="2">
        <v>6267.821</v>
      </c>
      <c r="M16" s="2">
        <v>0</v>
      </c>
      <c r="N16" s="2">
        <v>0</v>
      </c>
      <c r="O16" s="2"/>
    </row>
    <row r="17" spans="1:15" ht="12.75">
      <c r="A17" s="1"/>
      <c r="B17" s="3" t="s">
        <v>64</v>
      </c>
      <c r="C17" s="1"/>
      <c r="D17" s="9">
        <f t="shared" si="0"/>
        <v>369834.172</v>
      </c>
      <c r="E17" s="8">
        <f>+E15+E16</f>
        <v>128614.192</v>
      </c>
      <c r="F17" s="8">
        <f aca="true" t="shared" si="3" ref="F17:N17">+F15+F16</f>
        <v>44385.219000000005</v>
      </c>
      <c r="G17" s="8">
        <f t="shared" si="3"/>
        <v>169921.516</v>
      </c>
      <c r="H17" s="8">
        <f t="shared" si="3"/>
        <v>0</v>
      </c>
      <c r="I17" s="8">
        <f t="shared" si="3"/>
        <v>20596.310999999998</v>
      </c>
      <c r="J17" s="8">
        <f t="shared" si="3"/>
        <v>0</v>
      </c>
      <c r="K17" s="8">
        <f t="shared" si="3"/>
        <v>0</v>
      </c>
      <c r="L17" s="8">
        <f t="shared" si="3"/>
        <v>6299.221</v>
      </c>
      <c r="M17" s="8">
        <f t="shared" si="3"/>
        <v>0</v>
      </c>
      <c r="N17" s="8">
        <f t="shared" si="3"/>
        <v>17.713</v>
      </c>
      <c r="O17" s="2"/>
    </row>
    <row r="18" spans="1:15" ht="12.75">
      <c r="A18" s="1" t="s">
        <v>0</v>
      </c>
      <c r="B18" s="1" t="s">
        <v>9</v>
      </c>
      <c r="C18" s="1" t="s">
        <v>10</v>
      </c>
      <c r="D18" s="7">
        <v>1936.265</v>
      </c>
      <c r="E18" s="2">
        <v>827.525</v>
      </c>
      <c r="F18" s="2">
        <v>478.07</v>
      </c>
      <c r="G18" s="2">
        <v>0</v>
      </c>
      <c r="H18" s="2">
        <v>0</v>
      </c>
      <c r="I18" s="2">
        <v>341.146</v>
      </c>
      <c r="J18" s="2">
        <v>0</v>
      </c>
      <c r="K18" s="2">
        <v>0</v>
      </c>
      <c r="L18" s="2">
        <v>289.524</v>
      </c>
      <c r="M18" s="2">
        <v>0</v>
      </c>
      <c r="N18" s="2">
        <v>0</v>
      </c>
      <c r="O18" s="2"/>
    </row>
    <row r="19" spans="1:15" ht="12.75">
      <c r="A19" s="1"/>
      <c r="B19" s="3" t="s">
        <v>65</v>
      </c>
      <c r="C19" s="1"/>
      <c r="D19" s="9">
        <v>1936.265</v>
      </c>
      <c r="E19" s="8">
        <v>827.525</v>
      </c>
      <c r="F19" s="8">
        <v>478.07</v>
      </c>
      <c r="G19" s="8">
        <v>0</v>
      </c>
      <c r="H19" s="8">
        <v>0</v>
      </c>
      <c r="I19" s="8">
        <v>341.146</v>
      </c>
      <c r="J19" s="8">
        <v>0</v>
      </c>
      <c r="K19" s="8">
        <v>0</v>
      </c>
      <c r="L19" s="8">
        <v>289.524</v>
      </c>
      <c r="M19" s="8">
        <v>0</v>
      </c>
      <c r="N19" s="8">
        <v>0</v>
      </c>
      <c r="O19" s="2"/>
    </row>
    <row r="20" spans="1:15" ht="12.75">
      <c r="A20" s="1" t="s">
        <v>0</v>
      </c>
      <c r="B20" s="1" t="s">
        <v>11</v>
      </c>
      <c r="C20" s="1" t="s">
        <v>12</v>
      </c>
      <c r="D20" s="7">
        <f aca="true" t="shared" si="4" ref="D20:D25">SUM(E20:N20)</f>
        <v>2706.007</v>
      </c>
      <c r="E20" s="2">
        <v>1536.025</v>
      </c>
      <c r="F20" s="2">
        <v>443.175</v>
      </c>
      <c r="G20" s="2">
        <v>125.045</v>
      </c>
      <c r="H20" s="2">
        <v>55.657</v>
      </c>
      <c r="I20" s="2">
        <v>245.602</v>
      </c>
      <c r="J20" s="2">
        <v>0</v>
      </c>
      <c r="K20" s="2">
        <v>0</v>
      </c>
      <c r="L20" s="2">
        <v>300.503</v>
      </c>
      <c r="M20" s="2">
        <v>0</v>
      </c>
      <c r="N20" s="2">
        <v>0</v>
      </c>
      <c r="O20" s="2"/>
    </row>
    <row r="21" spans="1:15" ht="12.75">
      <c r="A21" s="1" t="s">
        <v>0</v>
      </c>
      <c r="B21" s="1" t="s">
        <v>11</v>
      </c>
      <c r="C21" s="1" t="s">
        <v>13</v>
      </c>
      <c r="D21" s="7">
        <f t="shared" si="4"/>
        <v>52535.653000000006</v>
      </c>
      <c r="E21" s="2">
        <v>24180.082</v>
      </c>
      <c r="F21" s="2">
        <v>12802.945</v>
      </c>
      <c r="G21" s="2">
        <v>4461.814</v>
      </c>
      <c r="H21" s="2">
        <v>1791.065</v>
      </c>
      <c r="I21" s="2">
        <v>4298.607</v>
      </c>
      <c r="J21" s="2">
        <v>0</v>
      </c>
      <c r="K21" s="2">
        <v>154.47</v>
      </c>
      <c r="L21" s="2">
        <v>3169.282</v>
      </c>
      <c r="M21" s="2">
        <v>1490.601</v>
      </c>
      <c r="N21" s="2">
        <v>186.787</v>
      </c>
      <c r="O21" s="2"/>
    </row>
    <row r="22" spans="1:15" ht="12.75">
      <c r="A22" s="1"/>
      <c r="B22" s="3" t="s">
        <v>66</v>
      </c>
      <c r="C22" s="1"/>
      <c r="D22" s="9">
        <f t="shared" si="4"/>
        <v>55241.66</v>
      </c>
      <c r="E22" s="8">
        <f>++E20+E21</f>
        <v>25716.107</v>
      </c>
      <c r="F22" s="8">
        <f aca="true" t="shared" si="5" ref="F22:N22">++F20+F21</f>
        <v>13246.119999999999</v>
      </c>
      <c r="G22" s="8">
        <f t="shared" si="5"/>
        <v>4586.859</v>
      </c>
      <c r="H22" s="8">
        <f t="shared" si="5"/>
        <v>1846.722</v>
      </c>
      <c r="I22" s="8">
        <f t="shared" si="5"/>
        <v>4544.209</v>
      </c>
      <c r="J22" s="8">
        <f t="shared" si="5"/>
        <v>0</v>
      </c>
      <c r="K22" s="8">
        <f t="shared" si="5"/>
        <v>154.47</v>
      </c>
      <c r="L22" s="8">
        <f t="shared" si="5"/>
        <v>3469.7850000000003</v>
      </c>
      <c r="M22" s="8">
        <f t="shared" si="5"/>
        <v>1490.601</v>
      </c>
      <c r="N22" s="8">
        <f t="shared" si="5"/>
        <v>186.787</v>
      </c>
      <c r="O22" s="2"/>
    </row>
    <row r="23" spans="1:15" ht="12.75">
      <c r="A23" s="1" t="s">
        <v>0</v>
      </c>
      <c r="B23" s="1" t="s">
        <v>14</v>
      </c>
      <c r="C23" s="1" t="s">
        <v>15</v>
      </c>
      <c r="D23" s="7">
        <f t="shared" si="4"/>
        <v>12458.626</v>
      </c>
      <c r="E23" s="2">
        <v>3307.687</v>
      </c>
      <c r="F23" s="2">
        <v>2267.741</v>
      </c>
      <c r="G23" s="2">
        <v>3441.04</v>
      </c>
      <c r="H23" s="2">
        <v>370.16</v>
      </c>
      <c r="I23" s="2">
        <v>653.022</v>
      </c>
      <c r="J23" s="2">
        <v>0</v>
      </c>
      <c r="K23" s="2">
        <v>0</v>
      </c>
      <c r="L23" s="2">
        <v>334.782</v>
      </c>
      <c r="M23" s="2">
        <v>1962.662</v>
      </c>
      <c r="N23" s="2">
        <v>121.532</v>
      </c>
      <c r="O23" s="2"/>
    </row>
    <row r="24" spans="1:15" ht="12.75">
      <c r="A24" s="1" t="s">
        <v>0</v>
      </c>
      <c r="B24" s="1" t="s">
        <v>14</v>
      </c>
      <c r="C24" s="1" t="s">
        <v>16</v>
      </c>
      <c r="D24" s="7">
        <f t="shared" si="4"/>
        <v>8139.793999999999</v>
      </c>
      <c r="E24" s="2">
        <v>1750.167</v>
      </c>
      <c r="F24" s="2">
        <v>862.845</v>
      </c>
      <c r="G24" s="2">
        <v>3602.474</v>
      </c>
      <c r="H24" s="2">
        <v>0</v>
      </c>
      <c r="I24" s="2">
        <v>470.321</v>
      </c>
      <c r="J24" s="2">
        <v>0</v>
      </c>
      <c r="K24" s="2">
        <v>0</v>
      </c>
      <c r="L24" s="2">
        <v>707.163</v>
      </c>
      <c r="M24" s="2">
        <v>746.824</v>
      </c>
      <c r="N24" s="2">
        <v>0</v>
      </c>
      <c r="O24" s="2"/>
    </row>
    <row r="25" spans="1:15" ht="12.75">
      <c r="A25" s="1"/>
      <c r="B25" s="3" t="s">
        <v>67</v>
      </c>
      <c r="C25" s="1"/>
      <c r="D25" s="9">
        <f t="shared" si="4"/>
        <v>20598.42</v>
      </c>
      <c r="E25" s="8">
        <f>+E23+E24</f>
        <v>5057.853999999999</v>
      </c>
      <c r="F25" s="8">
        <f aca="true" t="shared" si="6" ref="F25:N25">+F23+F24</f>
        <v>3130.5860000000002</v>
      </c>
      <c r="G25" s="8">
        <f t="shared" si="6"/>
        <v>7043.514</v>
      </c>
      <c r="H25" s="8">
        <f t="shared" si="6"/>
        <v>370.16</v>
      </c>
      <c r="I25" s="8">
        <f t="shared" si="6"/>
        <v>1123.343</v>
      </c>
      <c r="J25" s="8">
        <f t="shared" si="6"/>
        <v>0</v>
      </c>
      <c r="K25" s="8">
        <f t="shared" si="6"/>
        <v>0</v>
      </c>
      <c r="L25" s="8">
        <f t="shared" si="6"/>
        <v>1041.945</v>
      </c>
      <c r="M25" s="8">
        <f t="shared" si="6"/>
        <v>2709.486</v>
      </c>
      <c r="N25" s="8">
        <f t="shared" si="6"/>
        <v>121.532</v>
      </c>
      <c r="O25" s="2"/>
    </row>
    <row r="26" spans="1:15" ht="12.75">
      <c r="A26" s="1" t="s">
        <v>0</v>
      </c>
      <c r="B26" s="1" t="s">
        <v>41</v>
      </c>
      <c r="C26" s="1" t="s">
        <v>42</v>
      </c>
      <c r="D26" s="7">
        <v>1131.0790000000002</v>
      </c>
      <c r="E26" s="2">
        <v>609.906</v>
      </c>
      <c r="F26" s="2">
        <v>317.892</v>
      </c>
      <c r="G26" s="2">
        <v>0</v>
      </c>
      <c r="H26" s="2">
        <v>29.125</v>
      </c>
      <c r="I26" s="2">
        <v>65.927</v>
      </c>
      <c r="J26" s="2">
        <v>0</v>
      </c>
      <c r="K26" s="2">
        <v>0</v>
      </c>
      <c r="L26" s="2">
        <v>83.808</v>
      </c>
      <c r="M26" s="2">
        <v>0</v>
      </c>
      <c r="N26" s="2">
        <v>24.421</v>
      </c>
      <c r="O26" s="2"/>
    </row>
    <row r="27" spans="1:15" ht="12.75">
      <c r="A27" s="1"/>
      <c r="B27" s="3" t="s">
        <v>68</v>
      </c>
      <c r="C27" s="1"/>
      <c r="D27" s="9">
        <v>1131.0790000000002</v>
      </c>
      <c r="E27" s="8">
        <v>609.906</v>
      </c>
      <c r="F27" s="8">
        <v>317.892</v>
      </c>
      <c r="G27" s="8">
        <v>0</v>
      </c>
      <c r="H27" s="8">
        <v>29.125</v>
      </c>
      <c r="I27" s="8">
        <v>65.927</v>
      </c>
      <c r="J27" s="8">
        <v>0</v>
      </c>
      <c r="K27" s="8">
        <v>0</v>
      </c>
      <c r="L27" s="8">
        <v>83.808</v>
      </c>
      <c r="M27" s="8">
        <v>0</v>
      </c>
      <c r="N27" s="8">
        <v>24.421</v>
      </c>
      <c r="O27" s="2"/>
    </row>
    <row r="28" spans="1:15" ht="12.75">
      <c r="A28" s="1" t="s">
        <v>0</v>
      </c>
      <c r="B28" s="1" t="s">
        <v>17</v>
      </c>
      <c r="C28" s="1" t="s">
        <v>18</v>
      </c>
      <c r="D28" s="7">
        <f>SUM(E28:N28)</f>
        <v>1253.362</v>
      </c>
      <c r="E28" s="2">
        <v>598.722</v>
      </c>
      <c r="F28" s="2">
        <v>277.482</v>
      </c>
      <c r="G28" s="2">
        <v>0</v>
      </c>
      <c r="H28" s="2">
        <v>110.432</v>
      </c>
      <c r="I28" s="2">
        <v>113.413</v>
      </c>
      <c r="J28" s="2">
        <v>0</v>
      </c>
      <c r="K28" s="2">
        <v>0</v>
      </c>
      <c r="L28" s="2">
        <v>153.313</v>
      </c>
      <c r="M28" s="2">
        <v>0</v>
      </c>
      <c r="N28" s="2">
        <v>0</v>
      </c>
      <c r="O28" s="2"/>
    </row>
    <row r="29" spans="1:15" ht="12.75">
      <c r="A29" s="1"/>
      <c r="B29" s="3" t="s">
        <v>69</v>
      </c>
      <c r="C29" s="1"/>
      <c r="D29" s="9">
        <f>SUM(E29:N29)</f>
        <v>1253.362</v>
      </c>
      <c r="E29" s="8">
        <f>+E28</f>
        <v>598.722</v>
      </c>
      <c r="F29" s="8">
        <f aca="true" t="shared" si="7" ref="F29:N29">+F28</f>
        <v>277.482</v>
      </c>
      <c r="G29" s="8">
        <f t="shared" si="7"/>
        <v>0</v>
      </c>
      <c r="H29" s="8">
        <f t="shared" si="7"/>
        <v>110.432</v>
      </c>
      <c r="I29" s="8">
        <f t="shared" si="7"/>
        <v>113.413</v>
      </c>
      <c r="J29" s="8">
        <f t="shared" si="7"/>
        <v>0</v>
      </c>
      <c r="K29" s="8">
        <f t="shared" si="7"/>
        <v>0</v>
      </c>
      <c r="L29" s="8">
        <f t="shared" si="7"/>
        <v>153.313</v>
      </c>
      <c r="M29" s="8">
        <f t="shared" si="7"/>
        <v>0</v>
      </c>
      <c r="N29" s="8">
        <f t="shared" si="7"/>
        <v>0</v>
      </c>
      <c r="O29" s="2"/>
    </row>
    <row r="30" spans="1:15" ht="12.75">
      <c r="A30" s="1" t="s">
        <v>0</v>
      </c>
      <c r="B30" s="1" t="s">
        <v>39</v>
      </c>
      <c r="C30" s="1" t="s">
        <v>40</v>
      </c>
      <c r="D30" s="7">
        <v>805.5869999999999</v>
      </c>
      <c r="E30" s="2">
        <v>390.335</v>
      </c>
      <c r="F30" s="2">
        <v>126.038</v>
      </c>
      <c r="G30" s="2">
        <v>0</v>
      </c>
      <c r="H30" s="2">
        <v>7.586</v>
      </c>
      <c r="I30" s="2">
        <v>149.765</v>
      </c>
      <c r="J30" s="2">
        <v>0</v>
      </c>
      <c r="K30" s="2">
        <v>0</v>
      </c>
      <c r="L30" s="2">
        <v>83.313</v>
      </c>
      <c r="M30" s="2">
        <v>0</v>
      </c>
      <c r="N30" s="2">
        <v>48.55</v>
      </c>
      <c r="O30" s="2"/>
    </row>
    <row r="31" spans="1:15" ht="12.75">
      <c r="A31" s="1"/>
      <c r="B31" s="3" t="s">
        <v>70</v>
      </c>
      <c r="C31" s="1"/>
      <c r="D31" s="9">
        <v>805.5869999999999</v>
      </c>
      <c r="E31" s="8">
        <v>390.335</v>
      </c>
      <c r="F31" s="8">
        <v>126.038</v>
      </c>
      <c r="G31" s="8">
        <v>0</v>
      </c>
      <c r="H31" s="8">
        <v>7.586</v>
      </c>
      <c r="I31" s="8">
        <v>149.765</v>
      </c>
      <c r="J31" s="8">
        <v>0</v>
      </c>
      <c r="K31" s="8">
        <v>0</v>
      </c>
      <c r="L31" s="8">
        <v>83.313</v>
      </c>
      <c r="M31" s="8">
        <v>0</v>
      </c>
      <c r="N31" s="8">
        <v>48.55</v>
      </c>
      <c r="O31" s="2"/>
    </row>
    <row r="32" spans="1:15" ht="12.75">
      <c r="A32" s="1" t="s">
        <v>0</v>
      </c>
      <c r="B32" s="1" t="s">
        <v>19</v>
      </c>
      <c r="C32" s="1" t="s">
        <v>20</v>
      </c>
      <c r="D32" s="7">
        <f>SUM(E32:N32)</f>
        <v>1432.6819999999998</v>
      </c>
      <c r="E32" s="2">
        <v>883.256</v>
      </c>
      <c r="F32" s="2">
        <v>275.075</v>
      </c>
      <c r="G32" s="2">
        <v>0</v>
      </c>
      <c r="H32" s="2">
        <v>0</v>
      </c>
      <c r="I32" s="2">
        <v>39.539</v>
      </c>
      <c r="J32" s="2">
        <v>0</v>
      </c>
      <c r="K32" s="2">
        <v>0</v>
      </c>
      <c r="L32" s="2">
        <v>234.812</v>
      </c>
      <c r="M32" s="2">
        <v>0</v>
      </c>
      <c r="N32" s="2">
        <v>0</v>
      </c>
      <c r="O32" s="2"/>
    </row>
    <row r="33" spans="1:15" ht="12.75">
      <c r="A33" s="1"/>
      <c r="B33" s="3" t="s">
        <v>71</v>
      </c>
      <c r="C33" s="1"/>
      <c r="D33" s="9">
        <f>SUM(E33:N33)</f>
        <v>1432.6819999999998</v>
      </c>
      <c r="E33" s="8">
        <f>+E32</f>
        <v>883.256</v>
      </c>
      <c r="F33" s="8">
        <f aca="true" t="shared" si="8" ref="F33:N33">+F32</f>
        <v>275.075</v>
      </c>
      <c r="G33" s="8">
        <f t="shared" si="8"/>
        <v>0</v>
      </c>
      <c r="H33" s="8">
        <f t="shared" si="8"/>
        <v>0</v>
      </c>
      <c r="I33" s="8">
        <f t="shared" si="8"/>
        <v>39.539</v>
      </c>
      <c r="J33" s="8">
        <f t="shared" si="8"/>
        <v>0</v>
      </c>
      <c r="K33" s="8">
        <f t="shared" si="8"/>
        <v>0</v>
      </c>
      <c r="L33" s="8">
        <f t="shared" si="8"/>
        <v>234.812</v>
      </c>
      <c r="M33" s="8">
        <f t="shared" si="8"/>
        <v>0</v>
      </c>
      <c r="N33" s="8">
        <f t="shared" si="8"/>
        <v>0</v>
      </c>
      <c r="O33" s="2"/>
    </row>
    <row r="34" spans="1:15" ht="12.75">
      <c r="A34" s="1" t="s">
        <v>0</v>
      </c>
      <c r="B34" s="1" t="s">
        <v>21</v>
      </c>
      <c r="C34" s="1" t="s">
        <v>22</v>
      </c>
      <c r="D34" s="7">
        <f>SUM(E34:N34)</f>
        <v>51011.94900000001</v>
      </c>
      <c r="E34" s="2">
        <v>20724.569</v>
      </c>
      <c r="F34" s="2">
        <v>5305.413</v>
      </c>
      <c r="G34" s="2">
        <v>6540.759</v>
      </c>
      <c r="H34" s="2">
        <v>4106.843</v>
      </c>
      <c r="I34" s="2">
        <v>6184.61</v>
      </c>
      <c r="J34" s="2">
        <v>0</v>
      </c>
      <c r="K34" s="2">
        <v>0</v>
      </c>
      <c r="L34" s="2">
        <v>7991.815</v>
      </c>
      <c r="M34" s="2">
        <v>157.94</v>
      </c>
      <c r="N34" s="2">
        <v>0</v>
      </c>
      <c r="O34" s="2"/>
    </row>
    <row r="35" spans="1:15" ht="12.75">
      <c r="A35" s="1" t="s">
        <v>0</v>
      </c>
      <c r="B35" s="1" t="s">
        <v>21</v>
      </c>
      <c r="C35" s="1" t="s">
        <v>23</v>
      </c>
      <c r="D35" s="7">
        <f>SUM(E35:N35)</f>
        <v>212860.152</v>
      </c>
      <c r="E35" s="2">
        <v>64417.147</v>
      </c>
      <c r="F35" s="2">
        <v>42268.815</v>
      </c>
      <c r="G35" s="2">
        <v>68759.951</v>
      </c>
      <c r="H35" s="2">
        <v>18612.779</v>
      </c>
      <c r="I35" s="2">
        <v>10881.789</v>
      </c>
      <c r="J35" s="2">
        <v>0</v>
      </c>
      <c r="K35" s="2">
        <v>216.829</v>
      </c>
      <c r="L35" s="2">
        <v>7406.165</v>
      </c>
      <c r="M35" s="2">
        <v>0</v>
      </c>
      <c r="N35" s="2">
        <v>296.677</v>
      </c>
      <c r="O35" s="2"/>
    </row>
    <row r="36" spans="1:15" ht="12.75">
      <c r="A36" s="1"/>
      <c r="B36" s="3" t="s">
        <v>72</v>
      </c>
      <c r="C36" s="1"/>
      <c r="D36" s="9">
        <f>SUM(E36:N36)</f>
        <v>263872.1010000001</v>
      </c>
      <c r="E36" s="8">
        <f>+E34+E35</f>
        <v>85141.716</v>
      </c>
      <c r="F36" s="8">
        <f aca="true" t="shared" si="9" ref="F36:N36">+F34+F35</f>
        <v>47574.228</v>
      </c>
      <c r="G36" s="8">
        <f t="shared" si="9"/>
        <v>75300.71</v>
      </c>
      <c r="H36" s="8">
        <f t="shared" si="9"/>
        <v>22719.622</v>
      </c>
      <c r="I36" s="8">
        <f t="shared" si="9"/>
        <v>17066.399</v>
      </c>
      <c r="J36" s="8">
        <f t="shared" si="9"/>
        <v>0</v>
      </c>
      <c r="K36" s="8">
        <f t="shared" si="9"/>
        <v>216.829</v>
      </c>
      <c r="L36" s="8">
        <f t="shared" si="9"/>
        <v>15397.98</v>
      </c>
      <c r="M36" s="8">
        <f t="shared" si="9"/>
        <v>157.94</v>
      </c>
      <c r="N36" s="8">
        <f t="shared" si="9"/>
        <v>296.677</v>
      </c>
      <c r="O36" s="2"/>
    </row>
    <row r="37" spans="1:15" ht="12.75">
      <c r="A37" s="1" t="s">
        <v>0</v>
      </c>
      <c r="B37" s="1" t="s">
        <v>24</v>
      </c>
      <c r="C37" s="1" t="s">
        <v>25</v>
      </c>
      <c r="D37" s="7">
        <v>247.065</v>
      </c>
      <c r="E37" s="2">
        <v>120.529</v>
      </c>
      <c r="F37" s="2">
        <v>49.281</v>
      </c>
      <c r="G37" s="2">
        <v>0</v>
      </c>
      <c r="H37" s="2">
        <v>24.731</v>
      </c>
      <c r="I37" s="2">
        <v>30</v>
      </c>
      <c r="J37" s="2">
        <v>0</v>
      </c>
      <c r="K37" s="2">
        <v>0</v>
      </c>
      <c r="L37" s="2">
        <v>22.524</v>
      </c>
      <c r="M37" s="2">
        <v>0</v>
      </c>
      <c r="N37" s="2">
        <v>0</v>
      </c>
      <c r="O37" s="2"/>
    </row>
    <row r="38" spans="1:15" ht="12.75">
      <c r="A38" s="1" t="s">
        <v>0</v>
      </c>
      <c r="B38" s="1" t="s">
        <v>24</v>
      </c>
      <c r="C38" s="1" t="s">
        <v>26</v>
      </c>
      <c r="D38" s="7">
        <v>256.898</v>
      </c>
      <c r="E38" s="2">
        <v>120.357</v>
      </c>
      <c r="F38" s="2">
        <v>49.11</v>
      </c>
      <c r="G38" s="2">
        <v>0</v>
      </c>
      <c r="H38" s="2">
        <v>14.122</v>
      </c>
      <c r="I38" s="2">
        <v>22</v>
      </c>
      <c r="J38" s="2">
        <v>0</v>
      </c>
      <c r="K38" s="2">
        <v>0</v>
      </c>
      <c r="L38" s="2">
        <v>40.658</v>
      </c>
      <c r="M38" s="2">
        <v>0</v>
      </c>
      <c r="N38" s="2">
        <v>10.651</v>
      </c>
      <c r="O38" s="2"/>
    </row>
    <row r="39" spans="1:15" ht="12.75">
      <c r="A39" s="1" t="s">
        <v>0</v>
      </c>
      <c r="B39" s="1" t="s">
        <v>24</v>
      </c>
      <c r="C39" s="1" t="s">
        <v>27</v>
      </c>
      <c r="D39" s="7">
        <v>371.815</v>
      </c>
      <c r="E39" s="2">
        <v>242.242</v>
      </c>
      <c r="F39" s="2">
        <v>31.179</v>
      </c>
      <c r="G39" s="2">
        <v>0</v>
      </c>
      <c r="H39" s="2">
        <v>26.241</v>
      </c>
      <c r="I39" s="2">
        <v>27.388</v>
      </c>
      <c r="J39" s="2">
        <v>0</v>
      </c>
      <c r="K39" s="2">
        <v>0</v>
      </c>
      <c r="L39" s="2">
        <v>39.673</v>
      </c>
      <c r="M39" s="2">
        <v>0</v>
      </c>
      <c r="N39" s="2">
        <v>5.092</v>
      </c>
      <c r="O39" s="2"/>
    </row>
    <row r="40" spans="1:15" ht="12.75">
      <c r="A40" s="1" t="s">
        <v>0</v>
      </c>
      <c r="B40" s="1" t="s">
        <v>24</v>
      </c>
      <c r="C40" s="1" t="s">
        <v>28</v>
      </c>
      <c r="D40" s="7">
        <v>3917.204</v>
      </c>
      <c r="E40" s="2">
        <v>1872.499</v>
      </c>
      <c r="F40" s="2">
        <v>707.595</v>
      </c>
      <c r="G40" s="2">
        <v>0</v>
      </c>
      <c r="H40" s="2">
        <v>222.886</v>
      </c>
      <c r="I40" s="2">
        <v>406.007</v>
      </c>
      <c r="J40" s="2">
        <v>0</v>
      </c>
      <c r="K40" s="2">
        <v>0</v>
      </c>
      <c r="L40" s="2">
        <v>708.217</v>
      </c>
      <c r="M40" s="2">
        <v>0</v>
      </c>
      <c r="N40" s="2">
        <v>0</v>
      </c>
      <c r="O40" s="2"/>
    </row>
    <row r="41" spans="1:15" ht="12.75">
      <c r="A41" s="1" t="s">
        <v>0</v>
      </c>
      <c r="B41" s="1" t="s">
        <v>24</v>
      </c>
      <c r="C41" s="1" t="s">
        <v>29</v>
      </c>
      <c r="D41" s="7">
        <v>2075.055</v>
      </c>
      <c r="E41" s="2">
        <v>1057.791</v>
      </c>
      <c r="F41" s="2">
        <v>309.002</v>
      </c>
      <c r="G41" s="2">
        <v>0</v>
      </c>
      <c r="H41" s="2">
        <v>114.198</v>
      </c>
      <c r="I41" s="2">
        <v>208.51</v>
      </c>
      <c r="J41" s="2">
        <v>0</v>
      </c>
      <c r="K41" s="2">
        <v>0</v>
      </c>
      <c r="L41" s="2">
        <v>349.528</v>
      </c>
      <c r="M41" s="2">
        <v>0</v>
      </c>
      <c r="N41" s="2">
        <v>36.026</v>
      </c>
      <c r="O41" s="2"/>
    </row>
    <row r="42" spans="1:15" ht="12.75">
      <c r="A42" s="1" t="s">
        <v>0</v>
      </c>
      <c r="B42" s="1" t="s">
        <v>24</v>
      </c>
      <c r="C42" s="1" t="s">
        <v>30</v>
      </c>
      <c r="D42" s="7">
        <v>528.746</v>
      </c>
      <c r="E42" s="2">
        <v>120.433</v>
      </c>
      <c r="F42" s="2">
        <v>58.403</v>
      </c>
      <c r="G42" s="2">
        <v>35.863</v>
      </c>
      <c r="H42" s="2">
        <v>47.038</v>
      </c>
      <c r="I42" s="2">
        <v>130.44</v>
      </c>
      <c r="J42" s="2">
        <v>0</v>
      </c>
      <c r="K42" s="2">
        <v>0</v>
      </c>
      <c r="L42" s="2">
        <v>72.208</v>
      </c>
      <c r="M42" s="2">
        <v>24.83</v>
      </c>
      <c r="N42" s="2">
        <v>39.531</v>
      </c>
      <c r="O42" s="2"/>
    </row>
    <row r="43" spans="1:15" ht="12.75">
      <c r="A43" s="1"/>
      <c r="B43" s="3" t="s">
        <v>73</v>
      </c>
      <c r="C43" s="1"/>
      <c r="D43" s="9">
        <v>7396.783</v>
      </c>
      <c r="E43" s="8">
        <v>3533.8509999999997</v>
      </c>
      <c r="F43" s="8">
        <v>1204.57</v>
      </c>
      <c r="G43" s="8">
        <v>35.863</v>
      </c>
      <c r="H43" s="8">
        <v>449.216</v>
      </c>
      <c r="I43" s="8">
        <v>824.345</v>
      </c>
      <c r="J43" s="8">
        <v>0</v>
      </c>
      <c r="K43" s="8">
        <v>0</v>
      </c>
      <c r="L43" s="8">
        <v>1232.808</v>
      </c>
      <c r="M43" s="8">
        <v>24.83</v>
      </c>
      <c r="N43" s="8">
        <v>91.3</v>
      </c>
      <c r="O43" s="2"/>
    </row>
    <row r="44" spans="1:15" ht="12.75">
      <c r="A44" s="1" t="s">
        <v>0</v>
      </c>
      <c r="B44" s="1" t="s">
        <v>31</v>
      </c>
      <c r="C44" s="12" t="s">
        <v>61</v>
      </c>
      <c r="D44" s="7">
        <v>88</v>
      </c>
      <c r="E44" s="2">
        <v>65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21</v>
      </c>
      <c r="M44" s="2">
        <v>0</v>
      </c>
      <c r="N44" s="2">
        <v>0</v>
      </c>
      <c r="O44" s="2"/>
    </row>
    <row r="45" spans="2:15" ht="12.75">
      <c r="B45" s="1" t="s">
        <v>31</v>
      </c>
      <c r="C45" s="1" t="s">
        <v>32</v>
      </c>
      <c r="D45" s="7">
        <v>11704.654</v>
      </c>
      <c r="E45" s="2">
        <v>7247.191</v>
      </c>
      <c r="F45" s="2">
        <v>1599.023</v>
      </c>
      <c r="G45" s="2">
        <v>759.469</v>
      </c>
      <c r="H45" s="2">
        <v>0</v>
      </c>
      <c r="I45" s="2">
        <v>987.832</v>
      </c>
      <c r="J45" s="2">
        <v>0</v>
      </c>
      <c r="K45" s="2">
        <v>0</v>
      </c>
      <c r="L45" s="2">
        <v>1111.139</v>
      </c>
      <c r="M45" s="2">
        <v>0</v>
      </c>
      <c r="N45" s="2">
        <v>0</v>
      </c>
      <c r="O45" s="2"/>
    </row>
    <row r="46" spans="1:15" ht="12.75">
      <c r="A46" s="1"/>
      <c r="B46" s="3" t="s">
        <v>74</v>
      </c>
      <c r="C46" s="1"/>
      <c r="D46" s="9">
        <v>11792.654</v>
      </c>
      <c r="E46" s="8">
        <v>7312.191</v>
      </c>
      <c r="F46" s="8">
        <v>1601.023</v>
      </c>
      <c r="G46" s="8">
        <v>759.469</v>
      </c>
      <c r="H46" s="8">
        <v>0</v>
      </c>
      <c r="I46" s="8">
        <v>987.832</v>
      </c>
      <c r="J46" s="8">
        <v>0</v>
      </c>
      <c r="K46" s="8">
        <v>0</v>
      </c>
      <c r="L46" s="8">
        <v>1132.139</v>
      </c>
      <c r="M46" s="8">
        <v>0</v>
      </c>
      <c r="N46" s="8">
        <v>0</v>
      </c>
      <c r="O46" s="2"/>
    </row>
    <row r="47" spans="1:15" ht="12.75">
      <c r="A47" s="1" t="s">
        <v>0</v>
      </c>
      <c r="B47" s="1" t="s">
        <v>33</v>
      </c>
      <c r="C47" s="1" t="s">
        <v>34</v>
      </c>
      <c r="D47" s="7">
        <f aca="true" t="shared" si="10" ref="D47:D52">SUM(E47:N47)</f>
        <v>1389.7069999999999</v>
      </c>
      <c r="E47" s="2">
        <v>801.208</v>
      </c>
      <c r="F47" s="2">
        <v>342.21</v>
      </c>
      <c r="G47" s="2">
        <v>0</v>
      </c>
      <c r="H47" s="2">
        <v>0</v>
      </c>
      <c r="I47" s="2">
        <v>81.713</v>
      </c>
      <c r="J47" s="2">
        <v>0</v>
      </c>
      <c r="K47" s="2">
        <v>0</v>
      </c>
      <c r="L47" s="2">
        <v>164.576</v>
      </c>
      <c r="M47" s="2">
        <v>0</v>
      </c>
      <c r="N47" s="2">
        <v>0</v>
      </c>
      <c r="O47" s="2"/>
    </row>
    <row r="48" spans="1:15" ht="12.75">
      <c r="A48" s="1" t="s">
        <v>0</v>
      </c>
      <c r="B48" s="1" t="s">
        <v>33</v>
      </c>
      <c r="C48" s="1" t="s">
        <v>35</v>
      </c>
      <c r="D48" s="7">
        <f t="shared" si="10"/>
        <v>4280.0109999999995</v>
      </c>
      <c r="E48" s="2">
        <v>1942.195</v>
      </c>
      <c r="F48" s="2">
        <v>846.497</v>
      </c>
      <c r="G48" s="2">
        <v>0</v>
      </c>
      <c r="H48" s="2">
        <v>454.929</v>
      </c>
      <c r="I48" s="2">
        <v>474.437</v>
      </c>
      <c r="J48" s="2">
        <v>0</v>
      </c>
      <c r="K48" s="2">
        <v>0</v>
      </c>
      <c r="L48" s="2">
        <v>495.678</v>
      </c>
      <c r="M48" s="2">
        <v>27.624</v>
      </c>
      <c r="N48" s="2">
        <v>38.651</v>
      </c>
      <c r="O48" s="2"/>
    </row>
    <row r="49" spans="1:15" ht="12.75">
      <c r="A49" s="1"/>
      <c r="B49" s="3" t="s">
        <v>75</v>
      </c>
      <c r="C49" s="1"/>
      <c r="D49" s="9">
        <f t="shared" si="10"/>
        <v>5669.717999999999</v>
      </c>
      <c r="E49" s="8">
        <f>+E48+E47</f>
        <v>2743.403</v>
      </c>
      <c r="F49" s="8">
        <f aca="true" t="shared" si="11" ref="F49:N49">+F48+F47</f>
        <v>1188.7069999999999</v>
      </c>
      <c r="G49" s="8">
        <f t="shared" si="11"/>
        <v>0</v>
      </c>
      <c r="H49" s="8">
        <f t="shared" si="11"/>
        <v>454.929</v>
      </c>
      <c r="I49" s="8">
        <f t="shared" si="11"/>
        <v>556.15</v>
      </c>
      <c r="J49" s="8">
        <f t="shared" si="11"/>
        <v>0</v>
      </c>
      <c r="K49" s="8">
        <f t="shared" si="11"/>
        <v>0</v>
      </c>
      <c r="L49" s="8">
        <f t="shared" si="11"/>
        <v>660.254</v>
      </c>
      <c r="M49" s="8">
        <f t="shared" si="11"/>
        <v>27.624</v>
      </c>
      <c r="N49" s="8">
        <f t="shared" si="11"/>
        <v>38.651</v>
      </c>
      <c r="O49" s="2"/>
    </row>
    <row r="50" spans="1:15" ht="12.75">
      <c r="A50" s="1" t="s">
        <v>0</v>
      </c>
      <c r="B50" s="1" t="s">
        <v>36</v>
      </c>
      <c r="C50" s="1" t="s">
        <v>37</v>
      </c>
      <c r="D50" s="7">
        <f t="shared" si="10"/>
        <v>790.9029999999999</v>
      </c>
      <c r="E50" s="2">
        <v>570.717</v>
      </c>
      <c r="F50" s="2">
        <v>106.4</v>
      </c>
      <c r="G50" s="2">
        <v>0</v>
      </c>
      <c r="H50" s="2">
        <v>36.64</v>
      </c>
      <c r="I50" s="2">
        <v>34.521</v>
      </c>
      <c r="J50" s="2">
        <v>0</v>
      </c>
      <c r="K50" s="2">
        <v>0</v>
      </c>
      <c r="L50" s="2">
        <v>42.625</v>
      </c>
      <c r="M50" s="2">
        <v>0</v>
      </c>
      <c r="N50" s="2">
        <v>0</v>
      </c>
      <c r="O50" s="2"/>
    </row>
    <row r="51" spans="1:15" ht="12.75">
      <c r="A51" s="1" t="s">
        <v>0</v>
      </c>
      <c r="B51" s="1" t="s">
        <v>36</v>
      </c>
      <c r="C51" s="1" t="s">
        <v>38</v>
      </c>
      <c r="D51" s="7">
        <f t="shared" si="10"/>
        <v>1149.076</v>
      </c>
      <c r="E51" s="2">
        <v>675.884</v>
      </c>
      <c r="F51" s="2">
        <v>223.177</v>
      </c>
      <c r="G51" s="2">
        <v>0</v>
      </c>
      <c r="H51" s="2">
        <v>40.338</v>
      </c>
      <c r="I51" s="2">
        <v>35.351</v>
      </c>
      <c r="J51" s="2">
        <v>0</v>
      </c>
      <c r="K51" s="2">
        <v>0</v>
      </c>
      <c r="L51" s="2">
        <v>142.306</v>
      </c>
      <c r="M51" s="2">
        <v>0</v>
      </c>
      <c r="N51" s="2">
        <v>32.02</v>
      </c>
      <c r="O51" s="2"/>
    </row>
    <row r="52" spans="1:15" ht="12.75">
      <c r="A52" s="1"/>
      <c r="B52" s="3" t="s">
        <v>76</v>
      </c>
      <c r="C52" s="1"/>
      <c r="D52" s="9">
        <f t="shared" si="10"/>
        <v>1939.9790000000003</v>
      </c>
      <c r="E52" s="8">
        <v>1246.601</v>
      </c>
      <c r="F52" s="8">
        <v>329.577</v>
      </c>
      <c r="G52" s="8">
        <v>0</v>
      </c>
      <c r="H52" s="8">
        <v>76.97800000000001</v>
      </c>
      <c r="I52" s="8">
        <v>69.872</v>
      </c>
      <c r="J52" s="8">
        <v>0</v>
      </c>
      <c r="K52" s="8">
        <v>0</v>
      </c>
      <c r="L52" s="8">
        <v>184.931</v>
      </c>
      <c r="M52" s="8">
        <v>0</v>
      </c>
      <c r="N52" s="8">
        <v>32.02</v>
      </c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4" t="s">
        <v>77</v>
      </c>
      <c r="D54" s="8">
        <f>SUM(E54:N54)</f>
        <v>911062.2469999999</v>
      </c>
      <c r="E54" s="8">
        <f>+E10+E14+E17+E19+E22+E25+E27+E29+E31+E33+E36+E43+E46+E49+E52</f>
        <v>315580.01399999997</v>
      </c>
      <c r="F54" s="8">
        <f aca="true" t="shared" si="12" ref="F54:N54">+F10+F14+F17+F19+F22+F25+F27+F29+F31+F33+F36+F43+F46+F49+F52</f>
        <v>142243.11099999998</v>
      </c>
      <c r="G54" s="8">
        <f t="shared" si="12"/>
        <v>327038.532</v>
      </c>
      <c r="H54" s="8">
        <f t="shared" si="12"/>
        <v>32805.021</v>
      </c>
      <c r="I54" s="8">
        <f t="shared" si="12"/>
        <v>52791.068</v>
      </c>
      <c r="J54" s="8">
        <f t="shared" si="12"/>
        <v>0</v>
      </c>
      <c r="K54" s="8">
        <f t="shared" si="12"/>
        <v>371.299</v>
      </c>
      <c r="L54" s="8">
        <f t="shared" si="12"/>
        <v>34403.326</v>
      </c>
      <c r="M54" s="8">
        <f>+M10+M14+M17+M19+M22+M25+M27+M29+M31+M33+M36+M43+M46+M49+M52</f>
        <v>4544.227999999999</v>
      </c>
      <c r="N54" s="8">
        <f t="shared" si="12"/>
        <v>1285.6480000000001</v>
      </c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rintOptions/>
  <pageMargins left="0.3937007874015748" right="0.1968503937007874" top="0.984251968503937" bottom="0.984251968503937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3" sqref="A3"/>
    </sheetView>
  </sheetViews>
  <sheetFormatPr defaultColWidth="11.421875" defaultRowHeight="12.75"/>
  <cols>
    <col min="2" max="2" width="21.28125" style="0" customWidth="1"/>
    <col min="3" max="3" width="32.28125" style="0" customWidth="1"/>
  </cols>
  <sheetData>
    <row r="1" spans="1:4" ht="12.75">
      <c r="A1" s="3" t="s">
        <v>60</v>
      </c>
      <c r="C1" s="3" t="s">
        <v>46</v>
      </c>
      <c r="D1" s="3"/>
    </row>
    <row r="2" ht="12.75">
      <c r="A2" s="3" t="s">
        <v>81</v>
      </c>
    </row>
    <row r="3" spans="1:4" ht="12.75">
      <c r="A3" s="3" t="s">
        <v>78</v>
      </c>
      <c r="C3" s="4"/>
      <c r="D3" s="4"/>
    </row>
    <row r="5" spans="1:14" ht="12.75">
      <c r="A5" s="5" t="s">
        <v>43</v>
      </c>
      <c r="B5" s="5" t="s">
        <v>44</v>
      </c>
      <c r="C5" s="5" t="s">
        <v>45</v>
      </c>
      <c r="D5" s="5" t="s">
        <v>49</v>
      </c>
      <c r="E5" s="6" t="s">
        <v>50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6" t="s">
        <v>56</v>
      </c>
      <c r="L5" s="6" t="s">
        <v>57</v>
      </c>
      <c r="M5" s="6" t="s">
        <v>58</v>
      </c>
      <c r="N5" s="6" t="s">
        <v>59</v>
      </c>
    </row>
    <row r="6" spans="1:14" ht="12.75">
      <c r="A6" s="1" t="s">
        <v>0</v>
      </c>
      <c r="B6" s="1" t="s">
        <v>1</v>
      </c>
      <c r="C6" s="1" t="s">
        <v>2</v>
      </c>
      <c r="D6" s="7">
        <f aca="true" t="shared" si="0" ref="D6:D50">SUM(E6:N6)</f>
        <v>21321</v>
      </c>
      <c r="E6" s="10">
        <v>18503</v>
      </c>
      <c r="F6" s="10">
        <v>2509</v>
      </c>
      <c r="G6" s="10">
        <v>107</v>
      </c>
      <c r="H6" s="10">
        <v>1</v>
      </c>
      <c r="I6" s="10">
        <v>1</v>
      </c>
      <c r="J6" s="10">
        <v>0</v>
      </c>
      <c r="K6" s="10">
        <v>0</v>
      </c>
      <c r="L6" s="10">
        <v>195</v>
      </c>
      <c r="M6" s="10">
        <v>4</v>
      </c>
      <c r="N6" s="10">
        <v>1</v>
      </c>
    </row>
    <row r="7" spans="1:14" ht="12.75">
      <c r="A7" s="1" t="s">
        <v>0</v>
      </c>
      <c r="B7" s="1" t="s">
        <v>1</v>
      </c>
      <c r="C7" s="1" t="s">
        <v>3</v>
      </c>
      <c r="D7" s="7">
        <f t="shared" si="0"/>
        <v>170</v>
      </c>
      <c r="E7" s="10">
        <v>78</v>
      </c>
      <c r="F7" s="10">
        <v>68</v>
      </c>
      <c r="G7" s="10">
        <v>0</v>
      </c>
      <c r="H7" s="10">
        <v>1</v>
      </c>
      <c r="I7" s="10">
        <v>1</v>
      </c>
      <c r="J7" s="10">
        <v>0</v>
      </c>
      <c r="K7" s="10">
        <v>0</v>
      </c>
      <c r="L7" s="10">
        <v>21</v>
      </c>
      <c r="M7" s="10">
        <v>0</v>
      </c>
      <c r="N7" s="10">
        <v>1</v>
      </c>
    </row>
    <row r="8" spans="1:14" ht="12.75">
      <c r="A8" s="1"/>
      <c r="B8" s="3" t="s">
        <v>62</v>
      </c>
      <c r="C8" s="1"/>
      <c r="D8" s="9">
        <f t="shared" si="0"/>
        <v>21491</v>
      </c>
      <c r="E8" s="11">
        <f>+E6+E7</f>
        <v>18581</v>
      </c>
      <c r="F8" s="11">
        <f aca="true" t="shared" si="1" ref="F8:N8">+F6+F7</f>
        <v>2577</v>
      </c>
      <c r="G8" s="11">
        <f t="shared" si="1"/>
        <v>107</v>
      </c>
      <c r="H8" s="11">
        <f t="shared" si="1"/>
        <v>2</v>
      </c>
      <c r="I8" s="11">
        <f t="shared" si="1"/>
        <v>2</v>
      </c>
      <c r="J8" s="11">
        <f t="shared" si="1"/>
        <v>0</v>
      </c>
      <c r="K8" s="11">
        <f t="shared" si="1"/>
        <v>0</v>
      </c>
      <c r="L8" s="11">
        <f t="shared" si="1"/>
        <v>216</v>
      </c>
      <c r="M8" s="11">
        <f t="shared" si="1"/>
        <v>4</v>
      </c>
      <c r="N8" s="11">
        <f t="shared" si="1"/>
        <v>2</v>
      </c>
    </row>
    <row r="9" spans="1:14" ht="12.75">
      <c r="A9" s="1" t="s">
        <v>0</v>
      </c>
      <c r="B9" s="1" t="s">
        <v>4</v>
      </c>
      <c r="C9" s="13" t="s">
        <v>79</v>
      </c>
      <c r="D9" s="7">
        <f t="shared" si="0"/>
        <v>294</v>
      </c>
      <c r="E9" s="10">
        <v>265</v>
      </c>
      <c r="F9" s="10">
        <v>20</v>
      </c>
      <c r="G9" s="10">
        <v>0</v>
      </c>
      <c r="H9" s="10">
        <v>1</v>
      </c>
      <c r="I9" s="10">
        <v>1</v>
      </c>
      <c r="J9" s="10">
        <v>0</v>
      </c>
      <c r="K9" s="10">
        <v>0</v>
      </c>
      <c r="L9" s="10">
        <v>7</v>
      </c>
      <c r="M9" s="10">
        <v>0</v>
      </c>
      <c r="N9" s="10">
        <v>0</v>
      </c>
    </row>
    <row r="10" spans="1:14" ht="12.75">
      <c r="A10" s="1" t="s">
        <v>0</v>
      </c>
      <c r="B10" s="1" t="s">
        <v>4</v>
      </c>
      <c r="C10" s="13" t="s">
        <v>5</v>
      </c>
      <c r="D10" s="7">
        <f t="shared" si="0"/>
        <v>234</v>
      </c>
      <c r="E10" s="10">
        <v>212</v>
      </c>
      <c r="F10" s="10">
        <v>5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15</v>
      </c>
      <c r="M10" s="10">
        <v>0</v>
      </c>
      <c r="N10" s="10">
        <v>0</v>
      </c>
    </row>
    <row r="11" spans="1:14" ht="12.75">
      <c r="A11" s="1" t="s">
        <v>0</v>
      </c>
      <c r="B11" s="1" t="s">
        <v>4</v>
      </c>
      <c r="C11" s="13" t="s">
        <v>80</v>
      </c>
      <c r="D11" s="7">
        <f t="shared" si="0"/>
        <v>992</v>
      </c>
      <c r="E11" s="10">
        <v>795</v>
      </c>
      <c r="F11" s="10">
        <v>159</v>
      </c>
      <c r="G11" s="10">
        <v>0</v>
      </c>
      <c r="H11" s="10">
        <v>1</v>
      </c>
      <c r="I11" s="10">
        <v>1</v>
      </c>
      <c r="J11" s="10">
        <v>0</v>
      </c>
      <c r="K11" s="10">
        <v>0</v>
      </c>
      <c r="L11" s="10">
        <v>35</v>
      </c>
      <c r="M11" s="10">
        <v>0</v>
      </c>
      <c r="N11" s="10">
        <v>1</v>
      </c>
    </row>
    <row r="12" spans="1:14" ht="12.75">
      <c r="A12" s="1"/>
      <c r="B12" s="3" t="s">
        <v>63</v>
      </c>
      <c r="C12" s="1"/>
      <c r="D12" s="9">
        <f t="shared" si="0"/>
        <v>1520</v>
      </c>
      <c r="E12" s="11">
        <f>+E9+E10+E11</f>
        <v>1272</v>
      </c>
      <c r="F12" s="11">
        <f aca="true" t="shared" si="2" ref="F12:N12">+F9+F10+F11</f>
        <v>184</v>
      </c>
      <c r="G12" s="11">
        <f t="shared" si="2"/>
        <v>0</v>
      </c>
      <c r="H12" s="11">
        <f t="shared" si="2"/>
        <v>3</v>
      </c>
      <c r="I12" s="11">
        <f t="shared" si="2"/>
        <v>3</v>
      </c>
      <c r="J12" s="11">
        <f t="shared" si="2"/>
        <v>0</v>
      </c>
      <c r="K12" s="11">
        <f t="shared" si="2"/>
        <v>0</v>
      </c>
      <c r="L12" s="11">
        <f t="shared" si="2"/>
        <v>57</v>
      </c>
      <c r="M12" s="11">
        <f t="shared" si="2"/>
        <v>0</v>
      </c>
      <c r="N12" s="11">
        <f t="shared" si="2"/>
        <v>1</v>
      </c>
    </row>
    <row r="13" spans="1:14" ht="12.75">
      <c r="A13" s="1" t="s">
        <v>0</v>
      </c>
      <c r="B13" s="1" t="s">
        <v>6</v>
      </c>
      <c r="C13" s="1" t="s">
        <v>7</v>
      </c>
      <c r="D13" s="7">
        <f t="shared" si="0"/>
        <v>417</v>
      </c>
      <c r="E13" s="10">
        <v>385</v>
      </c>
      <c r="F13" s="10">
        <v>22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0</v>
      </c>
      <c r="N13" s="10">
        <v>6</v>
      </c>
    </row>
    <row r="14" spans="1:14" ht="12.75">
      <c r="A14" s="1" t="s">
        <v>0</v>
      </c>
      <c r="B14" s="1" t="s">
        <v>6</v>
      </c>
      <c r="C14" s="1" t="s">
        <v>8</v>
      </c>
      <c r="D14" s="7">
        <f t="shared" si="0"/>
        <v>52528</v>
      </c>
      <c r="E14" s="10">
        <v>45447</v>
      </c>
      <c r="F14" s="10">
        <v>6042</v>
      </c>
      <c r="G14" s="10">
        <v>682</v>
      </c>
      <c r="H14" s="10">
        <v>0</v>
      </c>
      <c r="I14" s="10">
        <v>1</v>
      </c>
      <c r="J14" s="10">
        <v>0</v>
      </c>
      <c r="K14" s="10">
        <v>0</v>
      </c>
      <c r="L14" s="10">
        <v>356</v>
      </c>
      <c r="M14" s="10">
        <v>0</v>
      </c>
      <c r="N14" s="10">
        <v>0</v>
      </c>
    </row>
    <row r="15" spans="1:14" ht="12.75">
      <c r="A15" s="1"/>
      <c r="B15" s="3" t="s">
        <v>64</v>
      </c>
      <c r="C15" s="1"/>
      <c r="D15" s="9">
        <f t="shared" si="0"/>
        <v>52945</v>
      </c>
      <c r="E15" s="11">
        <f>+E13+E14</f>
        <v>45832</v>
      </c>
      <c r="F15" s="11">
        <f aca="true" t="shared" si="3" ref="F15:N15">+F13+F14</f>
        <v>6064</v>
      </c>
      <c r="G15" s="11">
        <f t="shared" si="3"/>
        <v>683</v>
      </c>
      <c r="H15" s="11">
        <f t="shared" si="3"/>
        <v>0</v>
      </c>
      <c r="I15" s="11">
        <f t="shared" si="3"/>
        <v>2</v>
      </c>
      <c r="J15" s="11">
        <f t="shared" si="3"/>
        <v>0</v>
      </c>
      <c r="K15" s="11">
        <f t="shared" si="3"/>
        <v>0</v>
      </c>
      <c r="L15" s="11">
        <f t="shared" si="3"/>
        <v>358</v>
      </c>
      <c r="M15" s="11">
        <f t="shared" si="3"/>
        <v>0</v>
      </c>
      <c r="N15" s="11">
        <f t="shared" si="3"/>
        <v>6</v>
      </c>
    </row>
    <row r="16" spans="1:14" ht="12.75">
      <c r="A16" s="1" t="s">
        <v>0</v>
      </c>
      <c r="B16" s="1" t="s">
        <v>9</v>
      </c>
      <c r="C16" s="1" t="s">
        <v>10</v>
      </c>
      <c r="D16" s="7">
        <f t="shared" si="0"/>
        <v>540</v>
      </c>
      <c r="E16" s="10">
        <v>468</v>
      </c>
      <c r="F16" s="10">
        <v>46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25</v>
      </c>
      <c r="M16" s="10">
        <v>0</v>
      </c>
      <c r="N16" s="10">
        <v>0</v>
      </c>
    </row>
    <row r="17" spans="1:14" ht="12.75">
      <c r="A17" s="1"/>
      <c r="B17" s="3" t="s">
        <v>65</v>
      </c>
      <c r="C17" s="1"/>
      <c r="D17" s="9">
        <f t="shared" si="0"/>
        <v>540</v>
      </c>
      <c r="E17" s="11">
        <f>+E16</f>
        <v>468</v>
      </c>
      <c r="F17" s="11">
        <f aca="true" t="shared" si="4" ref="F17:N17">+F16</f>
        <v>46</v>
      </c>
      <c r="G17" s="11">
        <f t="shared" si="4"/>
        <v>0</v>
      </c>
      <c r="H17" s="11">
        <f t="shared" si="4"/>
        <v>0</v>
      </c>
      <c r="I17" s="11">
        <f t="shared" si="4"/>
        <v>1</v>
      </c>
      <c r="J17" s="11">
        <f t="shared" si="4"/>
        <v>0</v>
      </c>
      <c r="K17" s="11">
        <f t="shared" si="4"/>
        <v>0</v>
      </c>
      <c r="L17" s="11">
        <f t="shared" si="4"/>
        <v>25</v>
      </c>
      <c r="M17" s="11">
        <f t="shared" si="4"/>
        <v>0</v>
      </c>
      <c r="N17" s="11">
        <f t="shared" si="4"/>
        <v>0</v>
      </c>
    </row>
    <row r="18" spans="1:14" ht="12.75">
      <c r="A18" s="1" t="s">
        <v>0</v>
      </c>
      <c r="B18" s="1" t="s">
        <v>11</v>
      </c>
      <c r="C18" s="1" t="s">
        <v>12</v>
      </c>
      <c r="D18" s="7">
        <f t="shared" si="0"/>
        <v>964</v>
      </c>
      <c r="E18" s="10">
        <v>826</v>
      </c>
      <c r="F18" s="10">
        <v>64</v>
      </c>
      <c r="G18" s="10">
        <v>13</v>
      </c>
      <c r="H18" s="10">
        <v>1</v>
      </c>
      <c r="I18" s="10">
        <v>1</v>
      </c>
      <c r="J18" s="10">
        <v>0</v>
      </c>
      <c r="K18" s="10">
        <v>0</v>
      </c>
      <c r="L18" s="10">
        <v>59</v>
      </c>
      <c r="M18" s="10">
        <v>0</v>
      </c>
      <c r="N18" s="10">
        <v>0</v>
      </c>
    </row>
    <row r="19" spans="1:14" ht="12.75">
      <c r="A19" s="1" t="s">
        <v>0</v>
      </c>
      <c r="B19" s="1" t="s">
        <v>11</v>
      </c>
      <c r="C19" s="1" t="s">
        <v>13</v>
      </c>
      <c r="D19" s="7">
        <f t="shared" si="0"/>
        <v>13229</v>
      </c>
      <c r="E19" s="10">
        <v>10774</v>
      </c>
      <c r="F19" s="10">
        <v>1549</v>
      </c>
      <c r="G19" s="10">
        <v>6</v>
      </c>
      <c r="H19" s="10">
        <v>2</v>
      </c>
      <c r="I19" s="10">
        <v>2</v>
      </c>
      <c r="J19" s="10">
        <v>0</v>
      </c>
      <c r="K19" s="10">
        <v>4</v>
      </c>
      <c r="L19" s="10">
        <v>217</v>
      </c>
      <c r="M19" s="10">
        <v>674</v>
      </c>
      <c r="N19" s="10">
        <v>1</v>
      </c>
    </row>
    <row r="20" spans="1:14" ht="12.75">
      <c r="A20" s="1"/>
      <c r="B20" s="3" t="s">
        <v>66</v>
      </c>
      <c r="C20" s="1"/>
      <c r="D20" s="9">
        <f t="shared" si="0"/>
        <v>14193</v>
      </c>
      <c r="E20" s="11">
        <f>+E18+E19</f>
        <v>11600</v>
      </c>
      <c r="F20" s="11">
        <f aca="true" t="shared" si="5" ref="F20:N20">+F18+F19</f>
        <v>1613</v>
      </c>
      <c r="G20" s="11">
        <f t="shared" si="5"/>
        <v>19</v>
      </c>
      <c r="H20" s="11">
        <f t="shared" si="5"/>
        <v>3</v>
      </c>
      <c r="I20" s="11">
        <f t="shared" si="5"/>
        <v>3</v>
      </c>
      <c r="J20" s="11">
        <f t="shared" si="5"/>
        <v>0</v>
      </c>
      <c r="K20" s="11">
        <f t="shared" si="5"/>
        <v>4</v>
      </c>
      <c r="L20" s="11">
        <f t="shared" si="5"/>
        <v>276</v>
      </c>
      <c r="M20" s="11">
        <f t="shared" si="5"/>
        <v>674</v>
      </c>
      <c r="N20" s="11">
        <f t="shared" si="5"/>
        <v>1</v>
      </c>
    </row>
    <row r="21" spans="1:14" ht="12.75">
      <c r="A21" s="1" t="s">
        <v>0</v>
      </c>
      <c r="B21" s="1" t="s">
        <v>14</v>
      </c>
      <c r="C21" s="1" t="s">
        <v>15</v>
      </c>
      <c r="D21" s="7">
        <f t="shared" si="0"/>
        <v>2209</v>
      </c>
      <c r="E21" s="10">
        <v>1461</v>
      </c>
      <c r="F21" s="10">
        <v>207</v>
      </c>
      <c r="G21" s="10">
        <v>3</v>
      </c>
      <c r="H21" s="10">
        <v>1</v>
      </c>
      <c r="I21" s="10">
        <v>1</v>
      </c>
      <c r="J21" s="10">
        <v>0</v>
      </c>
      <c r="K21" s="10">
        <v>0</v>
      </c>
      <c r="L21" s="10">
        <v>22</v>
      </c>
      <c r="M21" s="10">
        <v>513</v>
      </c>
      <c r="N21" s="10">
        <v>1</v>
      </c>
    </row>
    <row r="22" spans="1:14" ht="12.75">
      <c r="A22" s="1" t="s">
        <v>0</v>
      </c>
      <c r="B22" s="1" t="s">
        <v>14</v>
      </c>
      <c r="C22" s="1" t="s">
        <v>16</v>
      </c>
      <c r="D22" s="7">
        <f t="shared" si="0"/>
        <v>1513</v>
      </c>
      <c r="E22" s="10">
        <v>959</v>
      </c>
      <c r="F22" s="10">
        <v>109</v>
      </c>
      <c r="G22" s="10">
        <v>10</v>
      </c>
      <c r="H22" s="10">
        <v>0</v>
      </c>
      <c r="I22" s="10">
        <v>1</v>
      </c>
      <c r="J22" s="10">
        <v>0</v>
      </c>
      <c r="K22" s="10">
        <v>0</v>
      </c>
      <c r="L22" s="10">
        <v>90</v>
      </c>
      <c r="M22" s="10">
        <v>344</v>
      </c>
      <c r="N22" s="10">
        <v>0</v>
      </c>
    </row>
    <row r="23" spans="1:14" ht="12.75">
      <c r="A23" s="1"/>
      <c r="B23" s="3" t="s">
        <v>67</v>
      </c>
      <c r="C23" s="1"/>
      <c r="D23" s="9">
        <f t="shared" si="0"/>
        <v>3722</v>
      </c>
      <c r="E23" s="11">
        <f>+E21+E22</f>
        <v>2420</v>
      </c>
      <c r="F23" s="11">
        <f aca="true" t="shared" si="6" ref="F23:N23">+F21+F22</f>
        <v>316</v>
      </c>
      <c r="G23" s="11">
        <f t="shared" si="6"/>
        <v>13</v>
      </c>
      <c r="H23" s="11">
        <f t="shared" si="6"/>
        <v>1</v>
      </c>
      <c r="I23" s="11">
        <f t="shared" si="6"/>
        <v>2</v>
      </c>
      <c r="J23" s="11">
        <f t="shared" si="6"/>
        <v>0</v>
      </c>
      <c r="K23" s="11">
        <f t="shared" si="6"/>
        <v>0</v>
      </c>
      <c r="L23" s="11">
        <f t="shared" si="6"/>
        <v>112</v>
      </c>
      <c r="M23" s="11">
        <f t="shared" si="6"/>
        <v>857</v>
      </c>
      <c r="N23" s="11">
        <f t="shared" si="6"/>
        <v>1</v>
      </c>
    </row>
    <row r="24" spans="1:14" ht="12.75">
      <c r="A24" s="1" t="s">
        <v>0</v>
      </c>
      <c r="B24" s="1" t="s">
        <v>41</v>
      </c>
      <c r="C24" s="1" t="s">
        <v>42</v>
      </c>
      <c r="D24" s="7">
        <f t="shared" si="0"/>
        <v>217</v>
      </c>
      <c r="E24" s="10">
        <v>174</v>
      </c>
      <c r="F24" s="10">
        <v>29</v>
      </c>
      <c r="G24" s="10">
        <v>0</v>
      </c>
      <c r="H24" s="10">
        <v>1</v>
      </c>
      <c r="I24" s="10">
        <v>1</v>
      </c>
      <c r="J24" s="10">
        <v>0</v>
      </c>
      <c r="K24" s="10">
        <v>0</v>
      </c>
      <c r="L24" s="10">
        <v>9</v>
      </c>
      <c r="M24" s="10">
        <v>0</v>
      </c>
      <c r="N24" s="10">
        <v>3</v>
      </c>
    </row>
    <row r="25" spans="1:14" ht="12.75">
      <c r="A25" s="1"/>
      <c r="B25" s="3" t="s">
        <v>68</v>
      </c>
      <c r="C25" s="1"/>
      <c r="D25" s="9">
        <f t="shared" si="0"/>
        <v>217</v>
      </c>
      <c r="E25" s="11">
        <f>+E24</f>
        <v>174</v>
      </c>
      <c r="F25" s="11">
        <f aca="true" t="shared" si="7" ref="F25:N25">+F24</f>
        <v>29</v>
      </c>
      <c r="G25" s="11">
        <f t="shared" si="7"/>
        <v>0</v>
      </c>
      <c r="H25" s="11">
        <f t="shared" si="7"/>
        <v>1</v>
      </c>
      <c r="I25" s="11">
        <f t="shared" si="7"/>
        <v>1</v>
      </c>
      <c r="J25" s="11">
        <f t="shared" si="7"/>
        <v>0</v>
      </c>
      <c r="K25" s="11">
        <f t="shared" si="7"/>
        <v>0</v>
      </c>
      <c r="L25" s="11">
        <f t="shared" si="7"/>
        <v>9</v>
      </c>
      <c r="M25" s="11">
        <f t="shared" si="7"/>
        <v>0</v>
      </c>
      <c r="N25" s="11">
        <f t="shared" si="7"/>
        <v>3</v>
      </c>
    </row>
    <row r="26" spans="1:14" ht="12.75">
      <c r="A26" s="1" t="s">
        <v>0</v>
      </c>
      <c r="B26" s="1" t="s">
        <v>17</v>
      </c>
      <c r="C26" s="1" t="s">
        <v>18</v>
      </c>
      <c r="D26" s="7">
        <f t="shared" si="0"/>
        <v>392</v>
      </c>
      <c r="E26" s="10">
        <v>335</v>
      </c>
      <c r="F26" s="10">
        <v>37</v>
      </c>
      <c r="G26" s="10">
        <v>0</v>
      </c>
      <c r="H26" s="10">
        <v>1</v>
      </c>
      <c r="I26" s="10">
        <v>1</v>
      </c>
      <c r="J26" s="10">
        <v>0</v>
      </c>
      <c r="K26" s="10">
        <v>0</v>
      </c>
      <c r="L26" s="10">
        <v>18</v>
      </c>
      <c r="M26" s="10">
        <v>0</v>
      </c>
      <c r="N26" s="10">
        <v>0</v>
      </c>
    </row>
    <row r="27" spans="1:14" ht="12.75">
      <c r="A27" s="1"/>
      <c r="B27" s="3" t="s">
        <v>69</v>
      </c>
      <c r="C27" s="1"/>
      <c r="D27" s="9">
        <f t="shared" si="0"/>
        <v>392</v>
      </c>
      <c r="E27" s="11">
        <f>+E26</f>
        <v>335</v>
      </c>
      <c r="F27" s="11">
        <f aca="true" t="shared" si="8" ref="F27:N27">+F26</f>
        <v>37</v>
      </c>
      <c r="G27" s="11">
        <f t="shared" si="8"/>
        <v>0</v>
      </c>
      <c r="H27" s="11">
        <f t="shared" si="8"/>
        <v>1</v>
      </c>
      <c r="I27" s="11">
        <f t="shared" si="8"/>
        <v>1</v>
      </c>
      <c r="J27" s="11">
        <f t="shared" si="8"/>
        <v>0</v>
      </c>
      <c r="K27" s="11">
        <f t="shared" si="8"/>
        <v>0</v>
      </c>
      <c r="L27" s="11">
        <f t="shared" si="8"/>
        <v>18</v>
      </c>
      <c r="M27" s="11">
        <f t="shared" si="8"/>
        <v>0</v>
      </c>
      <c r="N27" s="11">
        <f t="shared" si="8"/>
        <v>0</v>
      </c>
    </row>
    <row r="28" spans="1:14" ht="12.75">
      <c r="A28" s="1" t="s">
        <v>0</v>
      </c>
      <c r="B28" s="1" t="s">
        <v>39</v>
      </c>
      <c r="C28" s="1" t="s">
        <v>40</v>
      </c>
      <c r="D28" s="7">
        <f t="shared" si="0"/>
        <v>209</v>
      </c>
      <c r="E28" s="10">
        <v>171</v>
      </c>
      <c r="F28" s="10">
        <v>21</v>
      </c>
      <c r="G28" s="10">
        <v>0</v>
      </c>
      <c r="H28" s="10">
        <v>1</v>
      </c>
      <c r="I28" s="10">
        <v>1</v>
      </c>
      <c r="J28" s="10">
        <v>0</v>
      </c>
      <c r="K28" s="10">
        <v>0</v>
      </c>
      <c r="L28" s="10">
        <v>11</v>
      </c>
      <c r="M28" s="10">
        <v>0</v>
      </c>
      <c r="N28" s="10">
        <v>4</v>
      </c>
    </row>
    <row r="29" spans="1:14" ht="12.75">
      <c r="A29" s="1"/>
      <c r="B29" s="3" t="s">
        <v>70</v>
      </c>
      <c r="C29" s="1"/>
      <c r="D29" s="9">
        <f t="shared" si="0"/>
        <v>209</v>
      </c>
      <c r="E29" s="11">
        <f>+E28</f>
        <v>171</v>
      </c>
      <c r="F29" s="11">
        <f aca="true" t="shared" si="9" ref="F29:N29">+F28</f>
        <v>21</v>
      </c>
      <c r="G29" s="11">
        <f t="shared" si="9"/>
        <v>0</v>
      </c>
      <c r="H29" s="11">
        <f t="shared" si="9"/>
        <v>1</v>
      </c>
      <c r="I29" s="11">
        <f t="shared" si="9"/>
        <v>1</v>
      </c>
      <c r="J29" s="11">
        <f t="shared" si="9"/>
        <v>0</v>
      </c>
      <c r="K29" s="11">
        <f t="shared" si="9"/>
        <v>0</v>
      </c>
      <c r="L29" s="11">
        <f t="shared" si="9"/>
        <v>11</v>
      </c>
      <c r="M29" s="11">
        <f t="shared" si="9"/>
        <v>0</v>
      </c>
      <c r="N29" s="11">
        <f t="shared" si="9"/>
        <v>4</v>
      </c>
    </row>
    <row r="30" spans="1:14" ht="12.75">
      <c r="A30" s="1" t="s">
        <v>0</v>
      </c>
      <c r="B30" s="1" t="s">
        <v>19</v>
      </c>
      <c r="C30" s="1" t="s">
        <v>20</v>
      </c>
      <c r="D30" s="7">
        <f t="shared" si="0"/>
        <v>438</v>
      </c>
      <c r="E30" s="10">
        <v>384</v>
      </c>
      <c r="F30" s="10">
        <v>34</v>
      </c>
      <c r="G30" s="10">
        <v>0</v>
      </c>
      <c r="H30" s="10">
        <v>0</v>
      </c>
      <c r="I30" s="10">
        <v>1</v>
      </c>
      <c r="J30" s="10">
        <v>0</v>
      </c>
      <c r="K30" s="10">
        <v>0</v>
      </c>
      <c r="L30" s="10">
        <v>19</v>
      </c>
      <c r="M30" s="10">
        <v>0</v>
      </c>
      <c r="N30" s="10">
        <v>0</v>
      </c>
    </row>
    <row r="31" spans="1:14" ht="12.75">
      <c r="A31" s="1"/>
      <c r="B31" s="3" t="s">
        <v>71</v>
      </c>
      <c r="C31" s="1"/>
      <c r="D31" s="9">
        <f t="shared" si="0"/>
        <v>438</v>
      </c>
      <c r="E31" s="11">
        <f>+E30</f>
        <v>384</v>
      </c>
      <c r="F31" s="11">
        <f aca="true" t="shared" si="10" ref="F31:N31">+F30</f>
        <v>34</v>
      </c>
      <c r="G31" s="11">
        <f t="shared" si="10"/>
        <v>0</v>
      </c>
      <c r="H31" s="11">
        <f t="shared" si="10"/>
        <v>0</v>
      </c>
      <c r="I31" s="11">
        <f t="shared" si="10"/>
        <v>1</v>
      </c>
      <c r="J31" s="11">
        <f t="shared" si="10"/>
        <v>0</v>
      </c>
      <c r="K31" s="11">
        <f t="shared" si="10"/>
        <v>0</v>
      </c>
      <c r="L31" s="11">
        <f t="shared" si="10"/>
        <v>19</v>
      </c>
      <c r="M31" s="11">
        <f t="shared" si="10"/>
        <v>0</v>
      </c>
      <c r="N31" s="11">
        <f t="shared" si="10"/>
        <v>0</v>
      </c>
    </row>
    <row r="32" spans="1:14" ht="12.75">
      <c r="A32" s="1" t="s">
        <v>0</v>
      </c>
      <c r="B32" s="1" t="s">
        <v>21</v>
      </c>
      <c r="C32" s="1" t="s">
        <v>22</v>
      </c>
      <c r="D32" s="7">
        <f t="shared" si="0"/>
        <v>11682</v>
      </c>
      <c r="E32" s="10">
        <v>10381</v>
      </c>
      <c r="F32" s="10">
        <v>914</v>
      </c>
      <c r="G32" s="10">
        <v>21</v>
      </c>
      <c r="H32" s="10">
        <v>1</v>
      </c>
      <c r="I32" s="10">
        <v>1</v>
      </c>
      <c r="J32" s="10">
        <v>0</v>
      </c>
      <c r="K32" s="10">
        <v>0</v>
      </c>
      <c r="L32" s="10">
        <v>284</v>
      </c>
      <c r="M32" s="10">
        <v>80</v>
      </c>
      <c r="N32" s="10">
        <v>0</v>
      </c>
    </row>
    <row r="33" spans="1:14" ht="12.75">
      <c r="A33" s="1" t="s">
        <v>0</v>
      </c>
      <c r="B33" s="1" t="s">
        <v>21</v>
      </c>
      <c r="C33" s="1" t="s">
        <v>23</v>
      </c>
      <c r="D33" s="7">
        <f t="shared" si="0"/>
        <v>32028</v>
      </c>
      <c r="E33" s="10">
        <v>28484</v>
      </c>
      <c r="F33" s="10">
        <v>3172</v>
      </c>
      <c r="G33" s="10">
        <v>90</v>
      </c>
      <c r="H33" s="10">
        <v>1</v>
      </c>
      <c r="I33" s="10">
        <v>1</v>
      </c>
      <c r="J33" s="10">
        <v>0</v>
      </c>
      <c r="K33" s="10">
        <v>2</v>
      </c>
      <c r="L33" s="10">
        <v>275</v>
      </c>
      <c r="M33" s="10">
        <v>0</v>
      </c>
      <c r="N33" s="10">
        <v>3</v>
      </c>
    </row>
    <row r="34" spans="1:14" ht="12.75">
      <c r="A34" s="1"/>
      <c r="B34" s="3" t="s">
        <v>72</v>
      </c>
      <c r="C34" s="1"/>
      <c r="D34" s="9">
        <f t="shared" si="0"/>
        <v>43710</v>
      </c>
      <c r="E34" s="11">
        <f>+E32+E33</f>
        <v>38865</v>
      </c>
      <c r="F34" s="11">
        <f aca="true" t="shared" si="11" ref="F34:N34">+F32+F33</f>
        <v>4086</v>
      </c>
      <c r="G34" s="11">
        <f t="shared" si="11"/>
        <v>111</v>
      </c>
      <c r="H34" s="11">
        <f t="shared" si="11"/>
        <v>2</v>
      </c>
      <c r="I34" s="11">
        <f t="shared" si="11"/>
        <v>2</v>
      </c>
      <c r="J34" s="11">
        <f t="shared" si="11"/>
        <v>0</v>
      </c>
      <c r="K34" s="11">
        <f t="shared" si="11"/>
        <v>2</v>
      </c>
      <c r="L34" s="11">
        <f t="shared" si="11"/>
        <v>559</v>
      </c>
      <c r="M34" s="11">
        <f t="shared" si="11"/>
        <v>80</v>
      </c>
      <c r="N34" s="11">
        <f t="shared" si="11"/>
        <v>3</v>
      </c>
    </row>
    <row r="35" spans="1:14" ht="12.75">
      <c r="A35" s="1" t="s">
        <v>0</v>
      </c>
      <c r="B35" s="1" t="s">
        <v>24</v>
      </c>
      <c r="C35" s="1" t="s">
        <v>25</v>
      </c>
      <c r="D35" s="7">
        <f t="shared" si="0"/>
        <v>92</v>
      </c>
      <c r="E35" s="10">
        <v>78</v>
      </c>
      <c r="F35" s="10">
        <v>6</v>
      </c>
      <c r="G35" s="10">
        <v>0</v>
      </c>
      <c r="H35" s="10">
        <v>1</v>
      </c>
      <c r="I35" s="10">
        <v>1</v>
      </c>
      <c r="J35" s="10">
        <v>0</v>
      </c>
      <c r="K35" s="10">
        <v>0</v>
      </c>
      <c r="L35" s="10">
        <v>6</v>
      </c>
      <c r="M35" s="10">
        <v>0</v>
      </c>
      <c r="N35" s="10">
        <v>0</v>
      </c>
    </row>
    <row r="36" spans="1:14" ht="12.75">
      <c r="A36" s="1" t="s">
        <v>0</v>
      </c>
      <c r="B36" s="1" t="s">
        <v>24</v>
      </c>
      <c r="C36" s="1" t="s">
        <v>26</v>
      </c>
      <c r="D36" s="7">
        <f t="shared" si="0"/>
        <v>110</v>
      </c>
      <c r="E36" s="10">
        <v>84</v>
      </c>
      <c r="F36" s="10">
        <v>10</v>
      </c>
      <c r="G36" s="10">
        <v>0</v>
      </c>
      <c r="H36" s="10">
        <v>1</v>
      </c>
      <c r="I36" s="10">
        <v>1</v>
      </c>
      <c r="J36" s="10">
        <v>0</v>
      </c>
      <c r="K36" s="10">
        <v>0</v>
      </c>
      <c r="L36" s="10">
        <v>11</v>
      </c>
      <c r="M36" s="10">
        <v>0</v>
      </c>
      <c r="N36" s="10">
        <v>3</v>
      </c>
    </row>
    <row r="37" spans="1:14" ht="12.75">
      <c r="A37" s="1" t="s">
        <v>0</v>
      </c>
      <c r="B37" s="1" t="s">
        <v>24</v>
      </c>
      <c r="C37" s="1" t="s">
        <v>27</v>
      </c>
      <c r="D37" s="7">
        <f t="shared" si="0"/>
        <v>108</v>
      </c>
      <c r="E37" s="10">
        <v>89</v>
      </c>
      <c r="F37" s="10">
        <v>8</v>
      </c>
      <c r="G37" s="10">
        <v>0</v>
      </c>
      <c r="H37" s="10">
        <v>1</v>
      </c>
      <c r="I37" s="10">
        <v>1</v>
      </c>
      <c r="J37" s="10">
        <v>0</v>
      </c>
      <c r="K37" s="10">
        <v>0</v>
      </c>
      <c r="L37" s="10">
        <v>8</v>
      </c>
      <c r="M37" s="10">
        <v>0</v>
      </c>
      <c r="N37" s="10">
        <v>1</v>
      </c>
    </row>
    <row r="38" spans="1:14" ht="12.75">
      <c r="A38" s="1" t="s">
        <v>0</v>
      </c>
      <c r="B38" s="1" t="s">
        <v>24</v>
      </c>
      <c r="C38" s="1" t="s">
        <v>28</v>
      </c>
      <c r="D38" s="7">
        <f t="shared" si="0"/>
        <v>967</v>
      </c>
      <c r="E38" s="10">
        <v>832</v>
      </c>
      <c r="F38" s="10">
        <v>104</v>
      </c>
      <c r="G38" s="10">
        <v>0</v>
      </c>
      <c r="H38" s="10">
        <v>1</v>
      </c>
      <c r="I38" s="10">
        <v>1</v>
      </c>
      <c r="J38" s="10">
        <v>0</v>
      </c>
      <c r="K38" s="10">
        <v>0</v>
      </c>
      <c r="L38" s="10">
        <v>29</v>
      </c>
      <c r="M38" s="10">
        <v>0</v>
      </c>
      <c r="N38" s="10">
        <v>0</v>
      </c>
    </row>
    <row r="39" spans="1:14" ht="12.75">
      <c r="A39" s="1" t="s">
        <v>0</v>
      </c>
      <c r="B39" s="1" t="s">
        <v>24</v>
      </c>
      <c r="C39" s="1" t="s">
        <v>29</v>
      </c>
      <c r="D39" s="7">
        <f t="shared" si="0"/>
        <v>640</v>
      </c>
      <c r="E39" s="10">
        <v>547</v>
      </c>
      <c r="F39" s="10">
        <v>45</v>
      </c>
      <c r="G39" s="10">
        <v>0</v>
      </c>
      <c r="H39" s="10">
        <v>1</v>
      </c>
      <c r="I39" s="10">
        <v>1</v>
      </c>
      <c r="J39" s="10">
        <v>0</v>
      </c>
      <c r="K39" s="10">
        <v>0</v>
      </c>
      <c r="L39" s="10">
        <v>38</v>
      </c>
      <c r="M39" s="10">
        <v>0</v>
      </c>
      <c r="N39" s="10">
        <v>8</v>
      </c>
    </row>
    <row r="40" spans="1:14" ht="12.75">
      <c r="A40" s="1" t="s">
        <v>0</v>
      </c>
      <c r="B40" s="1" t="s">
        <v>24</v>
      </c>
      <c r="C40" s="1" t="s">
        <v>30</v>
      </c>
      <c r="D40" s="7">
        <f t="shared" si="0"/>
        <v>125</v>
      </c>
      <c r="E40" s="10">
        <v>76</v>
      </c>
      <c r="F40" s="10">
        <v>9</v>
      </c>
      <c r="G40" s="10">
        <v>1</v>
      </c>
      <c r="H40" s="10">
        <v>1</v>
      </c>
      <c r="I40" s="10">
        <v>1</v>
      </c>
      <c r="J40" s="10">
        <v>0</v>
      </c>
      <c r="K40" s="10">
        <v>0</v>
      </c>
      <c r="L40" s="10">
        <v>12</v>
      </c>
      <c r="M40" s="10">
        <v>9</v>
      </c>
      <c r="N40" s="10">
        <v>16</v>
      </c>
    </row>
    <row r="41" spans="1:14" ht="12.75">
      <c r="A41" s="1"/>
      <c r="B41" s="3" t="s">
        <v>73</v>
      </c>
      <c r="C41" s="1"/>
      <c r="D41" s="9">
        <f t="shared" si="0"/>
        <v>2042</v>
      </c>
      <c r="E41" s="11">
        <f>+E35+E36+E37+E38+E39+E40</f>
        <v>1706</v>
      </c>
      <c r="F41" s="11">
        <f aca="true" t="shared" si="12" ref="F41:N41">+F35+F36+F37+F38+F39+F40</f>
        <v>182</v>
      </c>
      <c r="G41" s="11">
        <f t="shared" si="12"/>
        <v>1</v>
      </c>
      <c r="H41" s="11">
        <f t="shared" si="12"/>
        <v>6</v>
      </c>
      <c r="I41" s="11">
        <f t="shared" si="12"/>
        <v>6</v>
      </c>
      <c r="J41" s="11">
        <f t="shared" si="12"/>
        <v>0</v>
      </c>
      <c r="K41" s="11">
        <f t="shared" si="12"/>
        <v>0</v>
      </c>
      <c r="L41" s="11">
        <f t="shared" si="12"/>
        <v>104</v>
      </c>
      <c r="M41" s="11">
        <f t="shared" si="12"/>
        <v>9</v>
      </c>
      <c r="N41" s="11">
        <f t="shared" si="12"/>
        <v>28</v>
      </c>
    </row>
    <row r="42" spans="1:14" ht="12.75">
      <c r="A42" s="1" t="s">
        <v>0</v>
      </c>
      <c r="B42" s="1" t="s">
        <v>31</v>
      </c>
      <c r="C42" s="12" t="s">
        <v>61</v>
      </c>
      <c r="D42" s="7">
        <f t="shared" si="0"/>
        <v>61</v>
      </c>
      <c r="E42" s="10">
        <v>47</v>
      </c>
      <c r="F42" s="10">
        <v>3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11</v>
      </c>
      <c r="M42" s="10">
        <v>0</v>
      </c>
      <c r="N42" s="10">
        <v>0</v>
      </c>
    </row>
    <row r="43" spans="2:14" ht="12.75">
      <c r="B43" s="1" t="s">
        <v>31</v>
      </c>
      <c r="C43" s="1" t="s">
        <v>32</v>
      </c>
      <c r="D43" s="7">
        <f t="shared" si="0"/>
        <v>3475</v>
      </c>
      <c r="E43" s="10">
        <v>3018</v>
      </c>
      <c r="F43" s="10">
        <v>287</v>
      </c>
      <c r="G43" s="10">
        <v>40</v>
      </c>
      <c r="H43" s="10">
        <v>0</v>
      </c>
      <c r="I43" s="10">
        <v>1</v>
      </c>
      <c r="J43" s="10">
        <v>0</v>
      </c>
      <c r="K43" s="10">
        <v>0</v>
      </c>
      <c r="L43" s="10">
        <v>129</v>
      </c>
      <c r="M43" s="10">
        <v>0</v>
      </c>
      <c r="N43" s="10">
        <v>0</v>
      </c>
    </row>
    <row r="44" spans="1:14" ht="12.75">
      <c r="A44" s="1"/>
      <c r="B44" s="3" t="s">
        <v>74</v>
      </c>
      <c r="C44" s="1"/>
      <c r="D44" s="9">
        <f t="shared" si="0"/>
        <v>3536</v>
      </c>
      <c r="E44" s="11">
        <f>+E42+E43</f>
        <v>3065</v>
      </c>
      <c r="F44" s="11">
        <f aca="true" t="shared" si="13" ref="F44:N44">+F42+F43</f>
        <v>290</v>
      </c>
      <c r="G44" s="11">
        <f t="shared" si="13"/>
        <v>40</v>
      </c>
      <c r="H44" s="11">
        <f t="shared" si="13"/>
        <v>0</v>
      </c>
      <c r="I44" s="11">
        <f t="shared" si="13"/>
        <v>1</v>
      </c>
      <c r="J44" s="11">
        <f t="shared" si="13"/>
        <v>0</v>
      </c>
      <c r="K44" s="11">
        <f t="shared" si="13"/>
        <v>0</v>
      </c>
      <c r="L44" s="11">
        <f t="shared" si="13"/>
        <v>140</v>
      </c>
      <c r="M44" s="11">
        <f t="shared" si="13"/>
        <v>0</v>
      </c>
      <c r="N44" s="11">
        <f t="shared" si="13"/>
        <v>0</v>
      </c>
    </row>
    <row r="45" spans="1:14" ht="12.75">
      <c r="A45" s="1" t="s">
        <v>0</v>
      </c>
      <c r="B45" s="1" t="s">
        <v>33</v>
      </c>
      <c r="C45" s="1" t="s">
        <v>34</v>
      </c>
      <c r="D45" s="7">
        <f t="shared" si="0"/>
        <v>467</v>
      </c>
      <c r="E45" s="10">
        <v>376</v>
      </c>
      <c r="F45" s="10">
        <v>65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25</v>
      </c>
      <c r="M45" s="10">
        <v>0</v>
      </c>
      <c r="N45" s="10">
        <v>0</v>
      </c>
    </row>
    <row r="46" spans="1:14" ht="12.75">
      <c r="A46" s="1" t="s">
        <v>0</v>
      </c>
      <c r="B46" s="1" t="s">
        <v>33</v>
      </c>
      <c r="C46" s="1" t="s">
        <v>35</v>
      </c>
      <c r="D46" s="7">
        <f t="shared" si="0"/>
        <v>1444</v>
      </c>
      <c r="E46" s="10">
        <v>1216</v>
      </c>
      <c r="F46" s="10">
        <v>147</v>
      </c>
      <c r="G46" s="10">
        <v>0</v>
      </c>
      <c r="H46" s="10">
        <v>2</v>
      </c>
      <c r="I46" s="10">
        <v>2</v>
      </c>
      <c r="J46" s="10">
        <v>0</v>
      </c>
      <c r="K46" s="10">
        <v>0</v>
      </c>
      <c r="L46" s="10">
        <v>62</v>
      </c>
      <c r="M46" s="10">
        <v>9</v>
      </c>
      <c r="N46" s="10">
        <v>6</v>
      </c>
    </row>
    <row r="47" spans="1:14" ht="12.75">
      <c r="A47" s="1"/>
      <c r="B47" s="3" t="s">
        <v>75</v>
      </c>
      <c r="C47" s="1"/>
      <c r="D47" s="9">
        <f>+D45+D46</f>
        <v>1911</v>
      </c>
      <c r="E47" s="9">
        <f aca="true" t="shared" si="14" ref="E47:N47">+E45+E46</f>
        <v>1592</v>
      </c>
      <c r="F47" s="9">
        <f t="shared" si="14"/>
        <v>212</v>
      </c>
      <c r="G47" s="9">
        <f t="shared" si="14"/>
        <v>0</v>
      </c>
      <c r="H47" s="9">
        <f t="shared" si="14"/>
        <v>2</v>
      </c>
      <c r="I47" s="9">
        <f t="shared" si="14"/>
        <v>3</v>
      </c>
      <c r="J47" s="9">
        <f t="shared" si="14"/>
        <v>0</v>
      </c>
      <c r="K47" s="9">
        <f t="shared" si="14"/>
        <v>0</v>
      </c>
      <c r="L47" s="9">
        <f t="shared" si="14"/>
        <v>87</v>
      </c>
      <c r="M47" s="9">
        <f t="shared" si="14"/>
        <v>9</v>
      </c>
      <c r="N47" s="9">
        <f t="shared" si="14"/>
        <v>6</v>
      </c>
    </row>
    <row r="48" spans="1:14" ht="12.75">
      <c r="A48" s="1" t="s">
        <v>0</v>
      </c>
      <c r="B48" s="1" t="s">
        <v>36</v>
      </c>
      <c r="C48" s="1" t="s">
        <v>37</v>
      </c>
      <c r="D48" s="7">
        <f t="shared" si="0"/>
        <v>235</v>
      </c>
      <c r="E48" s="10">
        <v>210</v>
      </c>
      <c r="F48" s="10">
        <v>17</v>
      </c>
      <c r="G48" s="10">
        <v>0</v>
      </c>
      <c r="H48" s="10">
        <v>1</v>
      </c>
      <c r="I48" s="10">
        <v>1</v>
      </c>
      <c r="J48" s="10">
        <v>0</v>
      </c>
      <c r="K48" s="10">
        <v>0</v>
      </c>
      <c r="L48" s="10">
        <v>6</v>
      </c>
      <c r="M48" s="10">
        <v>0</v>
      </c>
      <c r="N48" s="10">
        <v>0</v>
      </c>
    </row>
    <row r="49" spans="1:14" ht="12.75">
      <c r="A49" s="1" t="s">
        <v>0</v>
      </c>
      <c r="B49" s="1" t="s">
        <v>36</v>
      </c>
      <c r="C49" s="1" t="s">
        <v>38</v>
      </c>
      <c r="D49" s="7">
        <f t="shared" si="0"/>
        <v>266</v>
      </c>
      <c r="E49" s="10">
        <v>227</v>
      </c>
      <c r="F49" s="10">
        <v>22</v>
      </c>
      <c r="G49" s="10">
        <v>0</v>
      </c>
      <c r="H49" s="10">
        <v>1</v>
      </c>
      <c r="I49" s="10">
        <v>1</v>
      </c>
      <c r="J49" s="10">
        <v>0</v>
      </c>
      <c r="K49" s="10">
        <v>0</v>
      </c>
      <c r="L49" s="10">
        <v>13</v>
      </c>
      <c r="M49" s="10">
        <v>0</v>
      </c>
      <c r="N49" s="10">
        <v>2</v>
      </c>
    </row>
    <row r="50" spans="1:14" ht="12.75">
      <c r="A50" s="1"/>
      <c r="B50" s="3" t="s">
        <v>76</v>
      </c>
      <c r="C50" s="1"/>
      <c r="D50" s="9">
        <f t="shared" si="0"/>
        <v>501</v>
      </c>
      <c r="E50" s="11">
        <f>+E48+E49</f>
        <v>437</v>
      </c>
      <c r="F50" s="11">
        <f aca="true" t="shared" si="15" ref="F50:N50">+F48+F49</f>
        <v>39</v>
      </c>
      <c r="G50" s="11">
        <f t="shared" si="15"/>
        <v>0</v>
      </c>
      <c r="H50" s="11">
        <f t="shared" si="15"/>
        <v>2</v>
      </c>
      <c r="I50" s="11">
        <f t="shared" si="15"/>
        <v>2</v>
      </c>
      <c r="J50" s="11">
        <f t="shared" si="15"/>
        <v>0</v>
      </c>
      <c r="K50" s="11">
        <f t="shared" si="15"/>
        <v>0</v>
      </c>
      <c r="L50" s="11">
        <f t="shared" si="15"/>
        <v>19</v>
      </c>
      <c r="M50" s="11">
        <f t="shared" si="15"/>
        <v>0</v>
      </c>
      <c r="N50" s="11">
        <f t="shared" si="15"/>
        <v>2</v>
      </c>
    </row>
    <row r="51" spans="5:14" ht="12.75"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4" t="s">
        <v>77</v>
      </c>
      <c r="D52" s="8">
        <f>SUM(E52:N52)</f>
        <v>147367</v>
      </c>
      <c r="E52" s="8">
        <f>+E8+E12+E15+E17+E20+E23+E25+E27+E29+E31+E34+E41+E44+E47+E50</f>
        <v>126902</v>
      </c>
      <c r="F52" s="8">
        <f aca="true" t="shared" si="16" ref="F52:N52">+F8+F12+F15+F17+F20+F23+F25+F27+F29+F31+F34+F41+F44+F47+F50</f>
        <v>15730</v>
      </c>
      <c r="G52" s="8">
        <f t="shared" si="16"/>
        <v>974</v>
      </c>
      <c r="H52" s="8">
        <f t="shared" si="16"/>
        <v>24</v>
      </c>
      <c r="I52" s="8">
        <f t="shared" si="16"/>
        <v>31</v>
      </c>
      <c r="J52" s="8">
        <f t="shared" si="16"/>
        <v>0</v>
      </c>
      <c r="K52" s="8">
        <f t="shared" si="16"/>
        <v>6</v>
      </c>
      <c r="L52" s="8">
        <f t="shared" si="16"/>
        <v>2010</v>
      </c>
      <c r="M52" s="8">
        <f t="shared" si="16"/>
        <v>1633</v>
      </c>
      <c r="N52" s="8">
        <f t="shared" si="16"/>
        <v>57</v>
      </c>
    </row>
    <row r="53" spans="5:14" ht="12.75"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5:14" ht="12.75"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5:14" ht="12.75"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5:14" ht="12.75"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5:14" ht="12.75"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5:14" ht="12.75"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printOptions/>
  <pageMargins left="0.3937007874015748" right="0.1968503937007874" top="0.984251968503937" bottom="0.984251968503937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Energía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2010-01-19T19:27:27Z</cp:lastPrinted>
  <dcterms:created xsi:type="dcterms:W3CDTF">2010-01-13T21:41:00Z</dcterms:created>
  <dcterms:modified xsi:type="dcterms:W3CDTF">2010-03-04T19:43:54Z</dcterms:modified>
  <cp:category/>
  <cp:version/>
  <cp:contentType/>
  <cp:contentStatus/>
</cp:coreProperties>
</file>