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activeTab="1"/>
  </bookViews>
  <sheets>
    <sheet name="FACTUREDEA" sheetId="1" r:id="rId1"/>
    <sheet name="USUEDEA" sheetId="2" r:id="rId2"/>
  </sheets>
  <definedNames/>
  <calcPr fullCalcOnLoad="1"/>
</workbook>
</file>

<file path=xl/sharedStrings.xml><?xml version="1.0" encoding="utf-8"?>
<sst xmlns="http://schemas.openxmlformats.org/spreadsheetml/2006/main" count="391" uniqueCount="135">
  <si>
    <t>Buenos Aires</t>
  </si>
  <si>
    <t>Rauch</t>
  </si>
  <si>
    <t>Coop de Egaña</t>
  </si>
  <si>
    <t>San Cayetano</t>
  </si>
  <si>
    <t>Coop de San Cayetano</t>
  </si>
  <si>
    <t>Tandil</t>
  </si>
  <si>
    <t>Coop de Tandil( Rural) Ltda</t>
  </si>
  <si>
    <t>Coop de Tandil (Usina Pop. y Municipal)</t>
  </si>
  <si>
    <t>Tres Arroyos</t>
  </si>
  <si>
    <t>Coop de Copetonas</t>
  </si>
  <si>
    <t>Coop de Claromecó</t>
  </si>
  <si>
    <t>Coop de Orense</t>
  </si>
  <si>
    <t>Villa Gesell</t>
  </si>
  <si>
    <t>Coop de Villa Gesell</t>
  </si>
  <si>
    <t>Adolfo Gonzales Chaves</t>
  </si>
  <si>
    <t>Coop de De La Garma</t>
  </si>
  <si>
    <t>Azul</t>
  </si>
  <si>
    <t>Coop de Azul</t>
  </si>
  <si>
    <t>Balcarce</t>
  </si>
  <si>
    <t>Coop de Balcarce</t>
  </si>
  <si>
    <t>Benito Juárez</t>
  </si>
  <si>
    <t>Coop de B. Juarez</t>
  </si>
  <si>
    <t>Coop de Barker</t>
  </si>
  <si>
    <t>Castelli</t>
  </si>
  <si>
    <t>Coop de Castelli</t>
  </si>
  <si>
    <t>Chascomús</t>
  </si>
  <si>
    <t>Coop de Lezama</t>
  </si>
  <si>
    <t>Coronel Brandsen</t>
  </si>
  <si>
    <t>Municipio de la Costa</t>
  </si>
  <si>
    <t>Coop de Mar de Ajo</t>
  </si>
  <si>
    <t>Coop de San Bernardo</t>
  </si>
  <si>
    <t>Pila</t>
  </si>
  <si>
    <t>Coop de Lujan</t>
  </si>
  <si>
    <t>General Alvarado</t>
  </si>
  <si>
    <t>Coop de Mar del Sud</t>
  </si>
  <si>
    <t>Coop de Mechongue</t>
  </si>
  <si>
    <t>General Alvear</t>
  </si>
  <si>
    <t>Coop de N. Otamendi - DIONISIA</t>
  </si>
  <si>
    <t>General Belgrano</t>
  </si>
  <si>
    <t>Coop de Monte</t>
  </si>
  <si>
    <t>General Juan Madariaga</t>
  </si>
  <si>
    <t>Coop de General Madariaga</t>
  </si>
  <si>
    <t>General Paz</t>
  </si>
  <si>
    <t>Coop de Ranchos</t>
  </si>
  <si>
    <t>General Pueyrredón</t>
  </si>
  <si>
    <t>Coop de Camet</t>
  </si>
  <si>
    <t>Coop de Mar del Plata</t>
  </si>
  <si>
    <t>Coop de Colonia Laguna de los Padres</t>
  </si>
  <si>
    <t>Las Flores</t>
  </si>
  <si>
    <t>Lobería</t>
  </si>
  <si>
    <t>Coop de San Manuel</t>
  </si>
  <si>
    <t>Maipú</t>
  </si>
  <si>
    <t>Coop de Maipú</t>
  </si>
  <si>
    <t>Mar Chiquita</t>
  </si>
  <si>
    <t>Coop de Mar Chiquita (Arbolito)</t>
  </si>
  <si>
    <t>Coop de General Pirán</t>
  </si>
  <si>
    <t>Monte</t>
  </si>
  <si>
    <t>Necochea</t>
  </si>
  <si>
    <t>Coop de Necochea "Sebastian de Maria"</t>
  </si>
  <si>
    <t>Coop de La Dulce</t>
  </si>
  <si>
    <t>Olavarría</t>
  </si>
  <si>
    <t>Coop de Olavarría</t>
  </si>
  <si>
    <t>Punta Indio</t>
  </si>
  <si>
    <t>Coop de Pipinas</t>
  </si>
  <si>
    <t>Cañuelas</t>
  </si>
  <si>
    <t>Pinamar</t>
  </si>
  <si>
    <t>Coop de Pinamar (de Agua y Luz)</t>
  </si>
  <si>
    <t>Provincia</t>
  </si>
  <si>
    <t>Ente</t>
  </si>
  <si>
    <t>Residencial</t>
  </si>
  <si>
    <t>Comercial</t>
  </si>
  <si>
    <t>Industrial</t>
  </si>
  <si>
    <t>Serv Sanit.</t>
  </si>
  <si>
    <t>Al. Público</t>
  </si>
  <si>
    <t>Tracción</t>
  </si>
  <si>
    <t>Riego</t>
  </si>
  <si>
    <t>Oficial</t>
  </si>
  <si>
    <t>E. Rural</t>
  </si>
  <si>
    <t>Otros</t>
  </si>
  <si>
    <t>Facturado a usuario final</t>
  </si>
  <si>
    <t>Valores expresados en MWh</t>
  </si>
  <si>
    <t>Coop Juan N. Fernandez</t>
  </si>
  <si>
    <t>Coop de Jeppener</t>
  </si>
  <si>
    <t>Coop de Brandsen, Electri. Rural Ltda.</t>
  </si>
  <si>
    <t>Coop de Punta Indio</t>
  </si>
  <si>
    <t>PROVINCIA DE BUENOS AIRES</t>
  </si>
  <si>
    <t>AREA EDEA-ATLANTICA</t>
  </si>
  <si>
    <t>Total</t>
  </si>
  <si>
    <t>Coop de Las Flores</t>
  </si>
  <si>
    <t>Coop de San Francisco de Belloq</t>
  </si>
  <si>
    <t>Coop de Altamirano (Brandsen)</t>
  </si>
  <si>
    <t>Partido</t>
  </si>
  <si>
    <t>Coop de Tres Arroyos (Celta)</t>
  </si>
  <si>
    <t>Total Cooperativas area EDEA</t>
  </si>
  <si>
    <t>Serv Sanit</t>
  </si>
  <si>
    <t>Al Publico</t>
  </si>
  <si>
    <t>Cantidad de usuarios</t>
  </si>
  <si>
    <t>Año 2008</t>
  </si>
  <si>
    <t>PROVINCIA DE BUENOS AIRES-AREA EDEA-ATLANTICA - Año 2008</t>
  </si>
  <si>
    <t>Hay diferencias en Alumbrado Público respecto del 2007 ya que se ha ajustado el terma de usuarios de municipios proveedores del servicio.</t>
  </si>
  <si>
    <t>Total Adolfo Gonzales Chaves</t>
  </si>
  <si>
    <t>Total Azul</t>
  </si>
  <si>
    <t>Total Balcarce</t>
  </si>
  <si>
    <t>Total Benito Juárez</t>
  </si>
  <si>
    <t>Total Cañuelas</t>
  </si>
  <si>
    <t>Total Castelli</t>
  </si>
  <si>
    <t>Total Chascomús</t>
  </si>
  <si>
    <t>Total Coronel Brandsen</t>
  </si>
  <si>
    <t>Total General Alvarado</t>
  </si>
  <si>
    <t>Total General Alvear</t>
  </si>
  <si>
    <t>Total General Belgrano</t>
  </si>
  <si>
    <t>Total General Juan Madariaga</t>
  </si>
  <si>
    <t>Total General Paz</t>
  </si>
  <si>
    <t>Total General Pueyrredón</t>
  </si>
  <si>
    <t>Total Las Flores</t>
  </si>
  <si>
    <t>Total Lobería</t>
  </si>
  <si>
    <t>Total Maipú</t>
  </si>
  <si>
    <t>Total Mar Chiquita</t>
  </si>
  <si>
    <t>Total Monte</t>
  </si>
  <si>
    <t>Total Municipio de la Costa</t>
  </si>
  <si>
    <t>Total Necochea</t>
  </si>
  <si>
    <t>Total Olavarría</t>
  </si>
  <si>
    <t>Total Pila</t>
  </si>
  <si>
    <t>Total Pinamar</t>
  </si>
  <si>
    <t>Total Punta Indio</t>
  </si>
  <si>
    <t>Total Rauch</t>
  </si>
  <si>
    <t>Total San Cayetano</t>
  </si>
  <si>
    <t>Total Tandil</t>
  </si>
  <si>
    <t>Total Tres Arroyos</t>
  </si>
  <si>
    <t>Total Villa Gesell</t>
  </si>
  <si>
    <t>Coop de 25 de Mayo Sur</t>
  </si>
  <si>
    <t>Coop de Antonio Carboni</t>
  </si>
  <si>
    <t>El partido de Monte esta en el Área de concesión de EDEN pero está atendido desde EDEA</t>
  </si>
  <si>
    <t>COOPERATIVAS</t>
  </si>
  <si>
    <t>COOPERATIVAS DE DISTRIBUCION DE ENERGIA ELECTRICA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</si>
</sst>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\ &quot;$&quot;;\-#,##0.00\ &quot;$&quot;"/>
  </numFmts>
  <fonts count="7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2" borderId="1" xfId="19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3" fontId="0" fillId="0" borderId="0" xfId="0" applyNumberFormat="1" applyAlignment="1" quotePrefix="1">
      <alignment horizontal="center"/>
    </xf>
    <xf numFmtId="3" fontId="4" fillId="0" borderId="0" xfId="0" applyNumberFormat="1" applyFont="1" applyAlignment="1" quotePrefix="1">
      <alignment horizontal="center"/>
    </xf>
    <xf numFmtId="3" fontId="4" fillId="0" borderId="0" xfId="0" applyNumberFormat="1" applyFont="1" applyAlignment="1">
      <alignment horizontal="center"/>
    </xf>
    <xf numFmtId="3" fontId="1" fillId="0" borderId="2" xfId="19" applyNumberFormat="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3" fontId="0" fillId="0" borderId="0" xfId="0" applyNumberFormat="1" applyFont="1" applyAlignment="1" quotePrefix="1">
      <alignment/>
    </xf>
    <xf numFmtId="3" fontId="0" fillId="0" borderId="0" xfId="0" applyNumberFormat="1" applyFont="1" applyAlignment="1" quotePrefix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6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0" fontId="0" fillId="0" borderId="0" xfId="0" applyNumberFormat="1" applyAlignment="1" quotePrefix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6" fillId="0" borderId="0" xfId="0" applyNumberFormat="1" applyFont="1" applyAlignment="1" quotePrefix="1">
      <alignment horizontal="left"/>
    </xf>
    <xf numFmtId="0" fontId="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NumberFormat="1" applyFont="1" applyAlignment="1" quotePrefix="1">
      <alignment horizontal="left"/>
    </xf>
    <xf numFmtId="0" fontId="0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workbookViewId="0" topLeftCell="A70">
      <selection activeCell="A70" sqref="A70:B70"/>
    </sheetView>
  </sheetViews>
  <sheetFormatPr defaultColWidth="11.421875" defaultRowHeight="12.75"/>
  <cols>
    <col min="1" max="1" width="14.8515625" style="0" customWidth="1"/>
    <col min="2" max="2" width="24.8515625" style="0" customWidth="1"/>
    <col min="3" max="3" width="28.421875" style="0" customWidth="1"/>
    <col min="4" max="4" width="13.140625" style="0" customWidth="1"/>
    <col min="5" max="5" width="15.7109375" style="0" customWidth="1"/>
    <col min="6" max="6" width="15.28125" style="0" customWidth="1"/>
    <col min="7" max="7" width="15.140625" style="0" customWidth="1"/>
    <col min="9" max="9" width="15.00390625" style="0" customWidth="1"/>
    <col min="12" max="12" width="17.00390625" style="0" customWidth="1"/>
  </cols>
  <sheetData>
    <row r="1" spans="1:14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2.75">
      <c r="A2" s="18" t="s">
        <v>85</v>
      </c>
      <c r="C2" s="7" t="s">
        <v>97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2.75">
      <c r="A3" s="18" t="s">
        <v>86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6" t="s">
        <v>133</v>
      </c>
      <c r="D4" s="15" t="s">
        <v>80</v>
      </c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2.75">
      <c r="A5" s="18" t="s">
        <v>79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2.75">
      <c r="A6" s="18" t="s">
        <v>67</v>
      </c>
      <c r="B6" s="18" t="s">
        <v>91</v>
      </c>
      <c r="C6" s="18" t="s">
        <v>68</v>
      </c>
      <c r="D6" s="7" t="s">
        <v>87</v>
      </c>
      <c r="E6" s="15" t="s">
        <v>69</v>
      </c>
      <c r="F6" s="15" t="s">
        <v>70</v>
      </c>
      <c r="G6" s="15" t="s">
        <v>71</v>
      </c>
      <c r="H6" s="15" t="s">
        <v>72</v>
      </c>
      <c r="I6" s="15" t="s">
        <v>73</v>
      </c>
      <c r="J6" s="15" t="s">
        <v>74</v>
      </c>
      <c r="K6" s="15" t="s">
        <v>75</v>
      </c>
      <c r="L6" s="15" t="s">
        <v>76</v>
      </c>
      <c r="M6" s="15" t="s">
        <v>77</v>
      </c>
      <c r="N6" s="15" t="s">
        <v>78</v>
      </c>
    </row>
    <row r="7" spans="1:14" ht="12.75">
      <c r="A7" s="19" t="s">
        <v>0</v>
      </c>
      <c r="B7" s="19" t="s">
        <v>14</v>
      </c>
      <c r="C7" s="19" t="s">
        <v>15</v>
      </c>
      <c r="D7" s="8">
        <f aca="true" t="shared" si="0" ref="D7:D34">SUM(E7:N7)</f>
        <v>4437.079</v>
      </c>
      <c r="E7" s="16">
        <v>1145.024</v>
      </c>
      <c r="F7" s="16">
        <v>664.416</v>
      </c>
      <c r="G7" s="16">
        <v>932.87</v>
      </c>
      <c r="H7" s="16">
        <v>0</v>
      </c>
      <c r="I7" s="16">
        <v>461.779</v>
      </c>
      <c r="J7" s="16">
        <v>0</v>
      </c>
      <c r="K7" s="16">
        <v>0</v>
      </c>
      <c r="L7" s="16">
        <v>0</v>
      </c>
      <c r="M7" s="16">
        <v>1232.99</v>
      </c>
      <c r="N7" s="16">
        <v>0</v>
      </c>
    </row>
    <row r="8" spans="1:14" ht="12.75">
      <c r="A8" s="19"/>
      <c r="B8" s="18" t="s">
        <v>100</v>
      </c>
      <c r="C8" s="19"/>
      <c r="D8" s="9">
        <f t="shared" si="0"/>
        <v>4437.079</v>
      </c>
      <c r="E8" s="9">
        <f>+E7</f>
        <v>1145.024</v>
      </c>
      <c r="F8" s="9">
        <f aca="true" t="shared" si="1" ref="F8:N8">+F7</f>
        <v>664.416</v>
      </c>
      <c r="G8" s="9">
        <f t="shared" si="1"/>
        <v>932.87</v>
      </c>
      <c r="H8" s="9">
        <f t="shared" si="1"/>
        <v>0</v>
      </c>
      <c r="I8" s="9">
        <f t="shared" si="1"/>
        <v>461.779</v>
      </c>
      <c r="J8" s="9">
        <f t="shared" si="1"/>
        <v>0</v>
      </c>
      <c r="K8" s="9">
        <f t="shared" si="1"/>
        <v>0</v>
      </c>
      <c r="L8" s="9">
        <f t="shared" si="1"/>
        <v>0</v>
      </c>
      <c r="M8" s="9">
        <f t="shared" si="1"/>
        <v>1232.99</v>
      </c>
      <c r="N8" s="9">
        <f t="shared" si="1"/>
        <v>0</v>
      </c>
    </row>
    <row r="9" spans="1:14" ht="12.75">
      <c r="A9" s="19" t="s">
        <v>0</v>
      </c>
      <c r="B9" s="19" t="s">
        <v>16</v>
      </c>
      <c r="C9" s="19" t="s">
        <v>17</v>
      </c>
      <c r="D9" s="8">
        <f t="shared" si="0"/>
        <v>130572.704</v>
      </c>
      <c r="E9" s="16">
        <v>38242.114</v>
      </c>
      <c r="F9" s="16">
        <v>14281.019</v>
      </c>
      <c r="G9" s="16">
        <v>60192.398</v>
      </c>
      <c r="H9" s="16">
        <v>3824.034</v>
      </c>
      <c r="I9" s="16">
        <v>10004.881</v>
      </c>
      <c r="J9" s="16">
        <v>0</v>
      </c>
      <c r="K9" s="16">
        <v>0</v>
      </c>
      <c r="L9" s="16">
        <v>0</v>
      </c>
      <c r="M9" s="16">
        <v>3748.201</v>
      </c>
      <c r="N9" s="16">
        <v>280.057</v>
      </c>
    </row>
    <row r="10" spans="1:14" ht="12.75">
      <c r="A10" s="19"/>
      <c r="B10" s="18" t="s">
        <v>101</v>
      </c>
      <c r="C10" s="20"/>
      <c r="D10" s="9">
        <f t="shared" si="0"/>
        <v>130572.704</v>
      </c>
      <c r="E10" s="9">
        <f>+E9</f>
        <v>38242.114</v>
      </c>
      <c r="F10" s="9">
        <f aca="true" t="shared" si="2" ref="F10:N10">+F9</f>
        <v>14281.019</v>
      </c>
      <c r="G10" s="9">
        <f t="shared" si="2"/>
        <v>60192.398</v>
      </c>
      <c r="H10" s="9">
        <f t="shared" si="2"/>
        <v>3824.034</v>
      </c>
      <c r="I10" s="9">
        <f t="shared" si="2"/>
        <v>10004.881</v>
      </c>
      <c r="J10" s="9">
        <f t="shared" si="2"/>
        <v>0</v>
      </c>
      <c r="K10" s="9">
        <f t="shared" si="2"/>
        <v>0</v>
      </c>
      <c r="L10" s="9">
        <f t="shared" si="2"/>
        <v>0</v>
      </c>
      <c r="M10" s="9">
        <f t="shared" si="2"/>
        <v>3748.201</v>
      </c>
      <c r="N10" s="9">
        <f t="shared" si="2"/>
        <v>280.057</v>
      </c>
    </row>
    <row r="11" spans="1:14" ht="12.75">
      <c r="A11" s="19" t="s">
        <v>0</v>
      </c>
      <c r="B11" s="19" t="s">
        <v>18</v>
      </c>
      <c r="C11" s="19" t="s">
        <v>19</v>
      </c>
      <c r="D11" s="8">
        <f t="shared" si="0"/>
        <v>69949.57699999999</v>
      </c>
      <c r="E11" s="16">
        <v>21850.797</v>
      </c>
      <c r="F11" s="16">
        <v>21838.443</v>
      </c>
      <c r="G11" s="16">
        <v>8381.613</v>
      </c>
      <c r="H11" s="16">
        <v>3341.647</v>
      </c>
      <c r="I11" s="16">
        <v>3697.171</v>
      </c>
      <c r="J11" s="16">
        <v>0</v>
      </c>
      <c r="K11" s="16">
        <v>0</v>
      </c>
      <c r="L11" s="16">
        <v>3346.162</v>
      </c>
      <c r="M11" s="16">
        <v>5258.376</v>
      </c>
      <c r="N11" s="16">
        <v>2235.368</v>
      </c>
    </row>
    <row r="12" spans="1:14" ht="12.75">
      <c r="A12" s="19"/>
      <c r="B12" s="18" t="s">
        <v>102</v>
      </c>
      <c r="C12" s="19"/>
      <c r="D12" s="9">
        <f t="shared" si="0"/>
        <v>69949.57699999999</v>
      </c>
      <c r="E12" s="9">
        <f>+E11</f>
        <v>21850.797</v>
      </c>
      <c r="F12" s="9">
        <f aca="true" t="shared" si="3" ref="F12:N12">+F11</f>
        <v>21838.443</v>
      </c>
      <c r="G12" s="9">
        <f t="shared" si="3"/>
        <v>8381.613</v>
      </c>
      <c r="H12" s="9">
        <f t="shared" si="3"/>
        <v>3341.647</v>
      </c>
      <c r="I12" s="9">
        <f t="shared" si="3"/>
        <v>3697.171</v>
      </c>
      <c r="J12" s="9">
        <f t="shared" si="3"/>
        <v>0</v>
      </c>
      <c r="K12" s="9">
        <f t="shared" si="3"/>
        <v>0</v>
      </c>
      <c r="L12" s="9">
        <f t="shared" si="3"/>
        <v>3346.162</v>
      </c>
      <c r="M12" s="9">
        <f t="shared" si="3"/>
        <v>5258.376</v>
      </c>
      <c r="N12" s="9">
        <f t="shared" si="3"/>
        <v>2235.368</v>
      </c>
    </row>
    <row r="13" spans="1:14" ht="12.75">
      <c r="A13" s="19" t="s">
        <v>0</v>
      </c>
      <c r="B13" s="19" t="s">
        <v>20</v>
      </c>
      <c r="C13" s="19" t="s">
        <v>21</v>
      </c>
      <c r="D13" s="8">
        <f t="shared" si="0"/>
        <v>24015.157</v>
      </c>
      <c r="E13" s="16">
        <v>7112.007</v>
      </c>
      <c r="F13" s="16">
        <v>3940.624</v>
      </c>
      <c r="G13" s="16">
        <v>7348.25</v>
      </c>
      <c r="H13" s="16">
        <v>691.541</v>
      </c>
      <c r="I13" s="16">
        <v>2403.58</v>
      </c>
      <c r="J13" s="16">
        <v>0</v>
      </c>
      <c r="K13" s="16">
        <v>0</v>
      </c>
      <c r="L13" s="16">
        <v>1112.252</v>
      </c>
      <c r="M13" s="16">
        <v>1406.903</v>
      </c>
      <c r="N13" s="16">
        <v>0</v>
      </c>
    </row>
    <row r="14" spans="1:14" ht="12.75">
      <c r="A14" s="19" t="s">
        <v>0</v>
      </c>
      <c r="B14" s="19" t="s">
        <v>20</v>
      </c>
      <c r="C14" s="19" t="s">
        <v>22</v>
      </c>
      <c r="D14" s="8">
        <f t="shared" si="0"/>
        <v>4632.989</v>
      </c>
      <c r="E14" s="16">
        <v>1718.216</v>
      </c>
      <c r="F14" s="16">
        <v>1638.917</v>
      </c>
      <c r="G14" s="16">
        <v>67.2</v>
      </c>
      <c r="H14" s="16">
        <v>134.032</v>
      </c>
      <c r="I14" s="16">
        <v>649.141</v>
      </c>
      <c r="J14" s="16">
        <v>0</v>
      </c>
      <c r="K14" s="16">
        <v>0</v>
      </c>
      <c r="L14" s="16">
        <v>267.624</v>
      </c>
      <c r="M14" s="16">
        <v>157.859</v>
      </c>
      <c r="N14" s="16">
        <v>0</v>
      </c>
    </row>
    <row r="15" spans="1:14" ht="12.75">
      <c r="A15" s="19"/>
      <c r="B15" s="18" t="s">
        <v>103</v>
      </c>
      <c r="C15" s="19"/>
      <c r="D15" s="9">
        <f t="shared" si="0"/>
        <v>28648.146</v>
      </c>
      <c r="E15" s="9">
        <f>+E13+E14</f>
        <v>8830.223</v>
      </c>
      <c r="F15" s="9">
        <f aca="true" t="shared" si="4" ref="F15:N15">+F13+F14</f>
        <v>5579.540999999999</v>
      </c>
      <c r="G15" s="9">
        <f t="shared" si="4"/>
        <v>7415.45</v>
      </c>
      <c r="H15" s="9">
        <f t="shared" si="4"/>
        <v>825.5730000000001</v>
      </c>
      <c r="I15" s="9">
        <f t="shared" si="4"/>
        <v>3052.721</v>
      </c>
      <c r="J15" s="9">
        <f t="shared" si="4"/>
        <v>0</v>
      </c>
      <c r="K15" s="9">
        <f t="shared" si="4"/>
        <v>0</v>
      </c>
      <c r="L15" s="9">
        <f t="shared" si="4"/>
        <v>1379.876</v>
      </c>
      <c r="M15" s="9">
        <f t="shared" si="4"/>
        <v>1564.762</v>
      </c>
      <c r="N15" s="9">
        <f t="shared" si="4"/>
        <v>0</v>
      </c>
    </row>
    <row r="16" spans="1:15" ht="12.75">
      <c r="A16" s="19" t="s">
        <v>0</v>
      </c>
      <c r="B16" s="21" t="s">
        <v>64</v>
      </c>
      <c r="C16" s="19" t="s">
        <v>131</v>
      </c>
      <c r="D16" s="8">
        <f t="shared" si="0"/>
        <v>1891.161</v>
      </c>
      <c r="E16" s="14">
        <v>628.644</v>
      </c>
      <c r="F16" s="14">
        <v>208.089</v>
      </c>
      <c r="G16" s="14">
        <v>89.992</v>
      </c>
      <c r="H16" s="14">
        <v>0</v>
      </c>
      <c r="I16" s="14">
        <v>148.296</v>
      </c>
      <c r="J16" s="14">
        <v>0</v>
      </c>
      <c r="K16" s="14">
        <v>0</v>
      </c>
      <c r="L16" s="14">
        <v>0</v>
      </c>
      <c r="M16" s="14">
        <v>816.14</v>
      </c>
      <c r="N16" s="14">
        <v>0</v>
      </c>
      <c r="O16" s="13"/>
    </row>
    <row r="17" spans="1:14" ht="12.75">
      <c r="A17" s="19" t="s">
        <v>0</v>
      </c>
      <c r="B17" s="19" t="s">
        <v>64</v>
      </c>
      <c r="C17" s="19" t="s">
        <v>39</v>
      </c>
      <c r="D17" s="8">
        <f t="shared" si="0"/>
        <v>121.54599999999999</v>
      </c>
      <c r="E17" s="16">
        <v>0</v>
      </c>
      <c r="F17" s="16">
        <v>0</v>
      </c>
      <c r="G17" s="16">
        <v>80.913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40.633</v>
      </c>
      <c r="N17" s="16">
        <v>0</v>
      </c>
    </row>
    <row r="18" spans="1:14" ht="12.75">
      <c r="A18" s="19"/>
      <c r="B18" s="18" t="s">
        <v>104</v>
      </c>
      <c r="C18" s="19"/>
      <c r="D18" s="9">
        <f t="shared" si="0"/>
        <v>2012.7069999999999</v>
      </c>
      <c r="E18" s="9">
        <f>+E16+E17</f>
        <v>628.644</v>
      </c>
      <c r="F18" s="9">
        <f aca="true" t="shared" si="5" ref="F18:N18">+F16+F17</f>
        <v>208.089</v>
      </c>
      <c r="G18" s="9">
        <f t="shared" si="5"/>
        <v>170.905</v>
      </c>
      <c r="H18" s="9">
        <f t="shared" si="5"/>
        <v>0</v>
      </c>
      <c r="I18" s="9">
        <f t="shared" si="5"/>
        <v>148.296</v>
      </c>
      <c r="J18" s="9">
        <f t="shared" si="5"/>
        <v>0</v>
      </c>
      <c r="K18" s="9">
        <f t="shared" si="5"/>
        <v>0</v>
      </c>
      <c r="L18" s="9">
        <f t="shared" si="5"/>
        <v>0</v>
      </c>
      <c r="M18" s="9">
        <f t="shared" si="5"/>
        <v>856.773</v>
      </c>
      <c r="N18" s="9">
        <f t="shared" si="5"/>
        <v>0</v>
      </c>
    </row>
    <row r="19" spans="1:14" ht="12.75">
      <c r="A19" s="19" t="s">
        <v>0</v>
      </c>
      <c r="B19" s="19" t="s">
        <v>23</v>
      </c>
      <c r="C19" s="19" t="s">
        <v>24</v>
      </c>
      <c r="D19" s="8">
        <f t="shared" si="0"/>
        <v>13128.739</v>
      </c>
      <c r="E19" s="16">
        <v>4543.359</v>
      </c>
      <c r="F19" s="16">
        <v>2666.876</v>
      </c>
      <c r="G19" s="16">
        <v>3874.356</v>
      </c>
      <c r="H19" s="16">
        <v>0</v>
      </c>
      <c r="I19" s="16">
        <v>710.05</v>
      </c>
      <c r="J19" s="16">
        <v>0</v>
      </c>
      <c r="K19" s="16">
        <v>0</v>
      </c>
      <c r="L19" s="16">
        <v>0</v>
      </c>
      <c r="M19" s="16">
        <v>1241.786</v>
      </c>
      <c r="N19" s="16">
        <v>92.312</v>
      </c>
    </row>
    <row r="20" spans="1:14" ht="12.75">
      <c r="A20" s="19"/>
      <c r="B20" s="18" t="s">
        <v>105</v>
      </c>
      <c r="C20" s="19"/>
      <c r="D20" s="9">
        <f t="shared" si="0"/>
        <v>13128.739</v>
      </c>
      <c r="E20" s="9">
        <f>+E19</f>
        <v>4543.359</v>
      </c>
      <c r="F20" s="9">
        <f aca="true" t="shared" si="6" ref="F20:N20">+F19</f>
        <v>2666.876</v>
      </c>
      <c r="G20" s="9">
        <f t="shared" si="6"/>
        <v>3874.356</v>
      </c>
      <c r="H20" s="9">
        <f t="shared" si="6"/>
        <v>0</v>
      </c>
      <c r="I20" s="9">
        <f t="shared" si="6"/>
        <v>710.05</v>
      </c>
      <c r="J20" s="9">
        <f t="shared" si="6"/>
        <v>0</v>
      </c>
      <c r="K20" s="9">
        <f t="shared" si="6"/>
        <v>0</v>
      </c>
      <c r="L20" s="9">
        <f t="shared" si="6"/>
        <v>0</v>
      </c>
      <c r="M20" s="9">
        <f t="shared" si="6"/>
        <v>1241.786</v>
      </c>
      <c r="N20" s="9">
        <f t="shared" si="6"/>
        <v>92.312</v>
      </c>
    </row>
    <row r="21" spans="1:14" ht="12.75">
      <c r="A21" s="19" t="s">
        <v>0</v>
      </c>
      <c r="B21" s="19" t="s">
        <v>25</v>
      </c>
      <c r="C21" s="19" t="s">
        <v>26</v>
      </c>
      <c r="D21" s="8">
        <f t="shared" si="0"/>
        <v>13207.715</v>
      </c>
      <c r="E21" s="16">
        <v>2763.703</v>
      </c>
      <c r="F21" s="16">
        <v>1430.926</v>
      </c>
      <c r="G21" s="16">
        <v>6188.62</v>
      </c>
      <c r="H21" s="16">
        <v>326.379</v>
      </c>
      <c r="I21" s="16">
        <v>735.171</v>
      </c>
      <c r="J21" s="16">
        <v>0</v>
      </c>
      <c r="K21" s="16">
        <v>0</v>
      </c>
      <c r="L21" s="16">
        <v>195.179</v>
      </c>
      <c r="M21" s="16">
        <v>1567.737</v>
      </c>
      <c r="N21" s="16">
        <v>0</v>
      </c>
    </row>
    <row r="22" spans="1:14" ht="12.75">
      <c r="A22" s="19"/>
      <c r="B22" s="18" t="s">
        <v>106</v>
      </c>
      <c r="C22" s="19"/>
      <c r="D22" s="9">
        <f t="shared" si="0"/>
        <v>13207.715</v>
      </c>
      <c r="E22" s="9">
        <f>+E21</f>
        <v>2763.703</v>
      </c>
      <c r="F22" s="9">
        <f aca="true" t="shared" si="7" ref="F22:N22">+F21</f>
        <v>1430.926</v>
      </c>
      <c r="G22" s="9">
        <f t="shared" si="7"/>
        <v>6188.62</v>
      </c>
      <c r="H22" s="9">
        <f t="shared" si="7"/>
        <v>326.379</v>
      </c>
      <c r="I22" s="9">
        <f t="shared" si="7"/>
        <v>735.171</v>
      </c>
      <c r="J22" s="9">
        <f t="shared" si="7"/>
        <v>0</v>
      </c>
      <c r="K22" s="9">
        <f t="shared" si="7"/>
        <v>0</v>
      </c>
      <c r="L22" s="9">
        <f t="shared" si="7"/>
        <v>195.179</v>
      </c>
      <c r="M22" s="9">
        <f t="shared" si="7"/>
        <v>1567.737</v>
      </c>
      <c r="N22" s="9">
        <f t="shared" si="7"/>
        <v>0</v>
      </c>
    </row>
    <row r="23" spans="1:14" ht="12.75">
      <c r="A23" s="19" t="s">
        <v>0</v>
      </c>
      <c r="B23" s="19" t="s">
        <v>27</v>
      </c>
      <c r="C23" s="20" t="s">
        <v>90</v>
      </c>
      <c r="D23" s="8">
        <f t="shared" si="0"/>
        <v>9225</v>
      </c>
      <c r="E23" s="16">
        <v>1729</v>
      </c>
      <c r="F23" s="16">
        <v>4281</v>
      </c>
      <c r="G23" s="16">
        <v>0</v>
      </c>
      <c r="H23" s="16">
        <v>0</v>
      </c>
      <c r="I23" s="16">
        <v>715</v>
      </c>
      <c r="J23" s="16">
        <v>0</v>
      </c>
      <c r="K23" s="16">
        <v>0</v>
      </c>
      <c r="L23" s="16">
        <v>0</v>
      </c>
      <c r="M23" s="16">
        <v>2500</v>
      </c>
      <c r="N23" s="16">
        <v>0</v>
      </c>
    </row>
    <row r="24" spans="1:14" ht="12.75">
      <c r="A24" s="19" t="s">
        <v>0</v>
      </c>
      <c r="B24" s="19" t="s">
        <v>27</v>
      </c>
      <c r="C24" s="19" t="s">
        <v>82</v>
      </c>
      <c r="D24" s="8">
        <f t="shared" si="0"/>
        <v>3677.124</v>
      </c>
      <c r="E24" s="16">
        <v>1465.834</v>
      </c>
      <c r="F24" s="16">
        <v>335.406</v>
      </c>
      <c r="G24" s="16">
        <v>1618.116</v>
      </c>
      <c r="H24" s="16">
        <v>0</v>
      </c>
      <c r="I24" s="16">
        <v>220.752</v>
      </c>
      <c r="J24" s="16">
        <v>0</v>
      </c>
      <c r="K24" s="16">
        <v>0</v>
      </c>
      <c r="L24" s="16">
        <v>15.954</v>
      </c>
      <c r="M24" s="16">
        <v>21.062</v>
      </c>
      <c r="N24" s="16">
        <v>0</v>
      </c>
    </row>
    <row r="25" spans="1:14" ht="12.75">
      <c r="A25" s="19" t="s">
        <v>0</v>
      </c>
      <c r="B25" s="19" t="s">
        <v>27</v>
      </c>
      <c r="C25" s="19" t="s">
        <v>83</v>
      </c>
      <c r="D25" s="8">
        <f t="shared" si="0"/>
        <v>11507.126000000002</v>
      </c>
      <c r="E25" s="16">
        <v>3374.493</v>
      </c>
      <c r="F25" s="16">
        <v>377.82</v>
      </c>
      <c r="G25" s="16">
        <v>4707.984</v>
      </c>
      <c r="H25" s="16">
        <v>0</v>
      </c>
      <c r="I25" s="16">
        <v>582.929</v>
      </c>
      <c r="J25" s="16">
        <v>0</v>
      </c>
      <c r="K25" s="16">
        <v>0</v>
      </c>
      <c r="L25" s="16">
        <v>48.549</v>
      </c>
      <c r="M25" s="16">
        <v>2415.351</v>
      </c>
      <c r="N25" s="16">
        <v>0</v>
      </c>
    </row>
    <row r="26" spans="1:14" ht="12.75">
      <c r="A26" s="19"/>
      <c r="B26" s="18" t="s">
        <v>107</v>
      </c>
      <c r="C26" s="19"/>
      <c r="D26" s="9">
        <f t="shared" si="0"/>
        <v>24409.25</v>
      </c>
      <c r="E26" s="9">
        <f>+E23+E24+E25</f>
        <v>6569.326999999999</v>
      </c>
      <c r="F26" s="9">
        <f aca="true" t="shared" si="8" ref="F26:N26">+F23+F24+F25</f>
        <v>4994.226</v>
      </c>
      <c r="G26" s="9">
        <f t="shared" si="8"/>
        <v>6326.1</v>
      </c>
      <c r="H26" s="9">
        <f t="shared" si="8"/>
        <v>0</v>
      </c>
      <c r="I26" s="9">
        <f t="shared" si="8"/>
        <v>1518.681</v>
      </c>
      <c r="J26" s="9">
        <f t="shared" si="8"/>
        <v>0</v>
      </c>
      <c r="K26" s="9">
        <f t="shared" si="8"/>
        <v>0</v>
      </c>
      <c r="L26" s="9">
        <f t="shared" si="8"/>
        <v>64.503</v>
      </c>
      <c r="M26" s="9">
        <f t="shared" si="8"/>
        <v>4936.4130000000005</v>
      </c>
      <c r="N26" s="9">
        <f t="shared" si="8"/>
        <v>0</v>
      </c>
    </row>
    <row r="27" spans="1:14" ht="12.75">
      <c r="A27" s="19" t="s">
        <v>0</v>
      </c>
      <c r="B27" s="19" t="s">
        <v>33</v>
      </c>
      <c r="C27" s="19" t="s">
        <v>34</v>
      </c>
      <c r="D27" s="8">
        <f t="shared" si="0"/>
        <v>1502.555</v>
      </c>
      <c r="E27" s="16">
        <v>773.502</v>
      </c>
      <c r="F27" s="16">
        <v>279.333</v>
      </c>
      <c r="G27" s="16">
        <v>0</v>
      </c>
      <c r="H27" s="16">
        <v>0</v>
      </c>
      <c r="I27" s="16">
        <v>348.761</v>
      </c>
      <c r="J27" s="16">
        <v>0</v>
      </c>
      <c r="K27" s="16">
        <v>0</v>
      </c>
      <c r="L27" s="16">
        <v>9.796</v>
      </c>
      <c r="M27" s="16">
        <v>91.163</v>
      </c>
      <c r="N27" s="16">
        <v>0</v>
      </c>
    </row>
    <row r="28" spans="1:14" ht="12.75">
      <c r="A28" s="19" t="s">
        <v>0</v>
      </c>
      <c r="B28" s="19" t="s">
        <v>33</v>
      </c>
      <c r="C28" s="19" t="s">
        <v>35</v>
      </c>
      <c r="D28" s="8">
        <f t="shared" si="0"/>
        <v>2365.631</v>
      </c>
      <c r="E28" s="16">
        <v>834.085</v>
      </c>
      <c r="F28" s="16">
        <v>512.929</v>
      </c>
      <c r="G28" s="16">
        <v>180.306</v>
      </c>
      <c r="H28" s="16">
        <v>0</v>
      </c>
      <c r="I28" s="16">
        <v>431.569</v>
      </c>
      <c r="J28" s="16">
        <v>0</v>
      </c>
      <c r="K28" s="16">
        <v>0</v>
      </c>
      <c r="L28" s="16">
        <v>0</v>
      </c>
      <c r="M28" s="16">
        <v>405.419</v>
      </c>
      <c r="N28" s="16">
        <v>1.323</v>
      </c>
    </row>
    <row r="29" spans="1:14" ht="12.75">
      <c r="A29" s="19" t="s">
        <v>0</v>
      </c>
      <c r="B29" s="19" t="s">
        <v>33</v>
      </c>
      <c r="C29" s="19" t="s">
        <v>37</v>
      </c>
      <c r="D29" s="8">
        <f t="shared" si="0"/>
        <v>15224</v>
      </c>
      <c r="E29" s="16">
        <v>3195</v>
      </c>
      <c r="F29" s="16">
        <v>1307</v>
      </c>
      <c r="G29" s="16">
        <v>8026</v>
      </c>
      <c r="H29" s="16">
        <v>0</v>
      </c>
      <c r="I29" s="16">
        <v>564</v>
      </c>
      <c r="J29" s="16">
        <v>0</v>
      </c>
      <c r="K29" s="16">
        <v>0</v>
      </c>
      <c r="L29" s="16">
        <v>0</v>
      </c>
      <c r="M29" s="16">
        <v>2132</v>
      </c>
      <c r="N29" s="16">
        <v>0</v>
      </c>
    </row>
    <row r="30" spans="1:15" ht="12.75">
      <c r="A30" s="19"/>
      <c r="B30" s="18" t="s">
        <v>108</v>
      </c>
      <c r="C30" s="19"/>
      <c r="D30" s="9">
        <f t="shared" si="0"/>
        <v>19092.185999999998</v>
      </c>
      <c r="E30" s="9">
        <f>+E27+E28+E29</f>
        <v>4802.5869999999995</v>
      </c>
      <c r="F30" s="9">
        <f aca="true" t="shared" si="9" ref="F30:N30">+F27+F28+F29</f>
        <v>2099.2619999999997</v>
      </c>
      <c r="G30" s="9">
        <f t="shared" si="9"/>
        <v>8206.306</v>
      </c>
      <c r="H30" s="9">
        <f t="shared" si="9"/>
        <v>0</v>
      </c>
      <c r="I30" s="9">
        <f t="shared" si="9"/>
        <v>1344.33</v>
      </c>
      <c r="J30" s="9">
        <f t="shared" si="9"/>
        <v>0</v>
      </c>
      <c r="K30" s="9">
        <f t="shared" si="9"/>
        <v>0</v>
      </c>
      <c r="L30" s="9">
        <f t="shared" si="9"/>
        <v>9.796</v>
      </c>
      <c r="M30" s="9">
        <f t="shared" si="9"/>
        <v>2628.582</v>
      </c>
      <c r="N30" s="9">
        <f t="shared" si="9"/>
        <v>1.323</v>
      </c>
      <c r="O30" s="9"/>
    </row>
    <row r="31" spans="1:14" ht="12.75">
      <c r="A31" s="19" t="s">
        <v>0</v>
      </c>
      <c r="B31" s="19" t="s">
        <v>36</v>
      </c>
      <c r="C31" s="20" t="s">
        <v>130</v>
      </c>
      <c r="D31" s="8">
        <f t="shared" si="0"/>
        <v>36.693</v>
      </c>
      <c r="E31" s="12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36.693</v>
      </c>
      <c r="N31" s="14">
        <v>0</v>
      </c>
    </row>
    <row r="32" spans="1:14" ht="12.75">
      <c r="A32" s="19"/>
      <c r="B32" s="18" t="s">
        <v>109</v>
      </c>
      <c r="C32" s="19"/>
      <c r="D32" s="9">
        <f t="shared" si="0"/>
        <v>36.693</v>
      </c>
      <c r="E32" s="9">
        <f>+E31</f>
        <v>0</v>
      </c>
      <c r="F32" s="9">
        <f aca="true" t="shared" si="10" ref="F32:N32">+F31</f>
        <v>0</v>
      </c>
      <c r="G32" s="9">
        <f t="shared" si="10"/>
        <v>0</v>
      </c>
      <c r="H32" s="9">
        <f t="shared" si="10"/>
        <v>0</v>
      </c>
      <c r="I32" s="9">
        <f t="shared" si="10"/>
        <v>0</v>
      </c>
      <c r="J32" s="9">
        <f t="shared" si="10"/>
        <v>0</v>
      </c>
      <c r="K32" s="9">
        <f t="shared" si="10"/>
        <v>0</v>
      </c>
      <c r="L32" s="9">
        <f t="shared" si="10"/>
        <v>0</v>
      </c>
      <c r="M32" s="9">
        <f t="shared" si="10"/>
        <v>36.693</v>
      </c>
      <c r="N32" s="9">
        <f t="shared" si="10"/>
        <v>0</v>
      </c>
    </row>
    <row r="33" spans="1:14" ht="12.75">
      <c r="A33" s="19" t="s">
        <v>0</v>
      </c>
      <c r="B33" s="19" t="s">
        <v>38</v>
      </c>
      <c r="C33" s="19" t="s">
        <v>39</v>
      </c>
      <c r="D33" s="8">
        <f t="shared" si="0"/>
        <v>1770.214</v>
      </c>
      <c r="E33" s="16">
        <v>225.554</v>
      </c>
      <c r="F33" s="16">
        <v>84.231</v>
      </c>
      <c r="G33" s="16">
        <v>482.055</v>
      </c>
      <c r="H33" s="16">
        <v>0</v>
      </c>
      <c r="I33" s="16">
        <v>76.648</v>
      </c>
      <c r="J33" s="16">
        <v>0</v>
      </c>
      <c r="K33" s="16">
        <v>0</v>
      </c>
      <c r="L33" s="16">
        <v>0</v>
      </c>
      <c r="M33" s="16">
        <v>901.726</v>
      </c>
      <c r="N33" s="16">
        <v>0</v>
      </c>
    </row>
    <row r="34" spans="1:14" ht="12.75">
      <c r="A34" s="19"/>
      <c r="B34" s="18" t="s">
        <v>110</v>
      </c>
      <c r="C34" s="19"/>
      <c r="D34" s="9">
        <f t="shared" si="0"/>
        <v>1770.214</v>
      </c>
      <c r="E34" s="9">
        <f>+E33</f>
        <v>225.554</v>
      </c>
      <c r="F34" s="9">
        <f aca="true" t="shared" si="11" ref="F34:N34">+F33</f>
        <v>84.231</v>
      </c>
      <c r="G34" s="9">
        <f t="shared" si="11"/>
        <v>482.055</v>
      </c>
      <c r="H34" s="9">
        <f t="shared" si="11"/>
        <v>0</v>
      </c>
      <c r="I34" s="9">
        <f t="shared" si="11"/>
        <v>76.648</v>
      </c>
      <c r="J34" s="9">
        <f t="shared" si="11"/>
        <v>0</v>
      </c>
      <c r="K34" s="9">
        <f t="shared" si="11"/>
        <v>0</v>
      </c>
      <c r="L34" s="9">
        <f t="shared" si="11"/>
        <v>0</v>
      </c>
      <c r="M34" s="9">
        <f t="shared" si="11"/>
        <v>901.726</v>
      </c>
      <c r="N34" s="9">
        <f t="shared" si="11"/>
        <v>0</v>
      </c>
    </row>
    <row r="35" spans="1:14" ht="12.75">
      <c r="A35" s="19" t="s">
        <v>0</v>
      </c>
      <c r="B35" s="19" t="s">
        <v>40</v>
      </c>
      <c r="C35" s="19" t="s">
        <v>41</v>
      </c>
      <c r="D35" s="8">
        <f>SUM(E35:N35)</f>
        <v>27269.399</v>
      </c>
      <c r="E35" s="16">
        <v>10135.811</v>
      </c>
      <c r="F35" s="16">
        <v>5238.048</v>
      </c>
      <c r="G35" s="16">
        <v>8032.701</v>
      </c>
      <c r="H35" s="16">
        <v>381.309</v>
      </c>
      <c r="I35" s="16">
        <v>2333.336</v>
      </c>
      <c r="J35" s="16">
        <v>0</v>
      </c>
      <c r="K35" s="16">
        <v>0</v>
      </c>
      <c r="L35" s="16">
        <v>193.321</v>
      </c>
      <c r="M35" s="16">
        <v>914.963</v>
      </c>
      <c r="N35" s="16">
        <v>39.91</v>
      </c>
    </row>
    <row r="36" spans="1:14" ht="12.75">
      <c r="A36" s="19"/>
      <c r="B36" s="18" t="s">
        <v>111</v>
      </c>
      <c r="C36" s="19"/>
      <c r="D36" s="9">
        <f>SUM(E36:N36)</f>
        <v>27269.399</v>
      </c>
      <c r="E36" s="9">
        <f>+E35</f>
        <v>10135.811</v>
      </c>
      <c r="F36" s="9">
        <f aca="true" t="shared" si="12" ref="F36:N36">+F35</f>
        <v>5238.048</v>
      </c>
      <c r="G36" s="9">
        <f t="shared" si="12"/>
        <v>8032.701</v>
      </c>
      <c r="H36" s="9">
        <f t="shared" si="12"/>
        <v>381.309</v>
      </c>
      <c r="I36" s="9">
        <f t="shared" si="12"/>
        <v>2333.336</v>
      </c>
      <c r="J36" s="9">
        <f t="shared" si="12"/>
        <v>0</v>
      </c>
      <c r="K36" s="9">
        <f t="shared" si="12"/>
        <v>0</v>
      </c>
      <c r="L36" s="9">
        <f t="shared" si="12"/>
        <v>193.321</v>
      </c>
      <c r="M36" s="9">
        <f t="shared" si="12"/>
        <v>914.963</v>
      </c>
      <c r="N36" s="9">
        <f t="shared" si="12"/>
        <v>39.91</v>
      </c>
    </row>
    <row r="37" spans="1:14" ht="12.75">
      <c r="A37" s="19" t="s">
        <v>0</v>
      </c>
      <c r="B37" s="19" t="s">
        <v>42</v>
      </c>
      <c r="C37" s="19" t="s">
        <v>43</v>
      </c>
      <c r="D37" s="8">
        <f aca="true" t="shared" si="13" ref="D37:D73">SUM(E37:N37)</f>
        <v>20111.893</v>
      </c>
      <c r="E37" s="16">
        <v>6229.008</v>
      </c>
      <c r="F37" s="16">
        <v>2539.194</v>
      </c>
      <c r="G37" s="16">
        <v>7017.367</v>
      </c>
      <c r="H37" s="16">
        <v>154.987</v>
      </c>
      <c r="I37" s="16">
        <v>1224.312</v>
      </c>
      <c r="J37" s="16">
        <v>0</v>
      </c>
      <c r="K37" s="16">
        <v>0</v>
      </c>
      <c r="L37" s="16">
        <v>0</v>
      </c>
      <c r="M37" s="16">
        <v>2905.556</v>
      </c>
      <c r="N37" s="16">
        <v>41.469</v>
      </c>
    </row>
    <row r="38" spans="1:14" ht="12.75">
      <c r="A38" s="19"/>
      <c r="B38" s="18" t="s">
        <v>112</v>
      </c>
      <c r="C38" s="19"/>
      <c r="D38" s="9">
        <f t="shared" si="13"/>
        <v>20111.893</v>
      </c>
      <c r="E38" s="9">
        <f>+E37</f>
        <v>6229.008</v>
      </c>
      <c r="F38" s="9">
        <f aca="true" t="shared" si="14" ref="F38:N38">+F37</f>
        <v>2539.194</v>
      </c>
      <c r="G38" s="9">
        <f t="shared" si="14"/>
        <v>7017.367</v>
      </c>
      <c r="H38" s="9">
        <f t="shared" si="14"/>
        <v>154.987</v>
      </c>
      <c r="I38" s="9">
        <f t="shared" si="14"/>
        <v>1224.312</v>
      </c>
      <c r="J38" s="9">
        <f t="shared" si="14"/>
        <v>0</v>
      </c>
      <c r="K38" s="9">
        <f t="shared" si="14"/>
        <v>0</v>
      </c>
      <c r="L38" s="9">
        <f t="shared" si="14"/>
        <v>0</v>
      </c>
      <c r="M38" s="9">
        <f t="shared" si="14"/>
        <v>2905.556</v>
      </c>
      <c r="N38" s="9">
        <f t="shared" si="14"/>
        <v>41.469</v>
      </c>
    </row>
    <row r="39" spans="1:14" ht="12.75">
      <c r="A39" s="19" t="s">
        <v>0</v>
      </c>
      <c r="B39" s="19" t="s">
        <v>44</v>
      </c>
      <c r="C39" s="19" t="s">
        <v>45</v>
      </c>
      <c r="D39" s="8">
        <f t="shared" si="13"/>
        <v>15245.101999999999</v>
      </c>
      <c r="E39" s="16">
        <v>2905.753</v>
      </c>
      <c r="F39" s="16">
        <v>463.258</v>
      </c>
      <c r="G39" s="16">
        <v>2252.044</v>
      </c>
      <c r="H39" s="16">
        <v>7802.12</v>
      </c>
      <c r="I39" s="16">
        <v>435.248</v>
      </c>
      <c r="J39" s="16">
        <v>0</v>
      </c>
      <c r="K39" s="16">
        <v>173.149</v>
      </c>
      <c r="L39" s="16">
        <v>0</v>
      </c>
      <c r="M39" s="16">
        <v>1038.199</v>
      </c>
      <c r="N39" s="16">
        <v>175.331</v>
      </c>
    </row>
    <row r="40" spans="1:14" ht="12.75">
      <c r="A40" s="19" t="s">
        <v>0</v>
      </c>
      <c r="B40" s="19" t="s">
        <v>44</v>
      </c>
      <c r="C40" s="19" t="s">
        <v>46</v>
      </c>
      <c r="D40" s="8">
        <f t="shared" si="13"/>
        <v>16692.410999999996</v>
      </c>
      <c r="E40" s="16">
        <v>6511.13</v>
      </c>
      <c r="F40" s="16">
        <v>8329.166</v>
      </c>
      <c r="G40" s="16">
        <v>0</v>
      </c>
      <c r="H40" s="16">
        <v>0</v>
      </c>
      <c r="I40" s="16">
        <v>675.836</v>
      </c>
      <c r="J40" s="16">
        <v>0</v>
      </c>
      <c r="K40" s="16">
        <v>0</v>
      </c>
      <c r="L40" s="16">
        <v>1176.279</v>
      </c>
      <c r="M40" s="16">
        <v>0</v>
      </c>
      <c r="N40" s="16">
        <v>0</v>
      </c>
    </row>
    <row r="41" spans="1:14" ht="12.75">
      <c r="A41" s="19" t="s">
        <v>0</v>
      </c>
      <c r="B41" s="19" t="s">
        <v>44</v>
      </c>
      <c r="C41" s="19" t="s">
        <v>47</v>
      </c>
      <c r="D41" s="8">
        <f t="shared" si="13"/>
        <v>11025.23</v>
      </c>
      <c r="E41" s="16">
        <v>770.091</v>
      </c>
      <c r="F41" s="16">
        <v>832.248</v>
      </c>
      <c r="G41" s="16">
        <v>5610.48</v>
      </c>
      <c r="H41" s="16">
        <v>0</v>
      </c>
      <c r="I41" s="16">
        <v>285.46</v>
      </c>
      <c r="J41" s="16">
        <v>0</v>
      </c>
      <c r="K41" s="16">
        <v>1061.037</v>
      </c>
      <c r="L41" s="16">
        <v>0</v>
      </c>
      <c r="M41" s="16">
        <v>2465.914</v>
      </c>
      <c r="N41" s="16">
        <v>0</v>
      </c>
    </row>
    <row r="42" spans="1:14" ht="12.75">
      <c r="A42" s="19"/>
      <c r="B42" s="18" t="s">
        <v>113</v>
      </c>
      <c r="C42" s="19"/>
      <c r="D42" s="9">
        <f t="shared" si="13"/>
        <v>42962.743</v>
      </c>
      <c r="E42" s="9">
        <f>+E39+E40+E41</f>
        <v>10186.974</v>
      </c>
      <c r="F42" s="9">
        <f aca="true" t="shared" si="15" ref="F42:N42">+F39+F40+F41</f>
        <v>9624.671999999999</v>
      </c>
      <c r="G42" s="9">
        <f t="shared" si="15"/>
        <v>7862.523999999999</v>
      </c>
      <c r="H42" s="9">
        <f t="shared" si="15"/>
        <v>7802.12</v>
      </c>
      <c r="I42" s="9">
        <f t="shared" si="15"/>
        <v>1396.544</v>
      </c>
      <c r="J42" s="9">
        <f t="shared" si="15"/>
        <v>0</v>
      </c>
      <c r="K42" s="9">
        <f t="shared" si="15"/>
        <v>1234.1860000000001</v>
      </c>
      <c r="L42" s="9">
        <f t="shared" si="15"/>
        <v>1176.279</v>
      </c>
      <c r="M42" s="9">
        <f t="shared" si="15"/>
        <v>3504.1130000000003</v>
      </c>
      <c r="N42" s="9">
        <f t="shared" si="15"/>
        <v>175.331</v>
      </c>
    </row>
    <row r="43" spans="1:14" ht="12.75">
      <c r="A43" s="19" t="s">
        <v>0</v>
      </c>
      <c r="B43" s="19" t="s">
        <v>48</v>
      </c>
      <c r="C43" s="19" t="s">
        <v>39</v>
      </c>
      <c r="D43" s="8">
        <f t="shared" si="13"/>
        <v>4.55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4.55</v>
      </c>
      <c r="N43" s="16">
        <v>0</v>
      </c>
    </row>
    <row r="44" spans="1:14" ht="12.75">
      <c r="A44" s="19" t="s">
        <v>0</v>
      </c>
      <c r="B44" s="19" t="s">
        <v>48</v>
      </c>
      <c r="C44" s="22" t="s">
        <v>88</v>
      </c>
      <c r="D44" s="8">
        <f t="shared" si="13"/>
        <v>27123.936999999998</v>
      </c>
      <c r="E44" s="16">
        <v>11637.221</v>
      </c>
      <c r="F44" s="16">
        <v>5981.387</v>
      </c>
      <c r="G44" s="16">
        <v>4242.011</v>
      </c>
      <c r="H44" s="16">
        <v>0</v>
      </c>
      <c r="I44" s="16">
        <v>3842.11</v>
      </c>
      <c r="J44" s="16">
        <v>0</v>
      </c>
      <c r="K44" s="16">
        <v>0</v>
      </c>
      <c r="L44" s="16">
        <v>0</v>
      </c>
      <c r="M44" s="16">
        <v>1421.208</v>
      </c>
      <c r="N44" s="16">
        <v>0</v>
      </c>
    </row>
    <row r="45" spans="1:14" ht="12.75">
      <c r="A45" s="19"/>
      <c r="B45" s="18" t="s">
        <v>114</v>
      </c>
      <c r="C45" s="19"/>
      <c r="D45" s="9">
        <f t="shared" si="13"/>
        <v>27128.487</v>
      </c>
      <c r="E45" s="9">
        <f>+E43+E44</f>
        <v>11637.221</v>
      </c>
      <c r="F45" s="9">
        <f aca="true" t="shared" si="16" ref="F45:N45">+F43+F44</f>
        <v>5981.387</v>
      </c>
      <c r="G45" s="9">
        <f t="shared" si="16"/>
        <v>4242.011</v>
      </c>
      <c r="H45" s="9">
        <f t="shared" si="16"/>
        <v>0</v>
      </c>
      <c r="I45" s="9">
        <f t="shared" si="16"/>
        <v>3842.11</v>
      </c>
      <c r="J45" s="9">
        <f t="shared" si="16"/>
        <v>0</v>
      </c>
      <c r="K45" s="9">
        <f t="shared" si="16"/>
        <v>0</v>
      </c>
      <c r="L45" s="9">
        <f t="shared" si="16"/>
        <v>0</v>
      </c>
      <c r="M45" s="9">
        <f t="shared" si="16"/>
        <v>1425.758</v>
      </c>
      <c r="N45" s="9">
        <f t="shared" si="16"/>
        <v>0</v>
      </c>
    </row>
    <row r="46" spans="1:14" ht="12.75">
      <c r="A46" s="19" t="s">
        <v>0</v>
      </c>
      <c r="B46" s="19" t="s">
        <v>49</v>
      </c>
      <c r="C46" s="19" t="s">
        <v>50</v>
      </c>
      <c r="D46" s="8">
        <f t="shared" si="13"/>
        <v>5921.744</v>
      </c>
      <c r="E46" s="16">
        <v>837.043</v>
      </c>
      <c r="F46" s="16">
        <v>264.626</v>
      </c>
      <c r="G46" s="16">
        <v>413.774</v>
      </c>
      <c r="H46" s="16">
        <v>46.281</v>
      </c>
      <c r="I46" s="16">
        <v>428.403</v>
      </c>
      <c r="J46" s="16">
        <v>0</v>
      </c>
      <c r="K46" s="16">
        <v>0</v>
      </c>
      <c r="L46" s="16">
        <v>118.764</v>
      </c>
      <c r="M46" s="16">
        <v>3812.853</v>
      </c>
      <c r="N46" s="16">
        <v>0</v>
      </c>
    </row>
    <row r="47" spans="1:14" ht="12.75">
      <c r="A47" s="19"/>
      <c r="B47" s="18" t="s">
        <v>115</v>
      </c>
      <c r="C47" s="19"/>
      <c r="D47" s="9">
        <f t="shared" si="13"/>
        <v>5921.744</v>
      </c>
      <c r="E47" s="9">
        <f>+E46</f>
        <v>837.043</v>
      </c>
      <c r="F47" s="9">
        <f aca="true" t="shared" si="17" ref="F47:N47">+F46</f>
        <v>264.626</v>
      </c>
      <c r="G47" s="9">
        <f t="shared" si="17"/>
        <v>413.774</v>
      </c>
      <c r="H47" s="9">
        <f t="shared" si="17"/>
        <v>46.281</v>
      </c>
      <c r="I47" s="9">
        <f t="shared" si="17"/>
        <v>428.403</v>
      </c>
      <c r="J47" s="9">
        <f t="shared" si="17"/>
        <v>0</v>
      </c>
      <c r="K47" s="9">
        <f t="shared" si="17"/>
        <v>0</v>
      </c>
      <c r="L47" s="9">
        <f t="shared" si="17"/>
        <v>118.764</v>
      </c>
      <c r="M47" s="9">
        <f t="shared" si="17"/>
        <v>3812.853</v>
      </c>
      <c r="N47" s="9">
        <f t="shared" si="17"/>
        <v>0</v>
      </c>
    </row>
    <row r="48" spans="1:14" ht="12.75">
      <c r="A48" s="19" t="s">
        <v>0</v>
      </c>
      <c r="B48" s="19" t="s">
        <v>51</v>
      </c>
      <c r="C48" s="19" t="s">
        <v>52</v>
      </c>
      <c r="D48" s="8">
        <f t="shared" si="13"/>
        <v>11350.231</v>
      </c>
      <c r="E48" s="16">
        <v>2995.49</v>
      </c>
      <c r="F48" s="16">
        <v>5526.368</v>
      </c>
      <c r="G48" s="16">
        <v>711.222</v>
      </c>
      <c r="H48" s="16">
        <v>0</v>
      </c>
      <c r="I48" s="16">
        <v>1463.056</v>
      </c>
      <c r="J48" s="16">
        <v>0</v>
      </c>
      <c r="K48" s="16">
        <v>0</v>
      </c>
      <c r="L48" s="16">
        <v>0</v>
      </c>
      <c r="M48" s="16">
        <v>631.553</v>
      </c>
      <c r="N48" s="16">
        <v>22.542</v>
      </c>
    </row>
    <row r="49" spans="1:14" ht="12.75">
      <c r="A49" s="19"/>
      <c r="B49" s="18" t="s">
        <v>116</v>
      </c>
      <c r="C49" s="19"/>
      <c r="D49" s="9">
        <f t="shared" si="13"/>
        <v>11350.231</v>
      </c>
      <c r="E49" s="9">
        <f>+E48</f>
        <v>2995.49</v>
      </c>
      <c r="F49" s="9">
        <f aca="true" t="shared" si="18" ref="F49:N49">+F48</f>
        <v>5526.368</v>
      </c>
      <c r="G49" s="9">
        <f t="shared" si="18"/>
        <v>711.222</v>
      </c>
      <c r="H49" s="9">
        <f t="shared" si="18"/>
        <v>0</v>
      </c>
      <c r="I49" s="9">
        <f t="shared" si="18"/>
        <v>1463.056</v>
      </c>
      <c r="J49" s="9">
        <f t="shared" si="18"/>
        <v>0</v>
      </c>
      <c r="K49" s="9">
        <f t="shared" si="18"/>
        <v>0</v>
      </c>
      <c r="L49" s="9">
        <f t="shared" si="18"/>
        <v>0</v>
      </c>
      <c r="M49" s="9">
        <f t="shared" si="18"/>
        <v>631.553</v>
      </c>
      <c r="N49" s="9">
        <f t="shared" si="18"/>
        <v>22.542</v>
      </c>
    </row>
    <row r="50" spans="1:14" ht="12.75">
      <c r="A50" s="19" t="s">
        <v>0</v>
      </c>
      <c r="B50" s="19" t="s">
        <v>53</v>
      </c>
      <c r="C50" s="19" t="s">
        <v>54</v>
      </c>
      <c r="D50" s="8">
        <f t="shared" si="13"/>
        <v>13457.639999999998</v>
      </c>
      <c r="E50" s="16">
        <v>5469.077</v>
      </c>
      <c r="F50" s="16">
        <v>2502.547</v>
      </c>
      <c r="G50" s="16">
        <v>2176.453</v>
      </c>
      <c r="H50" s="16">
        <v>588.831</v>
      </c>
      <c r="I50" s="16">
        <v>1337.175</v>
      </c>
      <c r="J50" s="16">
        <v>0</v>
      </c>
      <c r="K50" s="16">
        <v>0</v>
      </c>
      <c r="L50" s="16">
        <v>408.206</v>
      </c>
      <c r="M50" s="16">
        <v>906.587</v>
      </c>
      <c r="N50" s="16">
        <v>68.764</v>
      </c>
    </row>
    <row r="51" spans="1:14" ht="12.75">
      <c r="A51" s="19" t="s">
        <v>0</v>
      </c>
      <c r="B51" s="19" t="s">
        <v>53</v>
      </c>
      <c r="C51" s="19" t="s">
        <v>55</v>
      </c>
      <c r="D51" s="8">
        <f t="shared" si="13"/>
        <v>5442.771000000002</v>
      </c>
      <c r="E51" s="16">
        <v>1706.305</v>
      </c>
      <c r="F51" s="16">
        <v>863.96</v>
      </c>
      <c r="G51" s="16">
        <v>2441.275</v>
      </c>
      <c r="H51" s="16">
        <v>0</v>
      </c>
      <c r="I51" s="16">
        <v>200.296</v>
      </c>
      <c r="J51" s="16">
        <v>0</v>
      </c>
      <c r="K51" s="16">
        <v>0</v>
      </c>
      <c r="L51" s="16">
        <v>0</v>
      </c>
      <c r="M51" s="16">
        <v>230.935</v>
      </c>
      <c r="N51" s="16">
        <v>0</v>
      </c>
    </row>
    <row r="52" spans="1:14" ht="12.75">
      <c r="A52" s="19"/>
      <c r="B52" s="18" t="s">
        <v>117</v>
      </c>
      <c r="C52" s="19"/>
      <c r="D52" s="9">
        <f t="shared" si="13"/>
        <v>18900.411</v>
      </c>
      <c r="E52" s="9">
        <f>+E50+E51</f>
        <v>7175.3820000000005</v>
      </c>
      <c r="F52" s="9">
        <f aca="true" t="shared" si="19" ref="F52:N52">+F50+F51</f>
        <v>3366.507</v>
      </c>
      <c r="G52" s="9">
        <f t="shared" si="19"/>
        <v>4617.728</v>
      </c>
      <c r="H52" s="9">
        <f t="shared" si="19"/>
        <v>588.831</v>
      </c>
      <c r="I52" s="9">
        <f t="shared" si="19"/>
        <v>1537.471</v>
      </c>
      <c r="J52" s="9">
        <f t="shared" si="19"/>
        <v>0</v>
      </c>
      <c r="K52" s="9">
        <f t="shared" si="19"/>
        <v>0</v>
      </c>
      <c r="L52" s="9">
        <f t="shared" si="19"/>
        <v>408.206</v>
      </c>
      <c r="M52" s="9">
        <f t="shared" si="19"/>
        <v>1137.522</v>
      </c>
      <c r="N52" s="9">
        <f t="shared" si="19"/>
        <v>68.764</v>
      </c>
    </row>
    <row r="53" spans="1:14" ht="12.75">
      <c r="A53" s="19" t="s">
        <v>0</v>
      </c>
      <c r="B53" s="19" t="s">
        <v>56</v>
      </c>
      <c r="C53" s="19" t="s">
        <v>131</v>
      </c>
      <c r="D53" s="8">
        <f t="shared" si="13"/>
        <v>35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35</v>
      </c>
      <c r="N53" s="16">
        <v>0</v>
      </c>
    </row>
    <row r="54" spans="1:14" ht="12.75">
      <c r="A54" s="19" t="s">
        <v>0</v>
      </c>
      <c r="B54" s="19" t="s">
        <v>56</v>
      </c>
      <c r="C54" s="19" t="s">
        <v>39</v>
      </c>
      <c r="D54" s="8">
        <f t="shared" si="13"/>
        <v>35517.507</v>
      </c>
      <c r="E54" s="16">
        <v>11166.53</v>
      </c>
      <c r="F54" s="16">
        <v>4610.488</v>
      </c>
      <c r="G54" s="16">
        <v>13408.62</v>
      </c>
      <c r="H54" s="16">
        <v>0</v>
      </c>
      <c r="I54" s="16">
        <v>2725.126</v>
      </c>
      <c r="J54" s="16">
        <v>0</v>
      </c>
      <c r="K54" s="16">
        <v>0</v>
      </c>
      <c r="L54" s="16">
        <v>0</v>
      </c>
      <c r="M54" s="16">
        <v>3606.743</v>
      </c>
      <c r="N54" s="16">
        <v>0</v>
      </c>
    </row>
    <row r="55" spans="1:14" ht="12.75">
      <c r="A55" s="19"/>
      <c r="B55" s="18" t="s">
        <v>118</v>
      </c>
      <c r="C55" s="19"/>
      <c r="D55" s="9">
        <f t="shared" si="13"/>
        <v>35552.507</v>
      </c>
      <c r="E55" s="9">
        <f>+E53+E54</f>
        <v>11166.53</v>
      </c>
      <c r="F55" s="9">
        <f aca="true" t="shared" si="20" ref="F55:N55">+F53+F54</f>
        <v>4610.488</v>
      </c>
      <c r="G55" s="9">
        <f t="shared" si="20"/>
        <v>13408.62</v>
      </c>
      <c r="H55" s="9">
        <f t="shared" si="20"/>
        <v>0</v>
      </c>
      <c r="I55" s="9">
        <f t="shared" si="20"/>
        <v>2725.126</v>
      </c>
      <c r="J55" s="9">
        <f t="shared" si="20"/>
        <v>0</v>
      </c>
      <c r="K55" s="9">
        <f t="shared" si="20"/>
        <v>0</v>
      </c>
      <c r="L55" s="9">
        <f t="shared" si="20"/>
        <v>0</v>
      </c>
      <c r="M55" s="9">
        <f t="shared" si="20"/>
        <v>3641.743</v>
      </c>
      <c r="N55" s="9">
        <f t="shared" si="20"/>
        <v>0</v>
      </c>
    </row>
    <row r="56" spans="1:14" ht="12.75">
      <c r="A56" s="19" t="s">
        <v>0</v>
      </c>
      <c r="B56" s="19" t="s">
        <v>28</v>
      </c>
      <c r="C56" s="19" t="s">
        <v>29</v>
      </c>
      <c r="D56" s="8">
        <f t="shared" si="13"/>
        <v>48694.30900000001</v>
      </c>
      <c r="E56" s="16">
        <v>22207.783</v>
      </c>
      <c r="F56" s="16">
        <v>9591.06</v>
      </c>
      <c r="G56" s="16">
        <v>8195.07</v>
      </c>
      <c r="H56" s="16">
        <v>2508.9</v>
      </c>
      <c r="I56" s="16">
        <v>5987.965</v>
      </c>
      <c r="J56" s="16">
        <v>0</v>
      </c>
      <c r="K56" s="16">
        <v>0</v>
      </c>
      <c r="L56" s="16">
        <v>0</v>
      </c>
      <c r="M56" s="16">
        <v>203.531</v>
      </c>
      <c r="N56" s="16">
        <v>0</v>
      </c>
    </row>
    <row r="57" spans="1:14" ht="12.75">
      <c r="A57" s="19" t="s">
        <v>0</v>
      </c>
      <c r="B57" s="19" t="s">
        <v>28</v>
      </c>
      <c r="C57" s="19" t="s">
        <v>30</v>
      </c>
      <c r="D57" s="8">
        <f t="shared" si="13"/>
        <v>31869.284</v>
      </c>
      <c r="E57" s="16">
        <v>15023.582</v>
      </c>
      <c r="F57" s="16">
        <v>13350.084</v>
      </c>
      <c r="G57" s="16">
        <v>0</v>
      </c>
      <c r="H57" s="16">
        <v>849.291</v>
      </c>
      <c r="I57" s="16">
        <v>1934.761</v>
      </c>
      <c r="J57" s="16">
        <v>0</v>
      </c>
      <c r="K57" s="16">
        <v>0</v>
      </c>
      <c r="L57" s="16">
        <v>223.678</v>
      </c>
      <c r="M57" s="16">
        <v>0</v>
      </c>
      <c r="N57" s="16">
        <v>487.888</v>
      </c>
    </row>
    <row r="58" spans="1:14" ht="12.75">
      <c r="A58" s="19"/>
      <c r="B58" s="18" t="s">
        <v>119</v>
      </c>
      <c r="C58" s="19"/>
      <c r="D58" s="9">
        <f t="shared" si="13"/>
        <v>80563.59300000001</v>
      </c>
      <c r="E58" s="9">
        <f>+E56+E57</f>
        <v>37231.365</v>
      </c>
      <c r="F58" s="9">
        <f aca="true" t="shared" si="21" ref="F58:N58">+F56+F57</f>
        <v>22941.144</v>
      </c>
      <c r="G58" s="9">
        <f t="shared" si="21"/>
        <v>8195.07</v>
      </c>
      <c r="H58" s="9">
        <f t="shared" si="21"/>
        <v>3358.1910000000003</v>
      </c>
      <c r="I58" s="9">
        <f t="shared" si="21"/>
        <v>7922.726000000001</v>
      </c>
      <c r="J58" s="9">
        <f t="shared" si="21"/>
        <v>0</v>
      </c>
      <c r="K58" s="9">
        <f t="shared" si="21"/>
        <v>0</v>
      </c>
      <c r="L58" s="9">
        <f t="shared" si="21"/>
        <v>223.678</v>
      </c>
      <c r="M58" s="9">
        <f t="shared" si="21"/>
        <v>203.531</v>
      </c>
      <c r="N58" s="9">
        <f t="shared" si="21"/>
        <v>487.888</v>
      </c>
    </row>
    <row r="59" spans="1:14" ht="12.75">
      <c r="A59" s="19" t="s">
        <v>0</v>
      </c>
      <c r="B59" s="19" t="s">
        <v>57</v>
      </c>
      <c r="C59" s="19" t="s">
        <v>58</v>
      </c>
      <c r="D59" s="8">
        <f t="shared" si="13"/>
        <v>155795</v>
      </c>
      <c r="E59" s="16">
        <v>55246</v>
      </c>
      <c r="F59" s="16">
        <v>26658</v>
      </c>
      <c r="G59" s="16">
        <v>45148</v>
      </c>
      <c r="H59" s="16">
        <v>5597</v>
      </c>
      <c r="I59" s="16">
        <v>11595</v>
      </c>
      <c r="J59" s="16">
        <v>0</v>
      </c>
      <c r="K59" s="16">
        <v>0</v>
      </c>
      <c r="L59" s="16">
        <v>3939</v>
      </c>
      <c r="M59" s="16">
        <v>4459</v>
      </c>
      <c r="N59" s="16">
        <v>3153</v>
      </c>
    </row>
    <row r="60" spans="1:14" ht="12.75">
      <c r="A60" s="19" t="s">
        <v>0</v>
      </c>
      <c r="B60" s="19" t="s">
        <v>57</v>
      </c>
      <c r="C60" s="19" t="s">
        <v>59</v>
      </c>
      <c r="D60" s="8">
        <f t="shared" si="13"/>
        <v>3791.715</v>
      </c>
      <c r="E60" s="16">
        <v>1252.706</v>
      </c>
      <c r="F60" s="16">
        <v>632.218</v>
      </c>
      <c r="G60" s="16">
        <v>615.966</v>
      </c>
      <c r="H60" s="16">
        <v>75.907</v>
      </c>
      <c r="I60" s="16">
        <v>489.199</v>
      </c>
      <c r="J60" s="16">
        <v>0</v>
      </c>
      <c r="K60" s="16">
        <v>0</v>
      </c>
      <c r="L60" s="16">
        <v>146.923</v>
      </c>
      <c r="M60" s="16">
        <v>578.796</v>
      </c>
      <c r="N60" s="16">
        <v>0</v>
      </c>
    </row>
    <row r="61" spans="1:14" ht="12.75">
      <c r="A61" s="19" t="s">
        <v>0</v>
      </c>
      <c r="B61" s="19" t="s">
        <v>57</v>
      </c>
      <c r="C61" s="20" t="s">
        <v>81</v>
      </c>
      <c r="D61" s="8">
        <f t="shared" si="13"/>
        <v>5025</v>
      </c>
      <c r="E61" s="16">
        <v>1731</v>
      </c>
      <c r="F61" s="16">
        <v>932</v>
      </c>
      <c r="G61" s="16">
        <v>840</v>
      </c>
      <c r="H61" s="16">
        <v>0</v>
      </c>
      <c r="I61" s="16">
        <v>677</v>
      </c>
      <c r="J61" s="16">
        <v>0</v>
      </c>
      <c r="K61" s="16">
        <v>0</v>
      </c>
      <c r="L61" s="16">
        <v>0</v>
      </c>
      <c r="M61" s="16">
        <v>845</v>
      </c>
      <c r="N61" s="16">
        <v>0</v>
      </c>
    </row>
    <row r="62" spans="1:14" ht="12.75">
      <c r="A62" s="19"/>
      <c r="B62" s="18" t="s">
        <v>120</v>
      </c>
      <c r="C62" s="20"/>
      <c r="D62" s="9">
        <f t="shared" si="13"/>
        <v>164611.71500000003</v>
      </c>
      <c r="E62" s="9">
        <f>+E59+E60+E61</f>
        <v>58229.706</v>
      </c>
      <c r="F62" s="9">
        <f aca="true" t="shared" si="22" ref="F62:N62">+F59+F60+F61</f>
        <v>28222.218</v>
      </c>
      <c r="G62" s="9">
        <f t="shared" si="22"/>
        <v>46603.966</v>
      </c>
      <c r="H62" s="9">
        <f t="shared" si="22"/>
        <v>5672.907</v>
      </c>
      <c r="I62" s="9">
        <f t="shared" si="22"/>
        <v>12761.199</v>
      </c>
      <c r="J62" s="9">
        <f t="shared" si="22"/>
        <v>0</v>
      </c>
      <c r="K62" s="9">
        <f t="shared" si="22"/>
        <v>0</v>
      </c>
      <c r="L62" s="9">
        <f t="shared" si="22"/>
        <v>4085.923</v>
      </c>
      <c r="M62" s="9">
        <f t="shared" si="22"/>
        <v>5882.796</v>
      </c>
      <c r="N62" s="9">
        <f t="shared" si="22"/>
        <v>3153</v>
      </c>
    </row>
    <row r="63" spans="1:14" ht="12.75">
      <c r="A63" s="19" t="s">
        <v>0</v>
      </c>
      <c r="B63" s="19" t="s">
        <v>60</v>
      </c>
      <c r="C63" s="19" t="s">
        <v>61</v>
      </c>
      <c r="D63" s="8">
        <f t="shared" si="13"/>
        <v>165674.77899999998</v>
      </c>
      <c r="E63" s="16">
        <v>54839.933</v>
      </c>
      <c r="F63" s="16">
        <v>31167.266</v>
      </c>
      <c r="G63" s="16">
        <v>54003.119</v>
      </c>
      <c r="H63" s="16">
        <v>3720.691</v>
      </c>
      <c r="I63" s="16">
        <v>11418.365</v>
      </c>
      <c r="J63" s="16">
        <v>0</v>
      </c>
      <c r="K63" s="16">
        <v>0</v>
      </c>
      <c r="L63" s="16">
        <v>8400.425</v>
      </c>
      <c r="M63" s="16">
        <v>2124.98</v>
      </c>
      <c r="N63" s="16">
        <v>0</v>
      </c>
    </row>
    <row r="64" spans="1:14" ht="12.75">
      <c r="A64" s="19"/>
      <c r="B64" s="18" t="s">
        <v>121</v>
      </c>
      <c r="C64" s="19"/>
      <c r="D64" s="9">
        <f t="shared" si="13"/>
        <v>165674.77899999998</v>
      </c>
      <c r="E64" s="9">
        <f>+E63</f>
        <v>54839.933</v>
      </c>
      <c r="F64" s="9">
        <f aca="true" t="shared" si="23" ref="F64:N64">+F63</f>
        <v>31167.266</v>
      </c>
      <c r="G64" s="9">
        <f t="shared" si="23"/>
        <v>54003.119</v>
      </c>
      <c r="H64" s="9">
        <f t="shared" si="23"/>
        <v>3720.691</v>
      </c>
      <c r="I64" s="9">
        <f t="shared" si="23"/>
        <v>11418.365</v>
      </c>
      <c r="J64" s="9">
        <f t="shared" si="23"/>
        <v>0</v>
      </c>
      <c r="K64" s="9">
        <f t="shared" si="23"/>
        <v>0</v>
      </c>
      <c r="L64" s="9">
        <f t="shared" si="23"/>
        <v>8400.425</v>
      </c>
      <c r="M64" s="9">
        <f t="shared" si="23"/>
        <v>2124.98</v>
      </c>
      <c r="N64" s="9">
        <f t="shared" si="23"/>
        <v>0</v>
      </c>
    </row>
    <row r="65" spans="1:14" ht="12.75">
      <c r="A65" s="19" t="s">
        <v>0</v>
      </c>
      <c r="B65" s="19" t="s">
        <v>31</v>
      </c>
      <c r="C65" s="19" t="s">
        <v>32</v>
      </c>
      <c r="D65" s="8">
        <f t="shared" si="13"/>
        <v>9.021</v>
      </c>
      <c r="E65" s="16">
        <v>6.564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2.457</v>
      </c>
      <c r="N65" s="16">
        <v>0</v>
      </c>
    </row>
    <row r="66" spans="1:14" ht="12.75">
      <c r="A66" s="19"/>
      <c r="B66" s="18" t="s">
        <v>122</v>
      </c>
      <c r="C66" s="19"/>
      <c r="D66" s="9">
        <f t="shared" si="13"/>
        <v>9.021</v>
      </c>
      <c r="E66" s="9">
        <f>+E65</f>
        <v>6.564</v>
      </c>
      <c r="F66" s="9">
        <f aca="true" t="shared" si="24" ref="F66:N66">+F65</f>
        <v>0</v>
      </c>
      <c r="G66" s="9">
        <f t="shared" si="24"/>
        <v>0</v>
      </c>
      <c r="H66" s="9">
        <f t="shared" si="24"/>
        <v>0</v>
      </c>
      <c r="I66" s="9">
        <f t="shared" si="24"/>
        <v>0</v>
      </c>
      <c r="J66" s="9">
        <f t="shared" si="24"/>
        <v>0</v>
      </c>
      <c r="K66" s="9">
        <f t="shared" si="24"/>
        <v>0</v>
      </c>
      <c r="L66" s="9">
        <f t="shared" si="24"/>
        <v>0</v>
      </c>
      <c r="M66" s="9">
        <f t="shared" si="24"/>
        <v>2.457</v>
      </c>
      <c r="N66" s="9">
        <f t="shared" si="24"/>
        <v>0</v>
      </c>
    </row>
    <row r="67" spans="1:14" ht="12.75">
      <c r="A67" s="19" t="s">
        <v>0</v>
      </c>
      <c r="B67" s="19" t="s">
        <v>65</v>
      </c>
      <c r="C67" s="19" t="s">
        <v>66</v>
      </c>
      <c r="D67" s="8">
        <f t="shared" si="13"/>
        <v>84368.602</v>
      </c>
      <c r="E67" s="16">
        <v>42743.233</v>
      </c>
      <c r="F67" s="16">
        <v>33702.279</v>
      </c>
      <c r="G67" s="16">
        <v>0</v>
      </c>
      <c r="H67" s="16">
        <v>1834.514</v>
      </c>
      <c r="I67" s="16">
        <v>5087.385</v>
      </c>
      <c r="J67" s="16">
        <v>0</v>
      </c>
      <c r="K67" s="16">
        <v>0</v>
      </c>
      <c r="L67" s="16">
        <v>947.558</v>
      </c>
      <c r="M67" s="16">
        <v>0</v>
      </c>
      <c r="N67" s="16">
        <v>53.633</v>
      </c>
    </row>
    <row r="68" spans="1:14" ht="12.75">
      <c r="A68" s="19"/>
      <c r="B68" s="18" t="s">
        <v>123</v>
      </c>
      <c r="C68" s="19"/>
      <c r="D68" s="9">
        <f t="shared" si="13"/>
        <v>84368.602</v>
      </c>
      <c r="E68" s="9">
        <f>+E67</f>
        <v>42743.233</v>
      </c>
      <c r="F68" s="9">
        <f aca="true" t="shared" si="25" ref="F68:N68">+F67</f>
        <v>33702.279</v>
      </c>
      <c r="G68" s="9">
        <f t="shared" si="25"/>
        <v>0</v>
      </c>
      <c r="H68" s="9">
        <f t="shared" si="25"/>
        <v>1834.514</v>
      </c>
      <c r="I68" s="9">
        <f t="shared" si="25"/>
        <v>5087.385</v>
      </c>
      <c r="J68" s="9">
        <f t="shared" si="25"/>
        <v>0</v>
      </c>
      <c r="K68" s="9">
        <f t="shared" si="25"/>
        <v>0</v>
      </c>
      <c r="L68" s="9">
        <f t="shared" si="25"/>
        <v>947.558</v>
      </c>
      <c r="M68" s="9">
        <f t="shared" si="25"/>
        <v>0</v>
      </c>
      <c r="N68" s="9">
        <f t="shared" si="25"/>
        <v>53.633</v>
      </c>
    </row>
    <row r="69" spans="1:14" ht="12.75">
      <c r="A69" s="19" t="s">
        <v>0</v>
      </c>
      <c r="B69" s="19" t="s">
        <v>62</v>
      </c>
      <c r="C69" s="19" t="s">
        <v>63</v>
      </c>
      <c r="D69" s="8">
        <f t="shared" si="13"/>
        <v>3304.4150000000004</v>
      </c>
      <c r="E69" s="16">
        <v>827.017</v>
      </c>
      <c r="F69" s="16">
        <v>318.911</v>
      </c>
      <c r="G69" s="16">
        <v>745.963</v>
      </c>
      <c r="H69" s="16">
        <v>27.533</v>
      </c>
      <c r="I69" s="16">
        <v>173.71</v>
      </c>
      <c r="J69" s="16">
        <v>0</v>
      </c>
      <c r="K69" s="16">
        <v>0</v>
      </c>
      <c r="L69" s="16">
        <v>0</v>
      </c>
      <c r="M69" s="16">
        <v>1194.372</v>
      </c>
      <c r="N69" s="16">
        <v>16.909</v>
      </c>
    </row>
    <row r="70" spans="1:14" ht="12.75">
      <c r="A70" s="29" t="s">
        <v>0</v>
      </c>
      <c r="B70" s="29" t="s">
        <v>62</v>
      </c>
      <c r="C70" s="22" t="s">
        <v>84</v>
      </c>
      <c r="D70" s="8">
        <f t="shared" si="13"/>
        <v>947</v>
      </c>
      <c r="E70" s="16">
        <v>558</v>
      </c>
      <c r="F70" s="16">
        <v>113</v>
      </c>
      <c r="G70" s="16">
        <v>0</v>
      </c>
      <c r="H70" s="16">
        <v>0</v>
      </c>
      <c r="I70" s="16">
        <v>116</v>
      </c>
      <c r="J70" s="16">
        <v>0</v>
      </c>
      <c r="K70" s="16">
        <v>0</v>
      </c>
      <c r="L70" s="16">
        <v>0</v>
      </c>
      <c r="M70" s="16">
        <v>160</v>
      </c>
      <c r="N70" s="16">
        <v>0</v>
      </c>
    </row>
    <row r="71" spans="1:14" ht="12.75">
      <c r="A71" s="23"/>
      <c r="B71" s="18" t="s">
        <v>124</v>
      </c>
      <c r="C71" s="24"/>
      <c r="D71" s="9">
        <f t="shared" si="13"/>
        <v>4251.415</v>
      </c>
      <c r="E71" s="9">
        <f>+E69+E70</f>
        <v>1385.017</v>
      </c>
      <c r="F71" s="9">
        <f aca="true" t="shared" si="26" ref="F71:N71">+F69+F70</f>
        <v>431.911</v>
      </c>
      <c r="G71" s="9">
        <f t="shared" si="26"/>
        <v>745.963</v>
      </c>
      <c r="H71" s="9">
        <f t="shared" si="26"/>
        <v>27.533</v>
      </c>
      <c r="I71" s="9">
        <f t="shared" si="26"/>
        <v>289.71000000000004</v>
      </c>
      <c r="J71" s="9">
        <f t="shared" si="26"/>
        <v>0</v>
      </c>
      <c r="K71" s="9">
        <f t="shared" si="26"/>
        <v>0</v>
      </c>
      <c r="L71" s="9">
        <f t="shared" si="26"/>
        <v>0</v>
      </c>
      <c r="M71" s="9">
        <f t="shared" si="26"/>
        <v>1354.372</v>
      </c>
      <c r="N71" s="9">
        <f t="shared" si="26"/>
        <v>16.909</v>
      </c>
    </row>
    <row r="72" spans="1:14" ht="12.75">
      <c r="A72" s="19" t="s">
        <v>0</v>
      </c>
      <c r="B72" s="19" t="s">
        <v>1</v>
      </c>
      <c r="C72" s="19" t="s">
        <v>2</v>
      </c>
      <c r="D72" s="8">
        <f t="shared" si="13"/>
        <v>1225.178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1225.178</v>
      </c>
      <c r="N72" s="16">
        <v>0</v>
      </c>
    </row>
    <row r="73" spans="1:14" ht="12.75">
      <c r="A73" s="19"/>
      <c r="B73" s="18" t="s">
        <v>125</v>
      </c>
      <c r="C73" s="19"/>
      <c r="D73" s="9">
        <f t="shared" si="13"/>
        <v>1225.178</v>
      </c>
      <c r="E73" s="9">
        <f>+E72</f>
        <v>0</v>
      </c>
      <c r="F73" s="9">
        <f aca="true" t="shared" si="27" ref="F73:N73">+F72</f>
        <v>0</v>
      </c>
      <c r="G73" s="9">
        <f t="shared" si="27"/>
        <v>0</v>
      </c>
      <c r="H73" s="9">
        <f t="shared" si="27"/>
        <v>0</v>
      </c>
      <c r="I73" s="9">
        <f t="shared" si="27"/>
        <v>0</v>
      </c>
      <c r="J73" s="9">
        <f t="shared" si="27"/>
        <v>0</v>
      </c>
      <c r="K73" s="9">
        <f t="shared" si="27"/>
        <v>0</v>
      </c>
      <c r="L73" s="9">
        <f t="shared" si="27"/>
        <v>0</v>
      </c>
      <c r="M73" s="9">
        <f t="shared" si="27"/>
        <v>1225.178</v>
      </c>
      <c r="N73" s="9">
        <f t="shared" si="27"/>
        <v>0</v>
      </c>
    </row>
    <row r="74" spans="1:14" ht="12.75">
      <c r="A74" s="19" t="s">
        <v>0</v>
      </c>
      <c r="B74" s="19" t="s">
        <v>3</v>
      </c>
      <c r="C74" s="19" t="s">
        <v>4</v>
      </c>
      <c r="D74" s="8">
        <f aca="true" t="shared" si="28" ref="D74:D86">SUM(E74:N74)</f>
        <v>17580.221</v>
      </c>
      <c r="E74" s="16">
        <v>4887.676</v>
      </c>
      <c r="F74" s="16">
        <v>3435.774</v>
      </c>
      <c r="G74" s="16">
        <v>5755.312</v>
      </c>
      <c r="H74" s="16">
        <v>0</v>
      </c>
      <c r="I74" s="16">
        <v>1053.045</v>
      </c>
      <c r="J74" s="16">
        <v>0</v>
      </c>
      <c r="K74" s="16">
        <v>0</v>
      </c>
      <c r="L74" s="16">
        <v>0</v>
      </c>
      <c r="M74" s="16">
        <v>2448.414</v>
      </c>
      <c r="N74" s="16">
        <v>0</v>
      </c>
    </row>
    <row r="75" spans="1:14" ht="12.75">
      <c r="A75" s="19"/>
      <c r="B75" s="18" t="s">
        <v>126</v>
      </c>
      <c r="C75" s="19"/>
      <c r="D75" s="9">
        <f t="shared" si="28"/>
        <v>17580.221</v>
      </c>
      <c r="E75" s="9">
        <f>+E74</f>
        <v>4887.676</v>
      </c>
      <c r="F75" s="9">
        <f aca="true" t="shared" si="29" ref="F75:N75">+F74</f>
        <v>3435.774</v>
      </c>
      <c r="G75" s="9">
        <f t="shared" si="29"/>
        <v>5755.312</v>
      </c>
      <c r="H75" s="9">
        <f t="shared" si="29"/>
        <v>0</v>
      </c>
      <c r="I75" s="9">
        <f t="shared" si="29"/>
        <v>1053.045</v>
      </c>
      <c r="J75" s="9">
        <f t="shared" si="29"/>
        <v>0</v>
      </c>
      <c r="K75" s="9">
        <f t="shared" si="29"/>
        <v>0</v>
      </c>
      <c r="L75" s="9">
        <f t="shared" si="29"/>
        <v>0</v>
      </c>
      <c r="M75" s="9">
        <f t="shared" si="29"/>
        <v>2448.414</v>
      </c>
      <c r="N75" s="9">
        <f t="shared" si="29"/>
        <v>0</v>
      </c>
    </row>
    <row r="76" spans="1:14" ht="12.75">
      <c r="A76" s="19" t="s">
        <v>0</v>
      </c>
      <c r="B76" s="19" t="s">
        <v>5</v>
      </c>
      <c r="C76" s="19" t="s">
        <v>6</v>
      </c>
      <c r="D76" s="8">
        <f t="shared" si="28"/>
        <v>18382.624</v>
      </c>
      <c r="E76" s="16">
        <v>1723.274</v>
      </c>
      <c r="F76" s="16">
        <v>1407.03</v>
      </c>
      <c r="G76" s="16">
        <v>9054.859</v>
      </c>
      <c r="H76" s="16">
        <v>591.851</v>
      </c>
      <c r="I76" s="16">
        <v>611.506</v>
      </c>
      <c r="J76" s="16">
        <v>0</v>
      </c>
      <c r="K76" s="16">
        <v>206.12</v>
      </c>
      <c r="L76" s="16">
        <v>350.062</v>
      </c>
      <c r="M76" s="16">
        <v>4437.922</v>
      </c>
      <c r="N76" s="16">
        <v>0</v>
      </c>
    </row>
    <row r="77" spans="1:14" ht="12.75">
      <c r="A77" s="19" t="s">
        <v>0</v>
      </c>
      <c r="B77" s="19" t="s">
        <v>5</v>
      </c>
      <c r="C77" s="19" t="s">
        <v>7</v>
      </c>
      <c r="D77" s="8">
        <f t="shared" si="28"/>
        <v>215866.42800000004</v>
      </c>
      <c r="E77" s="16">
        <v>77827.955</v>
      </c>
      <c r="F77" s="16">
        <v>28714.381</v>
      </c>
      <c r="G77" s="16">
        <v>83873.048</v>
      </c>
      <c r="H77" s="16">
        <v>7780.101</v>
      </c>
      <c r="I77" s="16">
        <v>12856.31</v>
      </c>
      <c r="J77" s="16">
        <v>0</v>
      </c>
      <c r="K77" s="16">
        <v>0</v>
      </c>
      <c r="L77" s="16">
        <v>4142.602</v>
      </c>
      <c r="M77" s="16">
        <v>200.929</v>
      </c>
      <c r="N77" s="16">
        <v>471.102</v>
      </c>
    </row>
    <row r="78" spans="1:14" ht="12.75">
      <c r="A78" s="19"/>
      <c r="B78" s="18" t="s">
        <v>127</v>
      </c>
      <c r="C78" s="19"/>
      <c r="D78" s="9">
        <f t="shared" si="28"/>
        <v>234249.052</v>
      </c>
      <c r="E78" s="9">
        <f>+E76+E77</f>
        <v>79551.229</v>
      </c>
      <c r="F78" s="9">
        <f aca="true" t="shared" si="30" ref="F78:N78">+F76+F77</f>
        <v>30121.411</v>
      </c>
      <c r="G78" s="9">
        <f t="shared" si="30"/>
        <v>92927.90699999999</v>
      </c>
      <c r="H78" s="9">
        <f t="shared" si="30"/>
        <v>8371.952</v>
      </c>
      <c r="I78" s="9">
        <f t="shared" si="30"/>
        <v>13467.815999999999</v>
      </c>
      <c r="J78" s="9">
        <f t="shared" si="30"/>
        <v>0</v>
      </c>
      <c r="K78" s="9">
        <f t="shared" si="30"/>
        <v>206.12</v>
      </c>
      <c r="L78" s="9">
        <f t="shared" si="30"/>
        <v>4492.664</v>
      </c>
      <c r="M78" s="9">
        <f t="shared" si="30"/>
        <v>4638.851</v>
      </c>
      <c r="N78" s="9">
        <f t="shared" si="30"/>
        <v>471.102</v>
      </c>
    </row>
    <row r="79" spans="1:14" ht="12.75">
      <c r="A79" s="19" t="s">
        <v>0</v>
      </c>
      <c r="B79" s="19" t="s">
        <v>8</v>
      </c>
      <c r="C79" s="19" t="s">
        <v>9</v>
      </c>
      <c r="D79" s="8">
        <f t="shared" si="28"/>
        <v>1277</v>
      </c>
      <c r="E79" s="16">
        <v>584</v>
      </c>
      <c r="F79" s="16">
        <v>291</v>
      </c>
      <c r="G79" s="16">
        <v>83</v>
      </c>
      <c r="H79" s="16">
        <v>0</v>
      </c>
      <c r="I79" s="16">
        <v>134</v>
      </c>
      <c r="J79" s="16">
        <v>0</v>
      </c>
      <c r="K79" s="16">
        <v>131</v>
      </c>
      <c r="L79" s="16">
        <v>0</v>
      </c>
      <c r="M79" s="16">
        <v>54</v>
      </c>
      <c r="N79" s="16">
        <v>0</v>
      </c>
    </row>
    <row r="80" spans="1:14" ht="12.75">
      <c r="A80" s="19" t="s">
        <v>0</v>
      </c>
      <c r="B80" s="19" t="s">
        <v>8</v>
      </c>
      <c r="C80" s="19" t="s">
        <v>10</v>
      </c>
      <c r="D80" s="8">
        <f t="shared" si="28"/>
        <v>4722.926</v>
      </c>
      <c r="E80" s="16">
        <v>2295.451</v>
      </c>
      <c r="F80" s="16">
        <v>1417.688</v>
      </c>
      <c r="G80" s="16">
        <v>37.04</v>
      </c>
      <c r="H80" s="16">
        <v>83.948</v>
      </c>
      <c r="I80" s="16">
        <v>807.964</v>
      </c>
      <c r="J80" s="16">
        <v>0</v>
      </c>
      <c r="K80" s="16">
        <v>0</v>
      </c>
      <c r="L80" s="16">
        <v>0</v>
      </c>
      <c r="M80" s="16">
        <v>80.835</v>
      </c>
      <c r="N80" s="16">
        <v>0</v>
      </c>
    </row>
    <row r="81" spans="1:14" ht="12.75">
      <c r="A81" s="19" t="s">
        <v>0</v>
      </c>
      <c r="B81" s="19" t="s">
        <v>8</v>
      </c>
      <c r="C81" s="19" t="s">
        <v>11</v>
      </c>
      <c r="D81" s="8">
        <f t="shared" si="28"/>
        <v>3451.718</v>
      </c>
      <c r="E81" s="16">
        <v>1533.731</v>
      </c>
      <c r="F81" s="16">
        <v>605.309</v>
      </c>
      <c r="G81" s="16">
        <v>0</v>
      </c>
      <c r="H81" s="16">
        <v>0</v>
      </c>
      <c r="I81" s="16">
        <v>393.299</v>
      </c>
      <c r="J81" s="16">
        <v>0</v>
      </c>
      <c r="K81" s="16">
        <v>0</v>
      </c>
      <c r="L81" s="16">
        <v>0</v>
      </c>
      <c r="M81" s="16">
        <v>798.343</v>
      </c>
      <c r="N81" s="16">
        <v>121.036</v>
      </c>
    </row>
    <row r="82" spans="1:14" ht="12.75">
      <c r="A82" s="19"/>
      <c r="B82" s="19" t="s">
        <v>8</v>
      </c>
      <c r="C82" s="20" t="s">
        <v>89</v>
      </c>
      <c r="D82" s="8">
        <f t="shared" si="28"/>
        <v>1292</v>
      </c>
      <c r="E82" s="16">
        <v>320</v>
      </c>
      <c r="F82" s="16">
        <v>315</v>
      </c>
      <c r="G82" s="16">
        <v>0</v>
      </c>
      <c r="H82" s="16">
        <v>0</v>
      </c>
      <c r="I82" s="16">
        <v>93</v>
      </c>
      <c r="J82" s="16">
        <v>0</v>
      </c>
      <c r="K82" s="16">
        <v>0</v>
      </c>
      <c r="L82" s="16">
        <v>0</v>
      </c>
      <c r="M82" s="16">
        <v>512</v>
      </c>
      <c r="N82" s="16">
        <v>52</v>
      </c>
    </row>
    <row r="83" spans="1:14" ht="12.75">
      <c r="A83" s="19"/>
      <c r="B83" s="19" t="s">
        <v>8</v>
      </c>
      <c r="C83" s="20" t="s">
        <v>92</v>
      </c>
      <c r="D83" s="8">
        <f t="shared" si="28"/>
        <v>83981</v>
      </c>
      <c r="E83" s="11">
        <v>30658</v>
      </c>
      <c r="F83" s="11">
        <v>17045</v>
      </c>
      <c r="G83" s="11">
        <v>29219</v>
      </c>
      <c r="H83" s="16">
        <v>0</v>
      </c>
      <c r="I83" s="11">
        <v>5293</v>
      </c>
      <c r="J83" s="16">
        <v>0</v>
      </c>
      <c r="K83" s="16">
        <v>0</v>
      </c>
      <c r="L83" s="16">
        <v>0</v>
      </c>
      <c r="M83" s="11">
        <v>1766</v>
      </c>
      <c r="N83" s="16">
        <v>0</v>
      </c>
    </row>
    <row r="84" spans="1:14" ht="12.75">
      <c r="A84" s="19"/>
      <c r="B84" s="18" t="s">
        <v>128</v>
      </c>
      <c r="C84" s="19"/>
      <c r="D84" s="9">
        <f t="shared" si="28"/>
        <v>94724.64400000001</v>
      </c>
      <c r="E84" s="9">
        <f aca="true" t="shared" si="31" ref="E84:N84">+E79+E80+E81+E82+E83</f>
        <v>35391.182</v>
      </c>
      <c r="F84" s="9">
        <f t="shared" si="31"/>
        <v>19673.997</v>
      </c>
      <c r="G84" s="9">
        <f t="shared" si="31"/>
        <v>29339.04</v>
      </c>
      <c r="H84" s="9">
        <f t="shared" si="31"/>
        <v>83.948</v>
      </c>
      <c r="I84" s="9">
        <f t="shared" si="31"/>
        <v>6721.263</v>
      </c>
      <c r="J84" s="9">
        <f t="shared" si="31"/>
        <v>0</v>
      </c>
      <c r="K84" s="9">
        <f t="shared" si="31"/>
        <v>131</v>
      </c>
      <c r="L84" s="9">
        <f t="shared" si="31"/>
        <v>0</v>
      </c>
      <c r="M84" s="9">
        <f t="shared" si="31"/>
        <v>3211.178</v>
      </c>
      <c r="N84" s="9">
        <f t="shared" si="31"/>
        <v>173.036</v>
      </c>
    </row>
    <row r="85" spans="1:14" ht="12.75">
      <c r="A85" s="19" t="s">
        <v>0</v>
      </c>
      <c r="B85" s="19" t="s">
        <v>12</v>
      </c>
      <c r="C85" s="19" t="s">
        <v>13</v>
      </c>
      <c r="D85" s="8">
        <f t="shared" si="28"/>
        <v>80366.735</v>
      </c>
      <c r="E85" s="16">
        <v>40286.739</v>
      </c>
      <c r="F85" s="16">
        <v>36284.114</v>
      </c>
      <c r="G85" s="16">
        <v>0</v>
      </c>
      <c r="H85" s="16">
        <v>0</v>
      </c>
      <c r="I85" s="16">
        <v>3795.882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</row>
    <row r="86" spans="1:14" ht="12.75">
      <c r="A86" s="25"/>
      <c r="B86" s="18" t="s">
        <v>129</v>
      </c>
      <c r="C86" s="25"/>
      <c r="D86" s="9">
        <f t="shared" si="28"/>
        <v>80366.735</v>
      </c>
      <c r="E86" s="10">
        <f>+E85</f>
        <v>40286.739</v>
      </c>
      <c r="F86" s="10">
        <f aca="true" t="shared" si="32" ref="F86:N86">+F85</f>
        <v>36284.114</v>
      </c>
      <c r="G86" s="10">
        <f t="shared" si="32"/>
        <v>0</v>
      </c>
      <c r="H86" s="10">
        <f t="shared" si="32"/>
        <v>0</v>
      </c>
      <c r="I86" s="10">
        <f t="shared" si="32"/>
        <v>3795.882</v>
      </c>
      <c r="J86" s="10">
        <f t="shared" si="32"/>
        <v>0</v>
      </c>
      <c r="K86" s="10">
        <f t="shared" si="32"/>
        <v>0</v>
      </c>
      <c r="L86" s="10">
        <f t="shared" si="32"/>
        <v>0</v>
      </c>
      <c r="M86" s="10">
        <f t="shared" si="32"/>
        <v>0</v>
      </c>
      <c r="N86" s="10">
        <f t="shared" si="32"/>
        <v>0</v>
      </c>
    </row>
    <row r="87" spans="1:14" ht="12.75">
      <c r="A87" s="25"/>
      <c r="B87" s="25"/>
      <c r="C87" s="25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1:14" ht="12.75">
      <c r="A88" s="25"/>
      <c r="B88" s="25"/>
      <c r="C88" s="26" t="s">
        <v>93</v>
      </c>
      <c r="D88" s="10">
        <f>+D8+D10+D12+D15+D18+D20+D22+D26+D30+D32+D34+D36+D38+D42+D45+D47+D49+D52+D55+D58+D62+D64+D66+D68+D71+D73+D75+D78+D84+D86</f>
        <v>1424087.3800000001</v>
      </c>
      <c r="E88" s="10">
        <f aca="true" t="shared" si="33" ref="E88:J88">+E8+E10+E12+E15+E18+E20+E22+E26+E30+E32+E34+E36+E38+E42+E45+E47+E49+E52+E55+E58+E62+E64+E66+E68+E71+E73+E75+E78+E84+E86</f>
        <v>504517.435</v>
      </c>
      <c r="F88" s="10">
        <f t="shared" si="33"/>
        <v>296978.433</v>
      </c>
      <c r="G88" s="10">
        <f t="shared" si="33"/>
        <v>386046.997</v>
      </c>
      <c r="H88" s="10">
        <f t="shared" si="33"/>
        <v>40360.89699999999</v>
      </c>
      <c r="I88" s="10">
        <f t="shared" si="33"/>
        <v>99217.477</v>
      </c>
      <c r="J88" s="10">
        <f t="shared" si="33"/>
        <v>0</v>
      </c>
      <c r="K88" s="10">
        <f>+K8+K10+K12+K15+K18+K20+K22+K26+K30+K32+K34+K36+K38+K42+K45+K47+K49+K52+K55+K58+K62+K64+K66+K68+K71+K73+K75+K78+K84+K86</f>
        <v>1571.306</v>
      </c>
      <c r="L88" s="10">
        <f>+L8+L10+L12+L15+L18+L20+L22+L26+L30+L32+L34+L36+L38+L42+L45+L47+L49+L52+L55+L58+L62+L64+L66+L68+L71+L73+L75+L78+L84+L86</f>
        <v>25042.334000000003</v>
      </c>
      <c r="M88" s="10">
        <f>+M8+M10+M12+M15+M18+M20+M22+M26+M30+M32+M34+M36+M38+M42+M45+M47+M49+M52+M55+M58+M62+M64+M66+M68+M71+M73+M75+M78+M84+M86</f>
        <v>63039.85700000001</v>
      </c>
      <c r="N88" s="10">
        <f>+N8+N10+N12+N15+N18+N20+N22+N26+N30+N32+N34+N36+N38+N42+N45+N47+N49+N52+N55+N58+N62+N64+N66+N68+N71+N73+N75+N78+N84+N86</f>
        <v>7312.643999999999</v>
      </c>
    </row>
    <row r="89" spans="1:14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1:14" ht="12.75">
      <c r="A90" s="12"/>
      <c r="B90" s="12"/>
      <c r="C90" s="12"/>
      <c r="D90" s="17"/>
      <c r="E90" s="12"/>
      <c r="F90" s="12"/>
      <c r="G90" s="12"/>
      <c r="H90" s="12"/>
      <c r="I90" s="12"/>
      <c r="J90" s="12"/>
      <c r="K90" s="12"/>
      <c r="L90" s="12"/>
      <c r="M90" s="12"/>
      <c r="N90" s="12"/>
    </row>
    <row r="91" ht="12.75">
      <c r="F91" s="27"/>
    </row>
    <row r="92" spans="1:7" ht="12.75">
      <c r="A92" t="s">
        <v>132</v>
      </c>
      <c r="F92" s="28"/>
      <c r="G92" s="27"/>
    </row>
  </sheetData>
  <printOptions/>
  <pageMargins left="0.3937007874015748" right="0.1968503937007874" top="0.984251968503937" bottom="0.984251968503937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tabSelected="1" workbookViewId="0" topLeftCell="C63">
      <selection activeCell="D84" sqref="D84"/>
    </sheetView>
  </sheetViews>
  <sheetFormatPr defaultColWidth="11.421875" defaultRowHeight="12.75"/>
  <cols>
    <col min="1" max="1" width="13.00390625" style="0" customWidth="1"/>
    <col min="2" max="2" width="24.8515625" style="0" customWidth="1"/>
    <col min="3" max="3" width="29.8515625" style="0" customWidth="1"/>
    <col min="4" max="4" width="13.7109375" style="0" customWidth="1"/>
  </cols>
  <sheetData>
    <row r="1" ht="12.75">
      <c r="A1" s="6" t="s">
        <v>98</v>
      </c>
    </row>
    <row r="2" ht="12.75">
      <c r="A2" s="6" t="s">
        <v>134</v>
      </c>
    </row>
    <row r="3" ht="12.75">
      <c r="A3" s="6" t="s">
        <v>96</v>
      </c>
    </row>
    <row r="4" spans="1:14" ht="12.75">
      <c r="A4" s="3" t="s">
        <v>67</v>
      </c>
      <c r="B4" s="3" t="s">
        <v>91</v>
      </c>
      <c r="C4" s="3" t="s">
        <v>68</v>
      </c>
      <c r="D4" s="7" t="s">
        <v>87</v>
      </c>
      <c r="E4" s="4" t="s">
        <v>69</v>
      </c>
      <c r="F4" s="4" t="s">
        <v>70</v>
      </c>
      <c r="G4" s="4" t="s">
        <v>71</v>
      </c>
      <c r="H4" s="4" t="s">
        <v>94</v>
      </c>
      <c r="I4" s="4" t="s">
        <v>95</v>
      </c>
      <c r="J4" s="4" t="s">
        <v>74</v>
      </c>
      <c r="K4" s="4" t="s">
        <v>75</v>
      </c>
      <c r="L4" s="4" t="s">
        <v>76</v>
      </c>
      <c r="M4" s="4" t="s">
        <v>77</v>
      </c>
      <c r="N4" s="4" t="s">
        <v>78</v>
      </c>
    </row>
    <row r="5" spans="1:14" ht="12.75">
      <c r="A5" s="1" t="s">
        <v>0</v>
      </c>
      <c r="B5" s="1" t="s">
        <v>14</v>
      </c>
      <c r="C5" s="1" t="s">
        <v>15</v>
      </c>
      <c r="D5" s="8">
        <f>SUM(E5:N5)</f>
        <v>1167</v>
      </c>
      <c r="E5" s="11">
        <v>757</v>
      </c>
      <c r="F5" s="11">
        <v>161</v>
      </c>
      <c r="G5" s="11">
        <v>18</v>
      </c>
      <c r="H5" s="11">
        <v>0</v>
      </c>
      <c r="I5" s="11">
        <v>1</v>
      </c>
      <c r="J5" s="11">
        <v>0</v>
      </c>
      <c r="K5" s="11">
        <v>0</v>
      </c>
      <c r="L5" s="11">
        <v>0</v>
      </c>
      <c r="M5" s="11">
        <v>230</v>
      </c>
      <c r="N5" s="11">
        <v>0</v>
      </c>
    </row>
    <row r="6" spans="1:14" ht="12.75">
      <c r="A6" s="1"/>
      <c r="B6" s="3" t="s">
        <v>100</v>
      </c>
      <c r="C6" s="1"/>
      <c r="D6" s="9">
        <f>SUM(E6:N6)</f>
        <v>1167</v>
      </c>
      <c r="E6" s="9">
        <f>+E5</f>
        <v>757</v>
      </c>
      <c r="F6" s="9">
        <f aca="true" t="shared" si="0" ref="F6:N6">+F5</f>
        <v>161</v>
      </c>
      <c r="G6" s="9">
        <f t="shared" si="0"/>
        <v>18</v>
      </c>
      <c r="H6" s="9">
        <f t="shared" si="0"/>
        <v>0</v>
      </c>
      <c r="I6" s="9">
        <f t="shared" si="0"/>
        <v>1</v>
      </c>
      <c r="J6" s="9">
        <f t="shared" si="0"/>
        <v>0</v>
      </c>
      <c r="K6" s="9">
        <f t="shared" si="0"/>
        <v>0</v>
      </c>
      <c r="L6" s="9">
        <f t="shared" si="0"/>
        <v>0</v>
      </c>
      <c r="M6" s="9">
        <f t="shared" si="0"/>
        <v>230</v>
      </c>
      <c r="N6" s="9">
        <f t="shared" si="0"/>
        <v>0</v>
      </c>
    </row>
    <row r="7" spans="1:14" ht="12.75">
      <c r="A7" s="1" t="s">
        <v>0</v>
      </c>
      <c r="B7" s="1" t="s">
        <v>16</v>
      </c>
      <c r="C7" s="1" t="s">
        <v>17</v>
      </c>
      <c r="D7" s="8">
        <f>SUM(E7:N7)</f>
        <v>26184</v>
      </c>
      <c r="E7" s="11">
        <v>22834</v>
      </c>
      <c r="F7" s="11">
        <v>2581</v>
      </c>
      <c r="G7" s="11">
        <v>108</v>
      </c>
      <c r="H7" s="11">
        <v>1</v>
      </c>
      <c r="I7" s="11">
        <v>1</v>
      </c>
      <c r="J7" s="11">
        <v>0</v>
      </c>
      <c r="K7" s="11">
        <v>0</v>
      </c>
      <c r="L7" s="11">
        <v>0</v>
      </c>
      <c r="M7" s="11">
        <v>622</v>
      </c>
      <c r="N7" s="11">
        <v>37</v>
      </c>
    </row>
    <row r="8" spans="1:14" ht="12.75">
      <c r="A8" s="1"/>
      <c r="B8" s="3" t="s">
        <v>101</v>
      </c>
      <c r="C8" s="1"/>
      <c r="D8" s="9">
        <f>SUM(E8:N8)</f>
        <v>26184</v>
      </c>
      <c r="E8" s="9">
        <f>+E7</f>
        <v>22834</v>
      </c>
      <c r="F8" s="9">
        <f aca="true" t="shared" si="1" ref="F8:N8">+F7</f>
        <v>2581</v>
      </c>
      <c r="G8" s="9">
        <f t="shared" si="1"/>
        <v>108</v>
      </c>
      <c r="H8" s="9">
        <f t="shared" si="1"/>
        <v>1</v>
      </c>
      <c r="I8" s="9">
        <f t="shared" si="1"/>
        <v>1</v>
      </c>
      <c r="J8" s="9">
        <f t="shared" si="1"/>
        <v>0</v>
      </c>
      <c r="K8" s="9">
        <f t="shared" si="1"/>
        <v>0</v>
      </c>
      <c r="L8" s="9">
        <f t="shared" si="1"/>
        <v>0</v>
      </c>
      <c r="M8" s="9">
        <f t="shared" si="1"/>
        <v>622</v>
      </c>
      <c r="N8" s="9">
        <f t="shared" si="1"/>
        <v>37</v>
      </c>
    </row>
    <row r="9" spans="1:14" ht="12.75">
      <c r="A9" s="1" t="s">
        <v>0</v>
      </c>
      <c r="B9" s="1" t="s">
        <v>18</v>
      </c>
      <c r="C9" s="1" t="s">
        <v>19</v>
      </c>
      <c r="D9" s="8">
        <f>SUM(E9:N9)</f>
        <v>17535</v>
      </c>
      <c r="E9" s="11">
        <v>14351</v>
      </c>
      <c r="F9" s="11">
        <v>2158</v>
      </c>
      <c r="G9" s="11">
        <v>81</v>
      </c>
      <c r="H9" s="11">
        <v>1</v>
      </c>
      <c r="I9" s="11">
        <v>1</v>
      </c>
      <c r="J9" s="11">
        <v>0</v>
      </c>
      <c r="K9" s="11">
        <v>0</v>
      </c>
      <c r="L9" s="11">
        <v>177</v>
      </c>
      <c r="M9" s="11">
        <v>754</v>
      </c>
      <c r="N9" s="11">
        <v>12</v>
      </c>
    </row>
    <row r="10" spans="1:14" ht="12.75">
      <c r="A10" s="1"/>
      <c r="B10" s="3" t="s">
        <v>102</v>
      </c>
      <c r="C10" s="1"/>
      <c r="D10" s="9">
        <f>SUM(E10:N10)</f>
        <v>17535</v>
      </c>
      <c r="E10" s="9">
        <f>+E9</f>
        <v>14351</v>
      </c>
      <c r="F10" s="9">
        <f aca="true" t="shared" si="2" ref="F10:N10">+F9</f>
        <v>2158</v>
      </c>
      <c r="G10" s="9">
        <f t="shared" si="2"/>
        <v>81</v>
      </c>
      <c r="H10" s="9">
        <f t="shared" si="2"/>
        <v>1</v>
      </c>
      <c r="I10" s="9">
        <f t="shared" si="2"/>
        <v>1</v>
      </c>
      <c r="J10" s="9">
        <f t="shared" si="2"/>
        <v>0</v>
      </c>
      <c r="K10" s="9">
        <f t="shared" si="2"/>
        <v>0</v>
      </c>
      <c r="L10" s="9">
        <f t="shared" si="2"/>
        <v>177</v>
      </c>
      <c r="M10" s="9">
        <f t="shared" si="2"/>
        <v>754</v>
      </c>
      <c r="N10" s="9">
        <f t="shared" si="2"/>
        <v>12</v>
      </c>
    </row>
    <row r="11" spans="1:14" ht="12.75">
      <c r="A11" s="1" t="s">
        <v>0</v>
      </c>
      <c r="B11" s="1" t="s">
        <v>20</v>
      </c>
      <c r="C11" s="1" t="s">
        <v>21</v>
      </c>
      <c r="D11" s="8">
        <f>SUM(E11:N11)</f>
        <v>6542</v>
      </c>
      <c r="E11" s="11">
        <v>5286</v>
      </c>
      <c r="F11" s="11">
        <v>845</v>
      </c>
      <c r="G11" s="11">
        <v>46</v>
      </c>
      <c r="H11" s="11">
        <v>3</v>
      </c>
      <c r="I11" s="11">
        <v>3</v>
      </c>
      <c r="J11" s="11">
        <v>0</v>
      </c>
      <c r="K11" s="11">
        <v>0</v>
      </c>
      <c r="L11" s="11">
        <v>103</v>
      </c>
      <c r="M11" s="11">
        <v>256</v>
      </c>
      <c r="N11" s="11">
        <v>0</v>
      </c>
    </row>
    <row r="12" spans="1:14" ht="12.75">
      <c r="A12" s="1" t="s">
        <v>0</v>
      </c>
      <c r="B12" s="1" t="s">
        <v>20</v>
      </c>
      <c r="C12" s="1" t="s">
        <v>22</v>
      </c>
      <c r="D12" s="8">
        <f>SUM(E12:N12)</f>
        <v>1473</v>
      </c>
      <c r="E12" s="11">
        <v>1221</v>
      </c>
      <c r="F12" s="11">
        <v>188</v>
      </c>
      <c r="G12" s="11">
        <v>1</v>
      </c>
      <c r="H12" s="11">
        <v>2</v>
      </c>
      <c r="I12" s="11">
        <v>2</v>
      </c>
      <c r="J12" s="11">
        <v>0</v>
      </c>
      <c r="K12" s="11">
        <v>0</v>
      </c>
      <c r="L12" s="11">
        <v>31</v>
      </c>
      <c r="M12" s="11">
        <v>28</v>
      </c>
      <c r="N12" s="11">
        <v>0</v>
      </c>
    </row>
    <row r="13" spans="1:14" ht="12.75">
      <c r="A13" s="1"/>
      <c r="B13" s="3" t="s">
        <v>103</v>
      </c>
      <c r="C13" s="1"/>
      <c r="D13" s="9">
        <f>SUM(E13:N13)</f>
        <v>8015</v>
      </c>
      <c r="E13" s="9">
        <f>+E11+E12</f>
        <v>6507</v>
      </c>
      <c r="F13" s="9">
        <f aca="true" t="shared" si="3" ref="F13:N13">+F11+F12</f>
        <v>1033</v>
      </c>
      <c r="G13" s="9">
        <f t="shared" si="3"/>
        <v>47</v>
      </c>
      <c r="H13" s="9">
        <f t="shared" si="3"/>
        <v>5</v>
      </c>
      <c r="I13" s="9">
        <f t="shared" si="3"/>
        <v>5</v>
      </c>
      <c r="J13" s="9">
        <f t="shared" si="3"/>
        <v>0</v>
      </c>
      <c r="K13" s="9">
        <f t="shared" si="3"/>
        <v>0</v>
      </c>
      <c r="L13" s="9">
        <f t="shared" si="3"/>
        <v>134</v>
      </c>
      <c r="M13" s="9">
        <f t="shared" si="3"/>
        <v>284</v>
      </c>
      <c r="N13" s="9">
        <f t="shared" si="3"/>
        <v>0</v>
      </c>
    </row>
    <row r="14" spans="1:14" ht="12.75">
      <c r="A14" s="1"/>
      <c r="B14" s="1" t="s">
        <v>64</v>
      </c>
      <c r="C14" s="2" t="s">
        <v>131</v>
      </c>
      <c r="D14" s="8">
        <f>SUM(E14:N14)</f>
        <v>650</v>
      </c>
      <c r="E14" s="14">
        <v>528</v>
      </c>
      <c r="F14" s="14">
        <v>54</v>
      </c>
      <c r="G14" s="14">
        <v>2</v>
      </c>
      <c r="H14" s="14">
        <v>0</v>
      </c>
      <c r="I14" s="14">
        <v>1</v>
      </c>
      <c r="J14" s="14">
        <v>0</v>
      </c>
      <c r="K14" s="14">
        <v>0</v>
      </c>
      <c r="L14" s="14">
        <v>0</v>
      </c>
      <c r="M14" s="14">
        <v>65</v>
      </c>
      <c r="N14" s="14">
        <v>0</v>
      </c>
    </row>
    <row r="15" spans="1:14" ht="12.75">
      <c r="A15" s="1" t="s">
        <v>0</v>
      </c>
      <c r="B15" s="1" t="s">
        <v>64</v>
      </c>
      <c r="C15" s="1" t="s">
        <v>39</v>
      </c>
      <c r="D15" s="8">
        <f>SUM(E15:N15)</f>
        <v>10</v>
      </c>
      <c r="E15" s="11">
        <v>0</v>
      </c>
      <c r="F15" s="11">
        <v>0</v>
      </c>
      <c r="G15" s="11">
        <v>2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8</v>
      </c>
      <c r="N15" s="11">
        <v>0</v>
      </c>
    </row>
    <row r="16" spans="1:14" ht="12.75">
      <c r="A16" s="1"/>
      <c r="B16" s="3" t="s">
        <v>104</v>
      </c>
      <c r="C16" s="1"/>
      <c r="D16" s="9">
        <f>SUM(E16:N16)</f>
        <v>660</v>
      </c>
      <c r="E16" s="9">
        <f>+E14+E15</f>
        <v>528</v>
      </c>
      <c r="F16" s="9">
        <f aca="true" t="shared" si="4" ref="F16:N16">+F14+F15</f>
        <v>54</v>
      </c>
      <c r="G16" s="9">
        <f t="shared" si="4"/>
        <v>4</v>
      </c>
      <c r="H16" s="9">
        <f t="shared" si="4"/>
        <v>0</v>
      </c>
      <c r="I16" s="9">
        <f t="shared" si="4"/>
        <v>1</v>
      </c>
      <c r="J16" s="9">
        <f t="shared" si="4"/>
        <v>0</v>
      </c>
      <c r="K16" s="9">
        <f t="shared" si="4"/>
        <v>0</v>
      </c>
      <c r="L16" s="9">
        <f t="shared" si="4"/>
        <v>0</v>
      </c>
      <c r="M16" s="9">
        <f t="shared" si="4"/>
        <v>73</v>
      </c>
      <c r="N16" s="9">
        <f t="shared" si="4"/>
        <v>0</v>
      </c>
    </row>
    <row r="17" spans="1:14" ht="12.75">
      <c r="A17" s="1" t="s">
        <v>0</v>
      </c>
      <c r="B17" s="1" t="s">
        <v>23</v>
      </c>
      <c r="C17" s="1" t="s">
        <v>24</v>
      </c>
      <c r="D17" s="8">
        <f>SUM(E17:N17)</f>
        <v>3242</v>
      </c>
      <c r="E17" s="11">
        <v>2546</v>
      </c>
      <c r="F17" s="11">
        <v>431</v>
      </c>
      <c r="G17" s="11">
        <v>26</v>
      </c>
      <c r="H17" s="11">
        <v>0</v>
      </c>
      <c r="I17" s="11">
        <v>1</v>
      </c>
      <c r="J17" s="11">
        <v>0</v>
      </c>
      <c r="K17" s="11">
        <v>0</v>
      </c>
      <c r="L17" s="11">
        <v>0</v>
      </c>
      <c r="M17" s="11">
        <v>234</v>
      </c>
      <c r="N17" s="11">
        <v>4</v>
      </c>
    </row>
    <row r="18" spans="1:14" ht="12.75">
      <c r="A18" s="1"/>
      <c r="B18" s="3" t="s">
        <v>105</v>
      </c>
      <c r="C18" s="1"/>
      <c r="D18" s="9">
        <f>SUM(E18:N18)</f>
        <v>3242</v>
      </c>
      <c r="E18" s="9">
        <f>+E17</f>
        <v>2546</v>
      </c>
      <c r="F18" s="9">
        <f aca="true" t="shared" si="5" ref="F18:N18">+F17</f>
        <v>431</v>
      </c>
      <c r="G18" s="9">
        <f t="shared" si="5"/>
        <v>26</v>
      </c>
      <c r="H18" s="9">
        <f t="shared" si="5"/>
        <v>0</v>
      </c>
      <c r="I18" s="9">
        <f t="shared" si="5"/>
        <v>1</v>
      </c>
      <c r="J18" s="9">
        <f t="shared" si="5"/>
        <v>0</v>
      </c>
      <c r="K18" s="9">
        <f t="shared" si="5"/>
        <v>0</v>
      </c>
      <c r="L18" s="9">
        <f t="shared" si="5"/>
        <v>0</v>
      </c>
      <c r="M18" s="9">
        <f t="shared" si="5"/>
        <v>234</v>
      </c>
      <c r="N18" s="9">
        <f t="shared" si="5"/>
        <v>4</v>
      </c>
    </row>
    <row r="19" spans="1:14" ht="12.75">
      <c r="A19" s="1" t="s">
        <v>0</v>
      </c>
      <c r="B19" s="1" t="s">
        <v>25</v>
      </c>
      <c r="C19" s="1" t="s">
        <v>26</v>
      </c>
      <c r="D19" s="8">
        <f>SUM(E19:N19)</f>
        <v>2489</v>
      </c>
      <c r="E19" s="11">
        <v>1914</v>
      </c>
      <c r="F19" s="11">
        <v>272</v>
      </c>
      <c r="G19" s="11">
        <v>2</v>
      </c>
      <c r="H19" s="11">
        <v>1</v>
      </c>
      <c r="I19" s="11">
        <v>1</v>
      </c>
      <c r="J19" s="11">
        <v>0</v>
      </c>
      <c r="K19" s="11">
        <v>0</v>
      </c>
      <c r="L19" s="11">
        <v>40</v>
      </c>
      <c r="M19" s="11">
        <v>259</v>
      </c>
      <c r="N19" s="11">
        <v>0</v>
      </c>
    </row>
    <row r="20" spans="1:14" ht="12.75">
      <c r="A20" s="1"/>
      <c r="B20" s="3" t="s">
        <v>106</v>
      </c>
      <c r="C20" s="1"/>
      <c r="D20" s="9">
        <f>SUM(E20:N20)</f>
        <v>2489</v>
      </c>
      <c r="E20" s="9">
        <f>+E19</f>
        <v>1914</v>
      </c>
      <c r="F20" s="9">
        <f aca="true" t="shared" si="6" ref="F20:N20">+F19</f>
        <v>272</v>
      </c>
      <c r="G20" s="9">
        <f t="shared" si="6"/>
        <v>2</v>
      </c>
      <c r="H20" s="9">
        <f t="shared" si="6"/>
        <v>1</v>
      </c>
      <c r="I20" s="9">
        <f t="shared" si="6"/>
        <v>1</v>
      </c>
      <c r="J20" s="9">
        <f t="shared" si="6"/>
        <v>0</v>
      </c>
      <c r="K20" s="9">
        <f t="shared" si="6"/>
        <v>0</v>
      </c>
      <c r="L20" s="9">
        <f t="shared" si="6"/>
        <v>40</v>
      </c>
      <c r="M20" s="9">
        <f t="shared" si="6"/>
        <v>259</v>
      </c>
      <c r="N20" s="9">
        <f t="shared" si="6"/>
        <v>0</v>
      </c>
    </row>
    <row r="21" spans="1:14" ht="12.75">
      <c r="A21" s="1" t="s">
        <v>0</v>
      </c>
      <c r="B21" s="1" t="s">
        <v>27</v>
      </c>
      <c r="C21" s="2" t="s">
        <v>90</v>
      </c>
      <c r="D21" s="8">
        <f>SUM(E21:N21)</f>
        <v>184</v>
      </c>
      <c r="E21" s="11">
        <v>112</v>
      </c>
      <c r="F21" s="11">
        <v>8</v>
      </c>
      <c r="G21" s="11">
        <v>5</v>
      </c>
      <c r="H21" s="11">
        <v>0</v>
      </c>
      <c r="I21" s="11">
        <v>1</v>
      </c>
      <c r="J21" s="11">
        <v>0</v>
      </c>
      <c r="K21" s="11">
        <v>0</v>
      </c>
      <c r="L21" s="11">
        <v>0</v>
      </c>
      <c r="M21" s="11">
        <v>58</v>
      </c>
      <c r="N21" s="11">
        <v>0</v>
      </c>
    </row>
    <row r="22" spans="1:14" ht="12.75">
      <c r="A22" s="1" t="s">
        <v>0</v>
      </c>
      <c r="B22" s="1" t="s">
        <v>27</v>
      </c>
      <c r="C22" s="1" t="s">
        <v>82</v>
      </c>
      <c r="D22" s="8">
        <f>SUM(E22:N22)</f>
        <v>931</v>
      </c>
      <c r="E22" s="11">
        <v>806</v>
      </c>
      <c r="F22" s="11">
        <v>89</v>
      </c>
      <c r="G22" s="11">
        <v>6</v>
      </c>
      <c r="H22" s="11">
        <v>0</v>
      </c>
      <c r="I22" s="11">
        <v>1</v>
      </c>
      <c r="J22" s="11">
        <v>0</v>
      </c>
      <c r="K22" s="11">
        <v>0</v>
      </c>
      <c r="L22" s="11">
        <v>6</v>
      </c>
      <c r="M22" s="11">
        <v>23</v>
      </c>
      <c r="N22" s="11">
        <v>0</v>
      </c>
    </row>
    <row r="23" spans="1:14" ht="12.75">
      <c r="A23" s="1" t="s">
        <v>0</v>
      </c>
      <c r="B23" s="1" t="s">
        <v>27</v>
      </c>
      <c r="C23" s="1" t="s">
        <v>83</v>
      </c>
      <c r="D23" s="8">
        <f>SUM(E23:N23)</f>
        <v>1776</v>
      </c>
      <c r="E23" s="11">
        <v>1301</v>
      </c>
      <c r="F23" s="11">
        <v>37</v>
      </c>
      <c r="G23" s="11">
        <v>75</v>
      </c>
      <c r="H23" s="11">
        <v>0</v>
      </c>
      <c r="I23" s="11">
        <v>5</v>
      </c>
      <c r="J23" s="11">
        <v>0</v>
      </c>
      <c r="K23" s="11">
        <v>0</v>
      </c>
      <c r="L23" s="11">
        <v>13</v>
      </c>
      <c r="M23" s="11">
        <v>345</v>
      </c>
      <c r="N23" s="11">
        <v>0</v>
      </c>
    </row>
    <row r="24" spans="1:14" ht="12.75">
      <c r="A24" s="1"/>
      <c r="B24" s="3" t="s">
        <v>107</v>
      </c>
      <c r="C24" s="1"/>
      <c r="D24" s="9">
        <f>SUM(E24:N24)</f>
        <v>2891</v>
      </c>
      <c r="E24" s="9">
        <f>+E21+E22+E23</f>
        <v>2219</v>
      </c>
      <c r="F24" s="9">
        <f aca="true" t="shared" si="7" ref="F24:N24">+F21+F22+F23</f>
        <v>134</v>
      </c>
      <c r="G24" s="9">
        <f t="shared" si="7"/>
        <v>86</v>
      </c>
      <c r="H24" s="9">
        <f t="shared" si="7"/>
        <v>0</v>
      </c>
      <c r="I24" s="9">
        <f t="shared" si="7"/>
        <v>7</v>
      </c>
      <c r="J24" s="9">
        <f t="shared" si="7"/>
        <v>0</v>
      </c>
      <c r="K24" s="9">
        <f t="shared" si="7"/>
        <v>0</v>
      </c>
      <c r="L24" s="9">
        <f t="shared" si="7"/>
        <v>19</v>
      </c>
      <c r="M24" s="9">
        <f t="shared" si="7"/>
        <v>426</v>
      </c>
      <c r="N24" s="9">
        <f t="shared" si="7"/>
        <v>0</v>
      </c>
    </row>
    <row r="25" spans="1:14" ht="12.75">
      <c r="A25" s="1" t="s">
        <v>0</v>
      </c>
      <c r="B25" s="1" t="s">
        <v>33</v>
      </c>
      <c r="C25" s="1" t="s">
        <v>34</v>
      </c>
      <c r="D25" s="8">
        <f>SUM(E25:N25)</f>
        <v>879</v>
      </c>
      <c r="E25" s="11">
        <v>820</v>
      </c>
      <c r="F25" s="11">
        <v>47</v>
      </c>
      <c r="G25" s="11">
        <v>0</v>
      </c>
      <c r="H25" s="11">
        <v>0</v>
      </c>
      <c r="I25" s="11">
        <v>1</v>
      </c>
      <c r="J25" s="11">
        <v>0</v>
      </c>
      <c r="K25" s="11">
        <v>0</v>
      </c>
      <c r="L25" s="11">
        <v>2</v>
      </c>
      <c r="M25" s="11">
        <v>9</v>
      </c>
      <c r="N25" s="11">
        <v>0</v>
      </c>
    </row>
    <row r="26" spans="1:14" ht="12.75">
      <c r="A26" s="1" t="s">
        <v>0</v>
      </c>
      <c r="B26" s="1" t="s">
        <v>33</v>
      </c>
      <c r="C26" s="1" t="s">
        <v>35</v>
      </c>
      <c r="D26" s="8">
        <f>SUM(E26:N26)</f>
        <v>688</v>
      </c>
      <c r="E26" s="11">
        <v>460</v>
      </c>
      <c r="F26" s="11">
        <v>119</v>
      </c>
      <c r="G26" s="11">
        <v>3</v>
      </c>
      <c r="H26" s="11">
        <v>0</v>
      </c>
      <c r="I26" s="11">
        <v>1</v>
      </c>
      <c r="J26" s="11">
        <v>0</v>
      </c>
      <c r="K26" s="11">
        <v>0</v>
      </c>
      <c r="L26" s="11">
        <v>0</v>
      </c>
      <c r="M26" s="11">
        <v>99</v>
      </c>
      <c r="N26" s="11">
        <v>6</v>
      </c>
    </row>
    <row r="27" spans="1:14" ht="12.75">
      <c r="A27" s="1" t="s">
        <v>0</v>
      </c>
      <c r="B27" s="1" t="s">
        <v>33</v>
      </c>
      <c r="C27" s="1" t="s">
        <v>37</v>
      </c>
      <c r="D27" s="8">
        <f>SUM(E27:N27)</f>
        <v>2815</v>
      </c>
      <c r="E27" s="11">
        <v>2077</v>
      </c>
      <c r="F27" s="11">
        <v>307</v>
      </c>
      <c r="G27" s="11">
        <v>54</v>
      </c>
      <c r="H27" s="11">
        <v>0</v>
      </c>
      <c r="I27" s="11">
        <v>1</v>
      </c>
      <c r="J27" s="11">
        <v>0</v>
      </c>
      <c r="K27" s="11">
        <v>0</v>
      </c>
      <c r="L27" s="11">
        <v>0</v>
      </c>
      <c r="M27" s="11">
        <v>376</v>
      </c>
      <c r="N27" s="11">
        <v>0</v>
      </c>
    </row>
    <row r="28" spans="1:14" ht="12.75">
      <c r="A28" s="1"/>
      <c r="B28" s="3" t="s">
        <v>108</v>
      </c>
      <c r="C28" s="1"/>
      <c r="D28" s="9">
        <f>SUM(E28:N28)</f>
        <v>4382</v>
      </c>
      <c r="E28" s="9">
        <f>+E25+E26+E27</f>
        <v>3357</v>
      </c>
      <c r="F28" s="9">
        <f aca="true" t="shared" si="8" ref="F28:N28">+F25+F26+F27</f>
        <v>473</v>
      </c>
      <c r="G28" s="9">
        <f t="shared" si="8"/>
        <v>57</v>
      </c>
      <c r="H28" s="9">
        <f t="shared" si="8"/>
        <v>0</v>
      </c>
      <c r="I28" s="9">
        <f t="shared" si="8"/>
        <v>3</v>
      </c>
      <c r="J28" s="9">
        <f t="shared" si="8"/>
        <v>0</v>
      </c>
      <c r="K28" s="9">
        <f t="shared" si="8"/>
        <v>0</v>
      </c>
      <c r="L28" s="9">
        <f t="shared" si="8"/>
        <v>2</v>
      </c>
      <c r="M28" s="9">
        <f t="shared" si="8"/>
        <v>484</v>
      </c>
      <c r="N28" s="9">
        <f t="shared" si="8"/>
        <v>6</v>
      </c>
    </row>
    <row r="29" spans="1:14" ht="12.75">
      <c r="A29" s="1" t="s">
        <v>0</v>
      </c>
      <c r="B29" s="1" t="s">
        <v>38</v>
      </c>
      <c r="C29" s="1" t="s">
        <v>39</v>
      </c>
      <c r="D29" s="8">
        <f>SUM(E29:N29)</f>
        <v>322</v>
      </c>
      <c r="E29" s="11">
        <v>127</v>
      </c>
      <c r="F29" s="11">
        <v>17</v>
      </c>
      <c r="G29" s="11">
        <v>12</v>
      </c>
      <c r="H29" s="11">
        <v>0</v>
      </c>
      <c r="I29" s="11">
        <v>1</v>
      </c>
      <c r="J29" s="11">
        <v>0</v>
      </c>
      <c r="K29" s="11">
        <v>0</v>
      </c>
      <c r="L29" s="11">
        <v>0</v>
      </c>
      <c r="M29" s="11">
        <v>165</v>
      </c>
      <c r="N29" s="11">
        <v>0</v>
      </c>
    </row>
    <row r="30" spans="1:14" ht="12.75">
      <c r="A30" s="1"/>
      <c r="B30" s="3" t="s">
        <v>110</v>
      </c>
      <c r="C30" s="1"/>
      <c r="D30" s="9">
        <f>SUM(E30:N30)</f>
        <v>322</v>
      </c>
      <c r="E30" s="9">
        <f>+E29</f>
        <v>127</v>
      </c>
      <c r="F30" s="9">
        <f aca="true" t="shared" si="9" ref="F30:N30">+F29</f>
        <v>17</v>
      </c>
      <c r="G30" s="9">
        <f t="shared" si="9"/>
        <v>12</v>
      </c>
      <c r="H30" s="9">
        <f t="shared" si="9"/>
        <v>0</v>
      </c>
      <c r="I30" s="9">
        <f t="shared" si="9"/>
        <v>1</v>
      </c>
      <c r="J30" s="9">
        <f t="shared" si="9"/>
        <v>0</v>
      </c>
      <c r="K30" s="9">
        <f t="shared" si="9"/>
        <v>0</v>
      </c>
      <c r="L30" s="9">
        <f t="shared" si="9"/>
        <v>0</v>
      </c>
      <c r="M30" s="9">
        <f t="shared" si="9"/>
        <v>165</v>
      </c>
      <c r="N30" s="9">
        <f t="shared" si="9"/>
        <v>0</v>
      </c>
    </row>
    <row r="31" spans="1:14" ht="12.75">
      <c r="A31" s="1" t="s">
        <v>0</v>
      </c>
      <c r="B31" s="1" t="s">
        <v>40</v>
      </c>
      <c r="C31" s="1" t="s">
        <v>41</v>
      </c>
      <c r="D31" s="8">
        <f>SUM(E31:N31)</f>
        <v>7120</v>
      </c>
      <c r="E31" s="11">
        <v>5787</v>
      </c>
      <c r="F31" s="11">
        <v>1007</v>
      </c>
      <c r="G31" s="11">
        <v>39</v>
      </c>
      <c r="H31" s="11">
        <v>1</v>
      </c>
      <c r="I31" s="11">
        <v>1</v>
      </c>
      <c r="J31" s="11">
        <v>0</v>
      </c>
      <c r="K31" s="11">
        <v>0</v>
      </c>
      <c r="L31" s="11">
        <v>41</v>
      </c>
      <c r="M31" s="11">
        <v>237</v>
      </c>
      <c r="N31" s="11">
        <v>7</v>
      </c>
    </row>
    <row r="32" spans="1:14" ht="12.75">
      <c r="A32" s="1"/>
      <c r="B32" s="3" t="s">
        <v>111</v>
      </c>
      <c r="C32" s="1"/>
      <c r="D32" s="9">
        <f>SUM(E32:N32)</f>
        <v>7120</v>
      </c>
      <c r="E32" s="9">
        <f>+E31</f>
        <v>5787</v>
      </c>
      <c r="F32" s="9">
        <f aca="true" t="shared" si="10" ref="F32:N32">+F31</f>
        <v>1007</v>
      </c>
      <c r="G32" s="9">
        <f t="shared" si="10"/>
        <v>39</v>
      </c>
      <c r="H32" s="9">
        <f t="shared" si="10"/>
        <v>1</v>
      </c>
      <c r="I32" s="9">
        <f t="shared" si="10"/>
        <v>1</v>
      </c>
      <c r="J32" s="9">
        <f t="shared" si="10"/>
        <v>0</v>
      </c>
      <c r="K32" s="9">
        <f t="shared" si="10"/>
        <v>0</v>
      </c>
      <c r="L32" s="9">
        <f t="shared" si="10"/>
        <v>41</v>
      </c>
      <c r="M32" s="9">
        <f t="shared" si="10"/>
        <v>237</v>
      </c>
      <c r="N32" s="9">
        <f t="shared" si="10"/>
        <v>7</v>
      </c>
    </row>
    <row r="33" spans="1:14" ht="12.75">
      <c r="A33" s="1" t="s">
        <v>0</v>
      </c>
      <c r="B33" s="1" t="s">
        <v>42</v>
      </c>
      <c r="C33" s="1" t="s">
        <v>43</v>
      </c>
      <c r="D33" s="8">
        <f>SUM(E33:N33)</f>
        <v>5172</v>
      </c>
      <c r="E33" s="11">
        <v>3954</v>
      </c>
      <c r="F33" s="11">
        <v>468</v>
      </c>
      <c r="G33" s="11">
        <v>56</v>
      </c>
      <c r="H33" s="11">
        <v>1</v>
      </c>
      <c r="I33" s="11">
        <v>1</v>
      </c>
      <c r="J33" s="11">
        <v>0</v>
      </c>
      <c r="K33" s="11">
        <v>0</v>
      </c>
      <c r="L33" s="11">
        <v>0</v>
      </c>
      <c r="M33" s="11">
        <v>669</v>
      </c>
      <c r="N33" s="11">
        <v>23</v>
      </c>
    </row>
    <row r="34" spans="1:14" ht="12.75">
      <c r="A34" s="1"/>
      <c r="B34" s="3" t="s">
        <v>112</v>
      </c>
      <c r="C34" s="1"/>
      <c r="D34" s="9">
        <f>SUM(E34:N34)</f>
        <v>5172</v>
      </c>
      <c r="E34" s="9">
        <f>+E33</f>
        <v>3954</v>
      </c>
      <c r="F34" s="9">
        <f aca="true" t="shared" si="11" ref="F34:N34">+F33</f>
        <v>468</v>
      </c>
      <c r="G34" s="9">
        <f t="shared" si="11"/>
        <v>56</v>
      </c>
      <c r="H34" s="9">
        <f t="shared" si="11"/>
        <v>1</v>
      </c>
      <c r="I34" s="9">
        <f t="shared" si="11"/>
        <v>1</v>
      </c>
      <c r="J34" s="9">
        <f t="shared" si="11"/>
        <v>0</v>
      </c>
      <c r="K34" s="9">
        <f t="shared" si="11"/>
        <v>0</v>
      </c>
      <c r="L34" s="9">
        <f t="shared" si="11"/>
        <v>0</v>
      </c>
      <c r="M34" s="9">
        <f t="shared" si="11"/>
        <v>669</v>
      </c>
      <c r="N34" s="9">
        <f t="shared" si="11"/>
        <v>23</v>
      </c>
    </row>
    <row r="35" spans="1:14" ht="12.75">
      <c r="A35" s="1" t="s">
        <v>0</v>
      </c>
      <c r="B35" s="1" t="s">
        <v>44</v>
      </c>
      <c r="C35" s="1" t="s">
        <v>45</v>
      </c>
      <c r="D35" s="8">
        <f>SUM(E35:N35)</f>
        <v>1822</v>
      </c>
      <c r="E35" s="11">
        <v>1466</v>
      </c>
      <c r="F35" s="11">
        <v>63</v>
      </c>
      <c r="G35" s="11">
        <v>19</v>
      </c>
      <c r="H35" s="11">
        <v>1</v>
      </c>
      <c r="I35" s="11">
        <v>1</v>
      </c>
      <c r="J35" s="11">
        <v>0</v>
      </c>
      <c r="K35" s="11">
        <v>32</v>
      </c>
      <c r="L35" s="11">
        <v>0</v>
      </c>
      <c r="M35" s="11">
        <v>147</v>
      </c>
      <c r="N35" s="11">
        <v>93</v>
      </c>
    </row>
    <row r="36" spans="1:14" ht="12.75">
      <c r="A36" s="1" t="s">
        <v>0</v>
      </c>
      <c r="B36" s="1" t="s">
        <v>44</v>
      </c>
      <c r="C36" s="1" t="s">
        <v>46</v>
      </c>
      <c r="D36" s="8">
        <f>SUM(E36:N36)</f>
        <v>4675</v>
      </c>
      <c r="E36" s="11">
        <v>3967</v>
      </c>
      <c r="F36" s="11">
        <v>687</v>
      </c>
      <c r="G36" s="11">
        <v>0</v>
      </c>
      <c r="H36" s="11">
        <v>0</v>
      </c>
      <c r="I36" s="11">
        <v>1</v>
      </c>
      <c r="J36" s="11">
        <v>0</v>
      </c>
      <c r="K36" s="11">
        <v>0</v>
      </c>
      <c r="L36" s="11">
        <v>20</v>
      </c>
      <c r="M36" s="11">
        <v>0</v>
      </c>
      <c r="N36" s="11">
        <v>0</v>
      </c>
    </row>
    <row r="37" spans="1:14" ht="12.75">
      <c r="A37" s="1" t="s">
        <v>0</v>
      </c>
      <c r="B37" s="1" t="s">
        <v>44</v>
      </c>
      <c r="C37" s="1" t="s">
        <v>47</v>
      </c>
      <c r="D37" s="8">
        <f>SUM(E37:N37)</f>
        <v>744</v>
      </c>
      <c r="E37" s="11">
        <v>369</v>
      </c>
      <c r="F37" s="11">
        <v>36</v>
      </c>
      <c r="G37" s="11">
        <v>9</v>
      </c>
      <c r="H37" s="11">
        <v>0</v>
      </c>
      <c r="I37" s="11">
        <v>1</v>
      </c>
      <c r="J37" s="11">
        <v>0</v>
      </c>
      <c r="K37" s="11">
        <v>60</v>
      </c>
      <c r="L37" s="11">
        <v>0</v>
      </c>
      <c r="M37" s="11">
        <v>269</v>
      </c>
      <c r="N37" s="11">
        <v>0</v>
      </c>
    </row>
    <row r="38" spans="1:14" ht="12.75">
      <c r="A38" s="1"/>
      <c r="B38" s="3" t="s">
        <v>113</v>
      </c>
      <c r="C38" s="1"/>
      <c r="D38" s="9">
        <f>SUM(E38:N38)</f>
        <v>7241</v>
      </c>
      <c r="E38" s="9">
        <f>+E35+E36+E37</f>
        <v>5802</v>
      </c>
      <c r="F38" s="9">
        <f aca="true" t="shared" si="12" ref="F38:N38">+F35+F36+F37</f>
        <v>786</v>
      </c>
      <c r="G38" s="9">
        <f t="shared" si="12"/>
        <v>28</v>
      </c>
      <c r="H38" s="9">
        <f t="shared" si="12"/>
        <v>1</v>
      </c>
      <c r="I38" s="9">
        <f t="shared" si="12"/>
        <v>3</v>
      </c>
      <c r="J38" s="9">
        <f t="shared" si="12"/>
        <v>0</v>
      </c>
      <c r="K38" s="9">
        <f t="shared" si="12"/>
        <v>92</v>
      </c>
      <c r="L38" s="9">
        <f t="shared" si="12"/>
        <v>20</v>
      </c>
      <c r="M38" s="9">
        <f t="shared" si="12"/>
        <v>416</v>
      </c>
      <c r="N38" s="9">
        <f t="shared" si="12"/>
        <v>93</v>
      </c>
    </row>
    <row r="39" spans="1:14" ht="12.75">
      <c r="A39" s="1" t="s">
        <v>0</v>
      </c>
      <c r="B39" s="1" t="s">
        <v>48</v>
      </c>
      <c r="C39" s="1" t="s">
        <v>39</v>
      </c>
      <c r="D39" s="8">
        <f>SUM(E39:N39)</f>
        <v>1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1</v>
      </c>
      <c r="N39" s="11">
        <v>0</v>
      </c>
    </row>
    <row r="40" spans="1:14" ht="12.75">
      <c r="A40" s="1" t="s">
        <v>0</v>
      </c>
      <c r="B40" s="1" t="s">
        <v>48</v>
      </c>
      <c r="C40" s="2" t="s">
        <v>88</v>
      </c>
      <c r="D40" s="8">
        <f>SUM(E40:N40)</f>
        <v>9806</v>
      </c>
      <c r="E40" s="12">
        <v>8083</v>
      </c>
      <c r="F40" s="12">
        <v>1308</v>
      </c>
      <c r="G40" s="12">
        <v>27</v>
      </c>
      <c r="H40" s="11">
        <v>0</v>
      </c>
      <c r="I40" s="11">
        <v>1</v>
      </c>
      <c r="J40" s="11">
        <v>0</v>
      </c>
      <c r="K40" s="11">
        <v>0</v>
      </c>
      <c r="L40" s="11">
        <v>0</v>
      </c>
      <c r="M40" s="11">
        <v>387</v>
      </c>
      <c r="N40" s="11">
        <v>0</v>
      </c>
    </row>
    <row r="41" spans="1:14" ht="12.75">
      <c r="A41" s="1"/>
      <c r="B41" s="3" t="s">
        <v>114</v>
      </c>
      <c r="C41" s="1"/>
      <c r="D41" s="9">
        <f>SUM(E41:N41)</f>
        <v>9807</v>
      </c>
      <c r="E41" s="9">
        <f>+E39+E40</f>
        <v>8083</v>
      </c>
      <c r="F41" s="9">
        <f aca="true" t="shared" si="13" ref="F41:N41">+F39+F40</f>
        <v>1308</v>
      </c>
      <c r="G41" s="9">
        <f t="shared" si="13"/>
        <v>27</v>
      </c>
      <c r="H41" s="9">
        <f t="shared" si="13"/>
        <v>0</v>
      </c>
      <c r="I41" s="9">
        <f t="shared" si="13"/>
        <v>1</v>
      </c>
      <c r="J41" s="9">
        <f t="shared" si="13"/>
        <v>0</v>
      </c>
      <c r="K41" s="9">
        <f t="shared" si="13"/>
        <v>0</v>
      </c>
      <c r="L41" s="9">
        <f t="shared" si="13"/>
        <v>0</v>
      </c>
      <c r="M41" s="9">
        <f t="shared" si="13"/>
        <v>388</v>
      </c>
      <c r="N41" s="9">
        <f t="shared" si="13"/>
        <v>0</v>
      </c>
    </row>
    <row r="42" spans="1:14" ht="12.75">
      <c r="A42" s="1" t="s">
        <v>0</v>
      </c>
      <c r="B42" s="1" t="s">
        <v>49</v>
      </c>
      <c r="C42" s="1" t="s">
        <v>50</v>
      </c>
      <c r="D42" s="8">
        <f>SUM(E42:N42)</f>
        <v>1118</v>
      </c>
      <c r="E42" s="11">
        <v>503</v>
      </c>
      <c r="F42" s="11">
        <v>70</v>
      </c>
      <c r="G42" s="11">
        <v>73</v>
      </c>
      <c r="H42" s="11">
        <v>3</v>
      </c>
      <c r="I42" s="11">
        <v>1</v>
      </c>
      <c r="J42" s="11">
        <v>0</v>
      </c>
      <c r="K42" s="11">
        <v>0</v>
      </c>
      <c r="L42" s="11">
        <v>21</v>
      </c>
      <c r="M42" s="11">
        <v>447</v>
      </c>
      <c r="N42" s="11">
        <v>0</v>
      </c>
    </row>
    <row r="43" spans="1:14" ht="12.75">
      <c r="A43" s="1"/>
      <c r="B43" s="3" t="s">
        <v>115</v>
      </c>
      <c r="C43" s="1"/>
      <c r="D43" s="9">
        <f>SUM(E43:N43)</f>
        <v>1118</v>
      </c>
      <c r="E43" s="9">
        <f>+E42</f>
        <v>503</v>
      </c>
      <c r="F43" s="9">
        <f aca="true" t="shared" si="14" ref="F43:N43">+F42</f>
        <v>70</v>
      </c>
      <c r="G43" s="9">
        <f t="shared" si="14"/>
        <v>73</v>
      </c>
      <c r="H43" s="9">
        <f t="shared" si="14"/>
        <v>3</v>
      </c>
      <c r="I43" s="9">
        <f t="shared" si="14"/>
        <v>1</v>
      </c>
      <c r="J43" s="9">
        <f t="shared" si="14"/>
        <v>0</v>
      </c>
      <c r="K43" s="9">
        <f t="shared" si="14"/>
        <v>0</v>
      </c>
      <c r="L43" s="9">
        <f t="shared" si="14"/>
        <v>21</v>
      </c>
      <c r="M43" s="9">
        <f t="shared" si="14"/>
        <v>447</v>
      </c>
      <c r="N43" s="9">
        <f t="shared" si="14"/>
        <v>0</v>
      </c>
    </row>
    <row r="44" spans="1:14" ht="12.75">
      <c r="A44" s="1" t="s">
        <v>0</v>
      </c>
      <c r="B44" s="1" t="s">
        <v>51</v>
      </c>
      <c r="C44" s="1" t="s">
        <v>52</v>
      </c>
      <c r="D44" s="8">
        <f>SUM(E44:N44)</f>
        <v>4168</v>
      </c>
      <c r="E44" s="11">
        <v>3372</v>
      </c>
      <c r="F44" s="11">
        <v>605</v>
      </c>
      <c r="G44" s="11">
        <v>7</v>
      </c>
      <c r="H44" s="11">
        <v>0</v>
      </c>
      <c r="I44" s="11">
        <v>3</v>
      </c>
      <c r="J44" s="11">
        <v>0</v>
      </c>
      <c r="K44" s="11">
        <v>0</v>
      </c>
      <c r="L44" s="11">
        <v>0</v>
      </c>
      <c r="M44" s="11">
        <v>176</v>
      </c>
      <c r="N44" s="11">
        <v>5</v>
      </c>
    </row>
    <row r="45" spans="1:14" ht="12.75">
      <c r="A45" s="1"/>
      <c r="B45" s="3" t="s">
        <v>116</v>
      </c>
      <c r="C45" s="1"/>
      <c r="D45" s="9">
        <f>SUM(E45:N45)</f>
        <v>4168</v>
      </c>
      <c r="E45" s="9">
        <f>+E44</f>
        <v>3372</v>
      </c>
      <c r="F45" s="9">
        <f aca="true" t="shared" si="15" ref="F45:N45">+F44</f>
        <v>605</v>
      </c>
      <c r="G45" s="9">
        <f t="shared" si="15"/>
        <v>7</v>
      </c>
      <c r="H45" s="9">
        <f t="shared" si="15"/>
        <v>0</v>
      </c>
      <c r="I45" s="9">
        <f t="shared" si="15"/>
        <v>3</v>
      </c>
      <c r="J45" s="9">
        <f t="shared" si="15"/>
        <v>0</v>
      </c>
      <c r="K45" s="9">
        <f t="shared" si="15"/>
        <v>0</v>
      </c>
      <c r="L45" s="9">
        <f t="shared" si="15"/>
        <v>0</v>
      </c>
      <c r="M45" s="9">
        <f t="shared" si="15"/>
        <v>176</v>
      </c>
      <c r="N45" s="9">
        <f t="shared" si="15"/>
        <v>5</v>
      </c>
    </row>
    <row r="46" spans="1:14" ht="12.75">
      <c r="A46" s="1" t="s">
        <v>0</v>
      </c>
      <c r="B46" s="1" t="s">
        <v>53</v>
      </c>
      <c r="C46" s="1" t="s">
        <v>54</v>
      </c>
      <c r="D46" s="8">
        <f>SUM(E46:N46)</f>
        <v>4627</v>
      </c>
      <c r="E46" s="11">
        <v>3889</v>
      </c>
      <c r="F46" s="11">
        <v>396</v>
      </c>
      <c r="G46" s="11">
        <v>10</v>
      </c>
      <c r="H46" s="11">
        <v>1</v>
      </c>
      <c r="I46" s="11">
        <v>1</v>
      </c>
      <c r="J46" s="11">
        <v>0</v>
      </c>
      <c r="K46" s="11">
        <v>0</v>
      </c>
      <c r="L46" s="11">
        <v>46</v>
      </c>
      <c r="M46" s="11">
        <v>159</v>
      </c>
      <c r="N46" s="11">
        <v>125</v>
      </c>
    </row>
    <row r="47" spans="1:14" ht="12.75">
      <c r="A47" s="1" t="s">
        <v>0</v>
      </c>
      <c r="B47" s="1" t="s">
        <v>53</v>
      </c>
      <c r="C47" s="1" t="s">
        <v>55</v>
      </c>
      <c r="D47" s="8">
        <f>SUM(E47:N47)</f>
        <v>1226</v>
      </c>
      <c r="E47" s="11">
        <v>920</v>
      </c>
      <c r="F47" s="11">
        <v>242</v>
      </c>
      <c r="G47" s="11">
        <v>4</v>
      </c>
      <c r="H47" s="11">
        <v>0</v>
      </c>
      <c r="I47" s="11">
        <v>1</v>
      </c>
      <c r="J47" s="11">
        <v>0</v>
      </c>
      <c r="K47" s="11">
        <v>0</v>
      </c>
      <c r="L47" s="11">
        <v>0</v>
      </c>
      <c r="M47" s="11">
        <v>59</v>
      </c>
      <c r="N47" s="11">
        <v>0</v>
      </c>
    </row>
    <row r="48" spans="1:14" ht="12.75">
      <c r="A48" s="1"/>
      <c r="B48" s="3" t="s">
        <v>117</v>
      </c>
      <c r="C48" s="1"/>
      <c r="D48" s="9">
        <f>SUM(E48:N48)</f>
        <v>5853</v>
      </c>
      <c r="E48" s="9">
        <f>+E46+E47</f>
        <v>4809</v>
      </c>
      <c r="F48" s="9">
        <f aca="true" t="shared" si="16" ref="F48:N48">+F46+F47</f>
        <v>638</v>
      </c>
      <c r="G48" s="9">
        <f t="shared" si="16"/>
        <v>14</v>
      </c>
      <c r="H48" s="9">
        <f t="shared" si="16"/>
        <v>1</v>
      </c>
      <c r="I48" s="9">
        <f t="shared" si="16"/>
        <v>2</v>
      </c>
      <c r="J48" s="9">
        <f t="shared" si="16"/>
        <v>0</v>
      </c>
      <c r="K48" s="9">
        <f t="shared" si="16"/>
        <v>0</v>
      </c>
      <c r="L48" s="9">
        <f t="shared" si="16"/>
        <v>46</v>
      </c>
      <c r="M48" s="9">
        <f t="shared" si="16"/>
        <v>218</v>
      </c>
      <c r="N48" s="9">
        <f t="shared" si="16"/>
        <v>125</v>
      </c>
    </row>
    <row r="49" spans="1:14" ht="12.75">
      <c r="A49" s="1" t="s">
        <v>0</v>
      </c>
      <c r="B49" s="1" t="s">
        <v>56</v>
      </c>
      <c r="C49" s="1" t="s">
        <v>39</v>
      </c>
      <c r="D49" s="8">
        <f>SUM(E49:N49)</f>
        <v>7322</v>
      </c>
      <c r="E49" s="11">
        <v>5601</v>
      </c>
      <c r="F49" s="11">
        <v>830</v>
      </c>
      <c r="G49" s="11">
        <v>113</v>
      </c>
      <c r="H49" s="11">
        <v>0</v>
      </c>
      <c r="I49" s="11">
        <v>1</v>
      </c>
      <c r="J49" s="11">
        <v>0</v>
      </c>
      <c r="K49" s="11">
        <v>0</v>
      </c>
      <c r="L49" s="11">
        <v>0</v>
      </c>
      <c r="M49" s="11">
        <v>777</v>
      </c>
      <c r="N49" s="11">
        <v>0</v>
      </c>
    </row>
    <row r="50" spans="1:14" ht="12.75">
      <c r="A50" s="1"/>
      <c r="B50" s="3" t="s">
        <v>118</v>
      </c>
      <c r="C50" s="1"/>
      <c r="D50" s="9">
        <f>SUM(E50:N50)</f>
        <v>7322</v>
      </c>
      <c r="E50" s="9">
        <f>+E49</f>
        <v>5601</v>
      </c>
      <c r="F50" s="9">
        <f aca="true" t="shared" si="17" ref="F50:N50">+F49</f>
        <v>830</v>
      </c>
      <c r="G50" s="9">
        <f t="shared" si="17"/>
        <v>113</v>
      </c>
      <c r="H50" s="9">
        <f t="shared" si="17"/>
        <v>0</v>
      </c>
      <c r="I50" s="9">
        <f t="shared" si="17"/>
        <v>1</v>
      </c>
      <c r="J50" s="9">
        <f t="shared" si="17"/>
        <v>0</v>
      </c>
      <c r="K50" s="9">
        <f t="shared" si="17"/>
        <v>0</v>
      </c>
      <c r="L50" s="9">
        <f t="shared" si="17"/>
        <v>0</v>
      </c>
      <c r="M50" s="9">
        <f t="shared" si="17"/>
        <v>777</v>
      </c>
      <c r="N50" s="9">
        <f t="shared" si="17"/>
        <v>0</v>
      </c>
    </row>
    <row r="51" spans="1:14" ht="12.75">
      <c r="A51" s="1" t="s">
        <v>0</v>
      </c>
      <c r="B51" s="1" t="s">
        <v>28</v>
      </c>
      <c r="C51" s="1" t="s">
        <v>29</v>
      </c>
      <c r="D51" s="8">
        <f>SUM(E51:N51)</f>
        <v>21636</v>
      </c>
      <c r="E51" s="11">
        <v>19564</v>
      </c>
      <c r="F51" s="11">
        <v>1914</v>
      </c>
      <c r="G51" s="11">
        <v>105</v>
      </c>
      <c r="H51" s="11">
        <v>1</v>
      </c>
      <c r="I51" s="11">
        <v>1</v>
      </c>
      <c r="J51" s="11">
        <v>0</v>
      </c>
      <c r="K51" s="11">
        <v>0</v>
      </c>
      <c r="L51" s="11">
        <v>0</v>
      </c>
      <c r="M51" s="11">
        <v>51</v>
      </c>
      <c r="N51" s="11">
        <v>0</v>
      </c>
    </row>
    <row r="52" spans="1:14" ht="12.75">
      <c r="A52" s="1" t="s">
        <v>0</v>
      </c>
      <c r="B52" s="1" t="s">
        <v>28</v>
      </c>
      <c r="C52" s="1" t="s">
        <v>30</v>
      </c>
      <c r="D52" s="8">
        <f>SUM(E52:N52)</f>
        <v>20040</v>
      </c>
      <c r="E52" s="11">
        <v>18501</v>
      </c>
      <c r="F52" s="11">
        <v>1518</v>
      </c>
      <c r="G52" s="11">
        <v>0</v>
      </c>
      <c r="H52" s="11">
        <v>1</v>
      </c>
      <c r="I52" s="11">
        <v>1</v>
      </c>
      <c r="J52" s="11">
        <v>0</v>
      </c>
      <c r="K52" s="11">
        <v>0</v>
      </c>
      <c r="L52" s="11">
        <v>18</v>
      </c>
      <c r="M52" s="11">
        <v>0</v>
      </c>
      <c r="N52" s="11">
        <v>1</v>
      </c>
    </row>
    <row r="53" spans="1:14" ht="12.75">
      <c r="A53" s="1"/>
      <c r="B53" s="3" t="s">
        <v>119</v>
      </c>
      <c r="C53" s="1"/>
      <c r="D53" s="9">
        <f>SUM(E53:N53)</f>
        <v>41676</v>
      </c>
      <c r="E53" s="9">
        <f>+E51+E52</f>
        <v>38065</v>
      </c>
      <c r="F53" s="9">
        <f aca="true" t="shared" si="18" ref="F53:N53">+F51+F52</f>
        <v>3432</v>
      </c>
      <c r="G53" s="9">
        <f t="shared" si="18"/>
        <v>105</v>
      </c>
      <c r="H53" s="9">
        <f t="shared" si="18"/>
        <v>2</v>
      </c>
      <c r="I53" s="9">
        <f t="shared" si="18"/>
        <v>2</v>
      </c>
      <c r="J53" s="9">
        <f t="shared" si="18"/>
        <v>0</v>
      </c>
      <c r="K53" s="9">
        <f t="shared" si="18"/>
        <v>0</v>
      </c>
      <c r="L53" s="9">
        <f t="shared" si="18"/>
        <v>18</v>
      </c>
      <c r="M53" s="9">
        <f t="shared" si="18"/>
        <v>51</v>
      </c>
      <c r="N53" s="9">
        <f t="shared" si="18"/>
        <v>1</v>
      </c>
    </row>
    <row r="54" spans="1:14" ht="12.75">
      <c r="A54" s="1" t="s">
        <v>0</v>
      </c>
      <c r="B54" s="1" t="s">
        <v>57</v>
      </c>
      <c r="C54" s="1" t="s">
        <v>58</v>
      </c>
      <c r="D54" s="8">
        <f>SUM(E54:N54)</f>
        <v>31063</v>
      </c>
      <c r="E54" s="11">
        <v>25662</v>
      </c>
      <c r="F54" s="11">
        <v>3024</v>
      </c>
      <c r="G54" s="11">
        <v>128</v>
      </c>
      <c r="H54" s="11">
        <v>1</v>
      </c>
      <c r="I54" s="11">
        <v>1</v>
      </c>
      <c r="J54" s="11">
        <v>0</v>
      </c>
      <c r="K54" s="11">
        <v>0</v>
      </c>
      <c r="L54" s="11">
        <v>76</v>
      </c>
      <c r="M54" s="11">
        <v>284</v>
      </c>
      <c r="N54" s="11">
        <v>1887</v>
      </c>
    </row>
    <row r="55" spans="1:14" ht="12.75">
      <c r="A55" s="1" t="s">
        <v>0</v>
      </c>
      <c r="B55" s="1" t="s">
        <v>57</v>
      </c>
      <c r="C55" s="1" t="s">
        <v>59</v>
      </c>
      <c r="D55" s="8">
        <f>SUM(E55:N55)</f>
        <v>1060</v>
      </c>
      <c r="E55" s="11">
        <v>774</v>
      </c>
      <c r="F55" s="11">
        <v>153</v>
      </c>
      <c r="G55" s="11">
        <v>15</v>
      </c>
      <c r="H55" s="11">
        <v>1</v>
      </c>
      <c r="I55" s="11">
        <v>1</v>
      </c>
      <c r="J55" s="11">
        <v>0</v>
      </c>
      <c r="K55" s="11">
        <v>0</v>
      </c>
      <c r="L55" s="11">
        <v>20</v>
      </c>
      <c r="M55" s="11">
        <v>96</v>
      </c>
      <c r="N55" s="11">
        <v>0</v>
      </c>
    </row>
    <row r="56" spans="1:14" ht="12.75">
      <c r="A56" s="1" t="s">
        <v>0</v>
      </c>
      <c r="B56" s="1" t="s">
        <v>57</v>
      </c>
      <c r="C56" s="2" t="s">
        <v>81</v>
      </c>
      <c r="D56" s="8">
        <f>SUM(E56:N56)</f>
        <v>1833</v>
      </c>
      <c r="E56" s="11">
        <v>1293</v>
      </c>
      <c r="F56" s="11">
        <v>255</v>
      </c>
      <c r="G56" s="11">
        <v>18</v>
      </c>
      <c r="H56" s="11">
        <v>0</v>
      </c>
      <c r="I56" s="11">
        <v>1</v>
      </c>
      <c r="J56" s="11">
        <v>0</v>
      </c>
      <c r="K56" s="11">
        <v>0</v>
      </c>
      <c r="L56" s="11">
        <v>0</v>
      </c>
      <c r="M56" s="11">
        <v>266</v>
      </c>
      <c r="N56" s="11">
        <v>0</v>
      </c>
    </row>
    <row r="57" spans="1:14" ht="12.75">
      <c r="A57" s="1"/>
      <c r="B57" s="3" t="s">
        <v>120</v>
      </c>
      <c r="C57" s="2"/>
      <c r="D57" s="9">
        <f>SUM(E57:N57)</f>
        <v>33956</v>
      </c>
      <c r="E57" s="9">
        <f>+E54+E55+E56</f>
        <v>27729</v>
      </c>
      <c r="F57" s="9">
        <f aca="true" t="shared" si="19" ref="F57:N57">+F54+F55+F56</f>
        <v>3432</v>
      </c>
      <c r="G57" s="9">
        <f t="shared" si="19"/>
        <v>161</v>
      </c>
      <c r="H57" s="9">
        <f t="shared" si="19"/>
        <v>2</v>
      </c>
      <c r="I57" s="9">
        <f t="shared" si="19"/>
        <v>3</v>
      </c>
      <c r="J57" s="9">
        <f t="shared" si="19"/>
        <v>0</v>
      </c>
      <c r="K57" s="9">
        <f t="shared" si="19"/>
        <v>0</v>
      </c>
      <c r="L57" s="9">
        <f t="shared" si="19"/>
        <v>96</v>
      </c>
      <c r="M57" s="9">
        <f t="shared" si="19"/>
        <v>646</v>
      </c>
      <c r="N57" s="9">
        <f t="shared" si="19"/>
        <v>1887</v>
      </c>
    </row>
    <row r="58" spans="1:14" ht="12.75">
      <c r="A58" s="1" t="s">
        <v>0</v>
      </c>
      <c r="B58" s="1" t="s">
        <v>60</v>
      </c>
      <c r="C58" s="1" t="s">
        <v>61</v>
      </c>
      <c r="D58" s="8">
        <f>SUM(E58:N58)</f>
        <v>43127</v>
      </c>
      <c r="E58" s="11">
        <v>37790</v>
      </c>
      <c r="F58" s="11">
        <v>3909</v>
      </c>
      <c r="G58" s="11">
        <v>257</v>
      </c>
      <c r="H58" s="11">
        <v>1</v>
      </c>
      <c r="I58" s="11">
        <v>1</v>
      </c>
      <c r="J58" s="11">
        <v>0</v>
      </c>
      <c r="K58" s="11">
        <v>0</v>
      </c>
      <c r="L58" s="11">
        <v>665</v>
      </c>
      <c r="M58" s="11">
        <v>504</v>
      </c>
      <c r="N58" s="11">
        <v>0</v>
      </c>
    </row>
    <row r="59" spans="1:14" ht="12.75">
      <c r="A59" s="1"/>
      <c r="B59" s="3" t="s">
        <v>121</v>
      </c>
      <c r="C59" s="1"/>
      <c r="D59" s="9">
        <f>SUM(E59:N59)</f>
        <v>43127</v>
      </c>
      <c r="E59" s="9">
        <f>+E58</f>
        <v>37790</v>
      </c>
      <c r="F59" s="9">
        <f aca="true" t="shared" si="20" ref="F59:N59">+F58</f>
        <v>3909</v>
      </c>
      <c r="G59" s="9">
        <f t="shared" si="20"/>
        <v>257</v>
      </c>
      <c r="H59" s="9">
        <f t="shared" si="20"/>
        <v>1</v>
      </c>
      <c r="I59" s="9">
        <f t="shared" si="20"/>
        <v>1</v>
      </c>
      <c r="J59" s="9">
        <f t="shared" si="20"/>
        <v>0</v>
      </c>
      <c r="K59" s="9">
        <f t="shared" si="20"/>
        <v>0</v>
      </c>
      <c r="L59" s="9">
        <f t="shared" si="20"/>
        <v>665</v>
      </c>
      <c r="M59" s="9">
        <f t="shared" si="20"/>
        <v>504</v>
      </c>
      <c r="N59" s="9">
        <f t="shared" si="20"/>
        <v>0</v>
      </c>
    </row>
    <row r="60" spans="1:14" ht="12.75">
      <c r="A60" s="1" t="s">
        <v>0</v>
      </c>
      <c r="B60" s="1" t="s">
        <v>31</v>
      </c>
      <c r="C60" s="1" t="s">
        <v>32</v>
      </c>
      <c r="D60" s="8">
        <f>SUM(E60:N60)</f>
        <v>5</v>
      </c>
      <c r="E60" s="11">
        <v>4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1</v>
      </c>
      <c r="N60" s="11">
        <v>0</v>
      </c>
    </row>
    <row r="61" spans="1:14" ht="12.75">
      <c r="A61" s="1"/>
      <c r="B61" s="3" t="s">
        <v>122</v>
      </c>
      <c r="C61" s="1"/>
      <c r="D61" s="9">
        <f>SUM(E61:N61)</f>
        <v>5</v>
      </c>
      <c r="E61" s="9">
        <f>+E60</f>
        <v>4</v>
      </c>
      <c r="F61" s="9">
        <f aca="true" t="shared" si="21" ref="F61:N61">+F60</f>
        <v>0</v>
      </c>
      <c r="G61" s="9">
        <f t="shared" si="21"/>
        <v>0</v>
      </c>
      <c r="H61" s="9">
        <f t="shared" si="21"/>
        <v>0</v>
      </c>
      <c r="I61" s="9">
        <f t="shared" si="21"/>
        <v>0</v>
      </c>
      <c r="J61" s="9">
        <f t="shared" si="21"/>
        <v>0</v>
      </c>
      <c r="K61" s="9">
        <f t="shared" si="21"/>
        <v>0</v>
      </c>
      <c r="L61" s="9">
        <f t="shared" si="21"/>
        <v>0</v>
      </c>
      <c r="M61" s="9">
        <f t="shared" si="21"/>
        <v>1</v>
      </c>
      <c r="N61" s="9">
        <f t="shared" si="21"/>
        <v>0</v>
      </c>
    </row>
    <row r="62" spans="1:14" ht="12.75">
      <c r="A62" s="1" t="s">
        <v>0</v>
      </c>
      <c r="B62" s="1" t="s">
        <v>65</v>
      </c>
      <c r="C62" s="1" t="s">
        <v>66</v>
      </c>
      <c r="D62" s="8">
        <f>SUM(E62:N62)</f>
        <v>26398</v>
      </c>
      <c r="E62" s="11">
        <v>23633</v>
      </c>
      <c r="F62" s="11">
        <v>2674</v>
      </c>
      <c r="G62" s="11">
        <v>0</v>
      </c>
      <c r="H62" s="11">
        <v>1</v>
      </c>
      <c r="I62" s="11">
        <v>1</v>
      </c>
      <c r="J62" s="11">
        <v>0</v>
      </c>
      <c r="K62" s="11">
        <v>0</v>
      </c>
      <c r="L62" s="11">
        <v>82</v>
      </c>
      <c r="M62" s="11">
        <v>0</v>
      </c>
      <c r="N62" s="11">
        <v>7</v>
      </c>
    </row>
    <row r="63" spans="1:14" ht="12.75">
      <c r="A63" s="1"/>
      <c r="B63" s="3" t="s">
        <v>123</v>
      </c>
      <c r="C63" s="1"/>
      <c r="D63" s="9">
        <f>SUM(E63:N63)</f>
        <v>26398</v>
      </c>
      <c r="E63" s="9">
        <f>+E62</f>
        <v>23633</v>
      </c>
      <c r="F63" s="9">
        <f aca="true" t="shared" si="22" ref="F63:N63">+F62</f>
        <v>2674</v>
      </c>
      <c r="G63" s="9">
        <f t="shared" si="22"/>
        <v>0</v>
      </c>
      <c r="H63" s="9">
        <f t="shared" si="22"/>
        <v>1</v>
      </c>
      <c r="I63" s="9">
        <f t="shared" si="22"/>
        <v>1</v>
      </c>
      <c r="J63" s="9">
        <f t="shared" si="22"/>
        <v>0</v>
      </c>
      <c r="K63" s="9">
        <f t="shared" si="22"/>
        <v>0</v>
      </c>
      <c r="L63" s="9">
        <f t="shared" si="22"/>
        <v>82</v>
      </c>
      <c r="M63" s="9">
        <f t="shared" si="22"/>
        <v>0</v>
      </c>
      <c r="N63" s="9">
        <f t="shared" si="22"/>
        <v>7</v>
      </c>
    </row>
    <row r="64" spans="1:14" ht="12.75">
      <c r="A64" s="1" t="s">
        <v>0</v>
      </c>
      <c r="B64" s="1" t="s">
        <v>62</v>
      </c>
      <c r="C64" s="1" t="s">
        <v>63</v>
      </c>
      <c r="D64" s="8">
        <f>SUM(E64:N64)</f>
        <v>768</v>
      </c>
      <c r="E64" s="11">
        <v>417</v>
      </c>
      <c r="F64" s="11">
        <v>47</v>
      </c>
      <c r="G64" s="11">
        <v>4</v>
      </c>
      <c r="H64" s="11">
        <v>1</v>
      </c>
      <c r="I64" s="11">
        <v>1</v>
      </c>
      <c r="J64" s="11">
        <v>0</v>
      </c>
      <c r="K64" s="11">
        <v>0</v>
      </c>
      <c r="L64" s="11">
        <v>0</v>
      </c>
      <c r="M64" s="11">
        <v>278</v>
      </c>
      <c r="N64" s="11">
        <v>20</v>
      </c>
    </row>
    <row r="65" spans="1:14" ht="12.75">
      <c r="A65" s="1" t="s">
        <v>0</v>
      </c>
      <c r="B65" s="1" t="s">
        <v>62</v>
      </c>
      <c r="C65" s="30" t="s">
        <v>84</v>
      </c>
      <c r="D65" s="8">
        <f>SUM(E65:N65)</f>
        <v>798</v>
      </c>
      <c r="E65" s="11">
        <v>730</v>
      </c>
      <c r="F65" s="11">
        <v>21</v>
      </c>
      <c r="G65" s="11">
        <v>0</v>
      </c>
      <c r="H65" s="11">
        <v>0</v>
      </c>
      <c r="I65" s="11">
        <v>1</v>
      </c>
      <c r="J65" s="11">
        <v>0</v>
      </c>
      <c r="K65" s="11">
        <v>0</v>
      </c>
      <c r="L65" s="11">
        <v>0</v>
      </c>
      <c r="M65" s="11">
        <v>46</v>
      </c>
      <c r="N65" s="11">
        <v>0</v>
      </c>
    </row>
    <row r="66" spans="1:14" ht="12.75">
      <c r="A66" s="1"/>
      <c r="B66" s="3" t="s">
        <v>124</v>
      </c>
      <c r="C66" s="1"/>
      <c r="D66" s="9">
        <f>SUM(E66:N66)</f>
        <v>1566</v>
      </c>
      <c r="E66" s="9">
        <f>+E64+E65</f>
        <v>1147</v>
      </c>
      <c r="F66" s="9">
        <f aca="true" t="shared" si="23" ref="F66:N66">+F64+F65</f>
        <v>68</v>
      </c>
      <c r="G66" s="9">
        <f t="shared" si="23"/>
        <v>4</v>
      </c>
      <c r="H66" s="9">
        <f t="shared" si="23"/>
        <v>1</v>
      </c>
      <c r="I66" s="9">
        <f t="shared" si="23"/>
        <v>2</v>
      </c>
      <c r="J66" s="9">
        <f t="shared" si="23"/>
        <v>0</v>
      </c>
      <c r="K66" s="9">
        <f t="shared" si="23"/>
        <v>0</v>
      </c>
      <c r="L66" s="9">
        <f t="shared" si="23"/>
        <v>0</v>
      </c>
      <c r="M66" s="9">
        <f t="shared" si="23"/>
        <v>324</v>
      </c>
      <c r="N66" s="9">
        <f t="shared" si="23"/>
        <v>20</v>
      </c>
    </row>
    <row r="67" spans="1:14" ht="12.75">
      <c r="A67" s="1" t="s">
        <v>0</v>
      </c>
      <c r="B67" s="1" t="s">
        <v>1</v>
      </c>
      <c r="C67" s="1" t="s">
        <v>2</v>
      </c>
      <c r="D67" s="8">
        <f>SUM(E67:N67)</f>
        <v>383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383</v>
      </c>
      <c r="N67" s="11">
        <v>0</v>
      </c>
    </row>
    <row r="68" spans="1:14" ht="12.75">
      <c r="A68" s="1"/>
      <c r="B68" s="3" t="s">
        <v>125</v>
      </c>
      <c r="C68" s="1"/>
      <c r="D68" s="9">
        <f>SUM(E68:N68)</f>
        <v>383</v>
      </c>
      <c r="E68" s="9">
        <f>+E67</f>
        <v>0</v>
      </c>
      <c r="F68" s="9">
        <f aca="true" t="shared" si="24" ref="F68:N68">+F67</f>
        <v>0</v>
      </c>
      <c r="G68" s="9">
        <f t="shared" si="24"/>
        <v>0</v>
      </c>
      <c r="H68" s="9">
        <f t="shared" si="24"/>
        <v>0</v>
      </c>
      <c r="I68" s="9">
        <f t="shared" si="24"/>
        <v>0</v>
      </c>
      <c r="J68" s="9">
        <f t="shared" si="24"/>
        <v>0</v>
      </c>
      <c r="K68" s="9">
        <f t="shared" si="24"/>
        <v>0</v>
      </c>
      <c r="L68" s="9">
        <f t="shared" si="24"/>
        <v>0</v>
      </c>
      <c r="M68" s="9">
        <f t="shared" si="24"/>
        <v>383</v>
      </c>
      <c r="N68" s="9">
        <f t="shared" si="24"/>
        <v>0</v>
      </c>
    </row>
    <row r="69" spans="1:14" ht="12.75">
      <c r="A69" s="1" t="s">
        <v>0</v>
      </c>
      <c r="B69" s="1" t="s">
        <v>3</v>
      </c>
      <c r="C69" s="1" t="s">
        <v>4</v>
      </c>
      <c r="D69" s="8">
        <f>SUM(E69:N69)</f>
        <v>4285</v>
      </c>
      <c r="E69" s="11">
        <v>3299</v>
      </c>
      <c r="F69" s="11">
        <v>688</v>
      </c>
      <c r="G69" s="11">
        <v>6</v>
      </c>
      <c r="H69" s="11">
        <v>0</v>
      </c>
      <c r="I69" s="11">
        <v>1</v>
      </c>
      <c r="J69" s="11">
        <v>0</v>
      </c>
      <c r="K69" s="11">
        <v>0</v>
      </c>
      <c r="L69" s="11">
        <v>0</v>
      </c>
      <c r="M69" s="11">
        <v>291</v>
      </c>
      <c r="N69" s="11">
        <v>0</v>
      </c>
    </row>
    <row r="70" spans="1:14" ht="12.75">
      <c r="A70" s="1"/>
      <c r="B70" s="3" t="s">
        <v>126</v>
      </c>
      <c r="C70" s="1"/>
      <c r="D70" s="9">
        <f>SUM(E70:N70)</f>
        <v>4285</v>
      </c>
      <c r="E70" s="9">
        <f>+E69</f>
        <v>3299</v>
      </c>
      <c r="F70" s="9">
        <f aca="true" t="shared" si="25" ref="F70:N70">+F69</f>
        <v>688</v>
      </c>
      <c r="G70" s="9">
        <f t="shared" si="25"/>
        <v>6</v>
      </c>
      <c r="H70" s="9">
        <f t="shared" si="25"/>
        <v>0</v>
      </c>
      <c r="I70" s="9">
        <f t="shared" si="25"/>
        <v>1</v>
      </c>
      <c r="J70" s="9">
        <f t="shared" si="25"/>
        <v>0</v>
      </c>
      <c r="K70" s="9">
        <f t="shared" si="25"/>
        <v>0</v>
      </c>
      <c r="L70" s="9">
        <f t="shared" si="25"/>
        <v>0</v>
      </c>
      <c r="M70" s="9">
        <f t="shared" si="25"/>
        <v>291</v>
      </c>
      <c r="N70" s="9">
        <f t="shared" si="25"/>
        <v>0</v>
      </c>
    </row>
    <row r="71" spans="1:14" ht="12.75">
      <c r="A71" s="1" t="s">
        <v>0</v>
      </c>
      <c r="B71" s="1" t="s">
        <v>5</v>
      </c>
      <c r="C71" s="1" t="s">
        <v>6</v>
      </c>
      <c r="D71" s="8">
        <f>SUM(E71:N71)</f>
        <v>2427</v>
      </c>
      <c r="E71" s="11">
        <v>1063</v>
      </c>
      <c r="F71" s="11">
        <v>233</v>
      </c>
      <c r="G71" s="11">
        <v>139</v>
      </c>
      <c r="H71" s="11">
        <v>1</v>
      </c>
      <c r="I71" s="11">
        <v>1</v>
      </c>
      <c r="J71" s="11">
        <v>0</v>
      </c>
      <c r="K71" s="11">
        <v>4</v>
      </c>
      <c r="L71" s="11">
        <v>90</v>
      </c>
      <c r="M71" s="11">
        <v>896</v>
      </c>
      <c r="N71" s="11">
        <v>0</v>
      </c>
    </row>
    <row r="72" spans="1:14" ht="12.75">
      <c r="A72" s="1" t="s">
        <v>0</v>
      </c>
      <c r="B72" s="1" t="s">
        <v>5</v>
      </c>
      <c r="C72" s="1" t="s">
        <v>7</v>
      </c>
      <c r="D72" s="8">
        <f>SUM(E72:N72)</f>
        <v>48338</v>
      </c>
      <c r="E72" s="11">
        <v>42455</v>
      </c>
      <c r="F72" s="11">
        <v>4615</v>
      </c>
      <c r="G72" s="11">
        <v>924</v>
      </c>
      <c r="H72" s="11">
        <v>1</v>
      </c>
      <c r="I72" s="11">
        <v>1</v>
      </c>
      <c r="J72" s="11">
        <v>0</v>
      </c>
      <c r="K72" s="11">
        <v>0</v>
      </c>
      <c r="L72" s="11">
        <v>298</v>
      </c>
      <c r="M72" s="11">
        <v>43</v>
      </c>
      <c r="N72" s="11">
        <v>1</v>
      </c>
    </row>
    <row r="73" spans="1:14" ht="12.75">
      <c r="A73" s="1"/>
      <c r="B73" s="3" t="s">
        <v>127</v>
      </c>
      <c r="C73" s="1"/>
      <c r="D73" s="9">
        <f>SUM(E73:N73)</f>
        <v>50765</v>
      </c>
      <c r="E73" s="9">
        <f>+E71+E72</f>
        <v>43518</v>
      </c>
      <c r="F73" s="9">
        <f aca="true" t="shared" si="26" ref="F73:N73">+F71+F72</f>
        <v>4848</v>
      </c>
      <c r="G73" s="9">
        <f t="shared" si="26"/>
        <v>1063</v>
      </c>
      <c r="H73" s="9">
        <f t="shared" si="26"/>
        <v>2</v>
      </c>
      <c r="I73" s="9">
        <f t="shared" si="26"/>
        <v>2</v>
      </c>
      <c r="J73" s="9">
        <f t="shared" si="26"/>
        <v>0</v>
      </c>
      <c r="K73" s="9">
        <f t="shared" si="26"/>
        <v>4</v>
      </c>
      <c r="L73" s="9">
        <f t="shared" si="26"/>
        <v>388</v>
      </c>
      <c r="M73" s="9">
        <f t="shared" si="26"/>
        <v>939</v>
      </c>
      <c r="N73" s="9">
        <f t="shared" si="26"/>
        <v>1</v>
      </c>
    </row>
    <row r="74" spans="1:14" ht="12.75">
      <c r="A74" s="1" t="s">
        <v>0</v>
      </c>
      <c r="B74" s="1" t="s">
        <v>8</v>
      </c>
      <c r="C74" s="1" t="s">
        <v>9</v>
      </c>
      <c r="D74" s="8">
        <f>SUM(E74:N74)</f>
        <v>525</v>
      </c>
      <c r="E74" s="11">
        <v>431</v>
      </c>
      <c r="F74" s="11">
        <v>69</v>
      </c>
      <c r="G74" s="11">
        <v>3</v>
      </c>
      <c r="H74" s="11">
        <v>0</v>
      </c>
      <c r="I74" s="11">
        <v>1</v>
      </c>
      <c r="J74" s="11">
        <v>0</v>
      </c>
      <c r="K74" s="11">
        <v>2</v>
      </c>
      <c r="L74" s="11">
        <v>0</v>
      </c>
      <c r="M74" s="11">
        <v>19</v>
      </c>
      <c r="N74" s="11">
        <v>0</v>
      </c>
    </row>
    <row r="75" spans="1:14" ht="12.75">
      <c r="A75" s="1" t="s">
        <v>0</v>
      </c>
      <c r="B75" s="1" t="s">
        <v>8</v>
      </c>
      <c r="C75" s="1" t="s">
        <v>10</v>
      </c>
      <c r="D75" s="8">
        <f>SUM(E75:N75)</f>
        <v>3535</v>
      </c>
      <c r="E75" s="11">
        <v>3246</v>
      </c>
      <c r="F75" s="11">
        <v>268</v>
      </c>
      <c r="G75" s="11">
        <v>1</v>
      </c>
      <c r="H75" s="11">
        <v>1</v>
      </c>
      <c r="I75" s="11">
        <v>1</v>
      </c>
      <c r="J75" s="11">
        <v>0</v>
      </c>
      <c r="K75" s="11">
        <v>0</v>
      </c>
      <c r="L75" s="11">
        <v>0</v>
      </c>
      <c r="M75" s="11">
        <v>18</v>
      </c>
      <c r="N75" s="11">
        <v>0</v>
      </c>
    </row>
    <row r="76" spans="1:14" ht="12.75">
      <c r="A76" s="1" t="s">
        <v>0</v>
      </c>
      <c r="B76" s="1" t="s">
        <v>8</v>
      </c>
      <c r="C76" s="1" t="s">
        <v>11</v>
      </c>
      <c r="D76" s="8">
        <f>SUM(E76:N76)</f>
        <v>1379</v>
      </c>
      <c r="E76" s="11">
        <v>1151</v>
      </c>
      <c r="F76" s="11">
        <v>147</v>
      </c>
      <c r="G76" s="11">
        <v>0</v>
      </c>
      <c r="H76" s="11">
        <v>0</v>
      </c>
      <c r="I76" s="11">
        <v>1</v>
      </c>
      <c r="J76" s="11">
        <v>0</v>
      </c>
      <c r="K76" s="11">
        <v>0</v>
      </c>
      <c r="L76" s="11">
        <v>0</v>
      </c>
      <c r="M76" s="11">
        <v>79</v>
      </c>
      <c r="N76" s="11">
        <v>1</v>
      </c>
    </row>
    <row r="77" spans="1:14" ht="12.75">
      <c r="A77" s="1" t="s">
        <v>0</v>
      </c>
      <c r="B77" s="1" t="s">
        <v>8</v>
      </c>
      <c r="C77" s="2" t="s">
        <v>89</v>
      </c>
      <c r="D77" s="8">
        <f>SUM(E77:N77)</f>
        <v>372</v>
      </c>
      <c r="E77" s="11">
        <v>209</v>
      </c>
      <c r="F77" s="11">
        <v>71</v>
      </c>
      <c r="G77" s="11">
        <v>0</v>
      </c>
      <c r="H77" s="11">
        <v>0</v>
      </c>
      <c r="I77" s="11">
        <v>2</v>
      </c>
      <c r="J77" s="11">
        <v>0</v>
      </c>
      <c r="K77" s="11">
        <v>0</v>
      </c>
      <c r="L77" s="11">
        <v>0</v>
      </c>
      <c r="M77" s="11">
        <v>89</v>
      </c>
      <c r="N77" s="11">
        <v>1</v>
      </c>
    </row>
    <row r="78" spans="1:14" ht="12.75">
      <c r="A78" s="1" t="s">
        <v>0</v>
      </c>
      <c r="B78" s="1" t="s">
        <v>8</v>
      </c>
      <c r="C78" s="2" t="s">
        <v>92</v>
      </c>
      <c r="D78" s="8">
        <f>SUM(E78:N78)</f>
        <v>22386</v>
      </c>
      <c r="E78" s="11">
        <v>18897</v>
      </c>
      <c r="F78" s="11">
        <v>3038</v>
      </c>
      <c r="G78" s="11">
        <v>138</v>
      </c>
      <c r="H78" s="11">
        <v>0</v>
      </c>
      <c r="I78" s="11">
        <v>2</v>
      </c>
      <c r="J78" s="11">
        <v>0</v>
      </c>
      <c r="K78" s="11">
        <v>0</v>
      </c>
      <c r="L78" s="11">
        <v>0</v>
      </c>
      <c r="M78" s="11">
        <v>311</v>
      </c>
      <c r="N78" s="11">
        <v>0</v>
      </c>
    </row>
    <row r="79" spans="1:14" ht="12.75">
      <c r="A79" s="1"/>
      <c r="B79" s="3" t="s">
        <v>128</v>
      </c>
      <c r="C79" s="1"/>
      <c r="D79" s="9">
        <f>SUM(E79:N79)</f>
        <v>28197</v>
      </c>
      <c r="E79" s="9">
        <f>+E74+E75+E76+E77+E78</f>
        <v>23934</v>
      </c>
      <c r="F79" s="9">
        <f aca="true" t="shared" si="27" ref="F79:N79">+F74+F75+F76+F77+F78</f>
        <v>3593</v>
      </c>
      <c r="G79" s="9">
        <f t="shared" si="27"/>
        <v>142</v>
      </c>
      <c r="H79" s="9">
        <f t="shared" si="27"/>
        <v>1</v>
      </c>
      <c r="I79" s="9">
        <f t="shared" si="27"/>
        <v>7</v>
      </c>
      <c r="J79" s="9">
        <f t="shared" si="27"/>
        <v>0</v>
      </c>
      <c r="K79" s="9">
        <f t="shared" si="27"/>
        <v>2</v>
      </c>
      <c r="L79" s="9">
        <f t="shared" si="27"/>
        <v>0</v>
      </c>
      <c r="M79" s="9">
        <f t="shared" si="27"/>
        <v>516</v>
      </c>
      <c r="N79" s="9">
        <f t="shared" si="27"/>
        <v>2</v>
      </c>
    </row>
    <row r="80" spans="1:14" ht="12.75">
      <c r="A80" s="1" t="s">
        <v>0</v>
      </c>
      <c r="B80" s="1" t="s">
        <v>12</v>
      </c>
      <c r="C80" s="1" t="s">
        <v>13</v>
      </c>
      <c r="D80" s="8">
        <f>SUM(E80:N80)</f>
        <v>27396</v>
      </c>
      <c r="E80" s="11">
        <v>24610</v>
      </c>
      <c r="F80" s="11">
        <v>2785</v>
      </c>
      <c r="G80" s="11">
        <v>0</v>
      </c>
      <c r="H80" s="11">
        <v>0</v>
      </c>
      <c r="I80" s="11">
        <v>1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</row>
    <row r="81" spans="2:14" ht="12.75">
      <c r="B81" s="3" t="s">
        <v>129</v>
      </c>
      <c r="D81" s="9">
        <f>SUM(E81:N81)</f>
        <v>27396</v>
      </c>
      <c r="E81" s="10">
        <f>+E80</f>
        <v>24610</v>
      </c>
      <c r="F81" s="10">
        <f aca="true" t="shared" si="28" ref="F81:N81">+F80</f>
        <v>2785</v>
      </c>
      <c r="G81" s="10">
        <f t="shared" si="28"/>
        <v>0</v>
      </c>
      <c r="H81" s="10">
        <f t="shared" si="28"/>
        <v>0</v>
      </c>
      <c r="I81" s="10">
        <f t="shared" si="28"/>
        <v>1</v>
      </c>
      <c r="J81" s="10">
        <f t="shared" si="28"/>
        <v>0</v>
      </c>
      <c r="K81" s="10">
        <f t="shared" si="28"/>
        <v>0</v>
      </c>
      <c r="L81" s="10">
        <f t="shared" si="28"/>
        <v>0</v>
      </c>
      <c r="M81" s="10">
        <f t="shared" si="28"/>
        <v>0</v>
      </c>
      <c r="N81" s="10">
        <f t="shared" si="28"/>
        <v>0</v>
      </c>
    </row>
    <row r="82" spans="5:14" ht="12.75">
      <c r="E82" s="5"/>
      <c r="F82" s="5"/>
      <c r="G82" s="5"/>
      <c r="H82" s="5"/>
      <c r="I82" s="5"/>
      <c r="J82" s="5"/>
      <c r="K82" s="5"/>
      <c r="L82" s="5"/>
      <c r="M82" s="5"/>
      <c r="N82" s="5"/>
    </row>
    <row r="84" spans="3:14" ht="12.75">
      <c r="C84" s="6" t="s">
        <v>93</v>
      </c>
      <c r="D84" s="10">
        <f>+D6+D8+D10+D13+D16+D18+D20+D24+D28+D30+D32+D34+D38+D41+D43+D45+D48+D50+D53+D57+D59+D61+D63+D66+D68+D70+D73+D79+D81</f>
        <v>372442</v>
      </c>
      <c r="E84" s="10">
        <f>+E6+E8+E10+E13+E16+E18+E20+E24+E28+E30+E32+E34+E38+E41+E43+E45+E48+E50+E53+E57+E59+E61+E63+E66+E68+E70+E73+E79+E81</f>
        <v>316780</v>
      </c>
      <c r="F84" s="10">
        <f>+F6+F8+F10+F13+F16+F18+F20+F24+F28+F30+F32+F34+F38+F41+F43+F45+F48+F50+F53+F57+F59+F61+F63+F66+F68+F70+F73+F79+F81</f>
        <v>38455</v>
      </c>
      <c r="G84" s="10">
        <f>+G6+G8+G10+G13+G16+G18+G20+G24+G28+G30+G32+G34+G38+G41+G43+G45+G48+G50+G53+G57+G59+G61+G63+G66+G68+G70+G73+G79+G81</f>
        <v>2536</v>
      </c>
      <c r="H84" s="10">
        <f aca="true" t="shared" si="29" ref="H84:M84">+H6+H8+H10+H13+H16+H18+H20+H24+H28+H30+H32+H34+H38+H41+H43+H45+H48+H50+H53+H57+H59+H61+H63+H66+H68+H70+H73+H79+H81</f>
        <v>25</v>
      </c>
      <c r="I84" s="10">
        <f t="shared" si="29"/>
        <v>55</v>
      </c>
      <c r="J84" s="10">
        <f t="shared" si="29"/>
        <v>0</v>
      </c>
      <c r="K84" s="10">
        <f t="shared" si="29"/>
        <v>98</v>
      </c>
      <c r="L84" s="10">
        <f t="shared" si="29"/>
        <v>1749</v>
      </c>
      <c r="M84" s="10">
        <f t="shared" si="29"/>
        <v>10514</v>
      </c>
      <c r="N84" s="10">
        <v>2230</v>
      </c>
    </row>
    <row r="86" ht="12.75">
      <c r="C86" s="6" t="s">
        <v>99</v>
      </c>
    </row>
  </sheetData>
  <printOptions/>
  <pageMargins left="0.3937007874015748" right="0.1968503937007874" top="0.984251968503937" bottom="0.984251968503937" header="0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Energía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2010-01-19T19:34:54Z</cp:lastPrinted>
  <dcterms:created xsi:type="dcterms:W3CDTF">2009-12-29T16:50:23Z</dcterms:created>
  <dcterms:modified xsi:type="dcterms:W3CDTF">2010-03-04T17:07:11Z</dcterms:modified>
  <cp:category/>
  <cp:version/>
  <cp:contentType/>
  <cp:contentStatus/>
</cp:coreProperties>
</file>