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adoedes08" sheetId="1" r:id="rId1"/>
    <sheet name="usuariosedes08" sheetId="2" r:id="rId2"/>
  </sheets>
  <definedNames/>
  <calcPr fullCalcOnLoad="1"/>
</workbook>
</file>

<file path=xl/sharedStrings.xml><?xml version="1.0" encoding="utf-8"?>
<sst xmlns="http://schemas.openxmlformats.org/spreadsheetml/2006/main" count="415" uniqueCount="99">
  <si>
    <t>Buenos Aires</t>
  </si>
  <si>
    <t>Puán</t>
  </si>
  <si>
    <t>Coop de Bordenave</t>
  </si>
  <si>
    <t>Coop de Felipe Sola</t>
  </si>
  <si>
    <t>Coop de Azopardo</t>
  </si>
  <si>
    <t>Coop de San Germán</t>
  </si>
  <si>
    <t>Coop de 17 de Agosto</t>
  </si>
  <si>
    <t>Coop de Darregueira</t>
  </si>
  <si>
    <t>Coop de Puan</t>
  </si>
  <si>
    <t>Coop de Chasico</t>
  </si>
  <si>
    <t>Coop de Villa Iris</t>
  </si>
  <si>
    <t>Saavedra</t>
  </si>
  <si>
    <t>Coop de Goyena</t>
  </si>
  <si>
    <t>Coop de Dufaur</t>
  </si>
  <si>
    <t>Coop de Tornquist</t>
  </si>
  <si>
    <t>Coop de Pigüe</t>
  </si>
  <si>
    <t>Coop de Espartillar</t>
  </si>
  <si>
    <t>Tornquist</t>
  </si>
  <si>
    <t>Coop de Saldungaray</t>
  </si>
  <si>
    <t>Coop de S. de la Ventana</t>
  </si>
  <si>
    <t>Villarino</t>
  </si>
  <si>
    <t>Coop de Colonia La Merced</t>
  </si>
  <si>
    <t>Coop de Colonia Los Alfalfares</t>
  </si>
  <si>
    <t>Coop de Pedro Luro</t>
  </si>
  <si>
    <t>Coop de Mayor Buratovich</t>
  </si>
  <si>
    <t>Coop de Algarrobo (J. Couste)</t>
  </si>
  <si>
    <t>Coop de Ascasubi</t>
  </si>
  <si>
    <t>Adolfo Alsina</t>
  </si>
  <si>
    <t>Coop de San Miguel Arcangel</t>
  </si>
  <si>
    <t>Coop de Adolfo Alsina Ltda.</t>
  </si>
  <si>
    <t>Coop de Rivera</t>
  </si>
  <si>
    <t>Coop de Villa Maza</t>
  </si>
  <si>
    <t>Bahía Blanca</t>
  </si>
  <si>
    <t>Coop de Cabildo</t>
  </si>
  <si>
    <t>Cnl. de Marina L. Rosales</t>
  </si>
  <si>
    <t>Coop de Punta Alta</t>
  </si>
  <si>
    <t>Coronel Dorrego</t>
  </si>
  <si>
    <t>Coop de El Perdido - Jose A. Guisasola</t>
  </si>
  <si>
    <t>Coop de Cnel. Dorrego</t>
  </si>
  <si>
    <t>Coop de Oriente Ltda.</t>
  </si>
  <si>
    <t>Coronel Pringles</t>
  </si>
  <si>
    <t>Coop de Indio Rico</t>
  </si>
  <si>
    <t>Coop de Coronel Pringles</t>
  </si>
  <si>
    <t>Coronel Suárez</t>
  </si>
  <si>
    <t>Coop de San Jose</t>
  </si>
  <si>
    <t>Coop de Huanguelen</t>
  </si>
  <si>
    <t>Coop de La Colina</t>
  </si>
  <si>
    <t>General Lamadrid</t>
  </si>
  <si>
    <t>Coop de San Jorge</t>
  </si>
  <si>
    <t>Coop de General Lamadrid</t>
  </si>
  <si>
    <t>Coop de Las Martinetas</t>
  </si>
  <si>
    <t>Guaminí</t>
  </si>
  <si>
    <t>Monte Hermoso</t>
  </si>
  <si>
    <t>Coop de Monte Hermoso</t>
  </si>
  <si>
    <t>Patagones</t>
  </si>
  <si>
    <t>Coop de J. Pradere</t>
  </si>
  <si>
    <t>Coop de Bahia San Blás</t>
  </si>
  <si>
    <t>Coop de Stroeder</t>
  </si>
  <si>
    <t>Provincia</t>
  </si>
  <si>
    <t>Depto</t>
  </si>
  <si>
    <t>Ente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</si>
  <si>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</si>
  <si>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</si>
  <si>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</si>
  <si>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</si>
  <si>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</si>
  <si>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</si>
  <si>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</si>
  <si>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</si>
  <si>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</si>
  <si>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</si>
  <si>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BUENOS AIRES</t>
  </si>
  <si>
    <t>Facturado a usuario final</t>
  </si>
  <si>
    <t>Valores expresados en MWh</t>
  </si>
  <si>
    <t>AREA EDES-SUR</t>
  </si>
  <si>
    <t>Total</t>
  </si>
  <si>
    <t>Total Adolfo Alsina</t>
  </si>
  <si>
    <t>Total Bahía Blanca</t>
  </si>
  <si>
    <t>Total Cnl. de Marina L. Rosales</t>
  </si>
  <si>
    <t>Total Coronel Dorrego</t>
  </si>
  <si>
    <t>Total Coronel Pringles</t>
  </si>
  <si>
    <t>Total Coronel Suárez</t>
  </si>
  <si>
    <t>Total General Lamadrid</t>
  </si>
  <si>
    <t>Total Guaminí</t>
  </si>
  <si>
    <t>Total Monte Hermoso</t>
  </si>
  <si>
    <t>Total Patagones</t>
  </si>
  <si>
    <t>Total Puán</t>
  </si>
  <si>
    <t>Total Saavedra</t>
  </si>
  <si>
    <t>Total Tornquist</t>
  </si>
  <si>
    <t>Total Villarino</t>
  </si>
  <si>
    <t>Total Cooperativas area EDES</t>
  </si>
  <si>
    <t>Serv San.</t>
  </si>
  <si>
    <t>Al. Publ</t>
  </si>
  <si>
    <t>El.Rural</t>
  </si>
  <si>
    <t>Cantidad de usuarios</t>
  </si>
  <si>
    <t>PROVINCIA DE BUENOS AIRES-AREA EDES-SUR - Año 2008</t>
  </si>
  <si>
    <t>Partido</t>
  </si>
  <si>
    <t>Año 2009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</si>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</sst>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4" fillId="0" borderId="0" xfId="0" applyNumberFormat="1" applyFont="1" applyAlignment="1">
      <alignment/>
    </xf>
    <xf numFmtId="0" fontId="5" fillId="2" borderId="1" xfId="1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"/>
  <sheetViews>
    <sheetView workbookViewId="0" topLeftCell="A59">
      <selection activeCell="A4" sqref="A4"/>
    </sheetView>
  </sheetViews>
  <sheetFormatPr defaultColWidth="11.421875" defaultRowHeight="12.75"/>
  <cols>
    <col min="1" max="1" width="13.421875" style="0" customWidth="1"/>
    <col min="2" max="2" width="17.00390625" style="0" customWidth="1"/>
    <col min="3" max="3" width="27.8515625" style="0" customWidth="1"/>
    <col min="4" max="4" width="14.8515625" style="9" customWidth="1"/>
    <col min="5" max="5" width="14.421875" style="0" customWidth="1"/>
    <col min="6" max="6" width="14.8515625" style="0" customWidth="1"/>
    <col min="7" max="7" width="13.7109375" style="0" customWidth="1"/>
  </cols>
  <sheetData>
    <row r="2" ht="12.75">
      <c r="A2" s="2" t="s">
        <v>71</v>
      </c>
    </row>
    <row r="3" spans="1:4" ht="12.75">
      <c r="A3" s="4" t="s">
        <v>98</v>
      </c>
      <c r="C3" s="2"/>
      <c r="D3" s="2" t="s">
        <v>97</v>
      </c>
    </row>
    <row r="4" ht="12.75">
      <c r="A4" s="2" t="s">
        <v>74</v>
      </c>
    </row>
    <row r="5" spans="1:4" ht="12.75">
      <c r="A5" s="2" t="s">
        <v>72</v>
      </c>
      <c r="C5" s="4" t="s">
        <v>73</v>
      </c>
      <c r="D5" s="10"/>
    </row>
    <row r="7" spans="1:14" ht="12.75">
      <c r="A7" s="2" t="s">
        <v>58</v>
      </c>
      <c r="B7" s="2" t="s">
        <v>96</v>
      </c>
      <c r="C7" s="2" t="s">
        <v>60</v>
      </c>
      <c r="D7" s="5" t="s">
        <v>75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</row>
    <row r="8" spans="1:14" ht="12.75">
      <c r="A8" s="1" t="s">
        <v>0</v>
      </c>
      <c r="B8" s="1" t="s">
        <v>27</v>
      </c>
      <c r="C8" s="1" t="s">
        <v>28</v>
      </c>
      <c r="D8" s="11">
        <f>SUM(E8:N8)</f>
        <v>1103.654</v>
      </c>
      <c r="E8" s="6">
        <v>489.634</v>
      </c>
      <c r="F8" s="6">
        <v>208.427</v>
      </c>
      <c r="G8" s="6">
        <v>137.169</v>
      </c>
      <c r="H8" s="6">
        <v>0</v>
      </c>
      <c r="I8" s="6">
        <v>126.983</v>
      </c>
      <c r="J8" s="6">
        <v>0</v>
      </c>
      <c r="K8" s="6">
        <v>0</v>
      </c>
      <c r="L8" s="6">
        <v>0</v>
      </c>
      <c r="M8" s="6">
        <v>141.441</v>
      </c>
      <c r="N8" s="6">
        <v>0</v>
      </c>
    </row>
    <row r="9" spans="1:14" ht="12.75">
      <c r="A9" s="1" t="s">
        <v>0</v>
      </c>
      <c r="B9" s="1" t="s">
        <v>27</v>
      </c>
      <c r="C9" s="1" t="s">
        <v>7</v>
      </c>
      <c r="D9" s="11">
        <f aca="true" t="shared" si="0" ref="D9:D14">SUM(E9:N9)</f>
        <v>446.643</v>
      </c>
      <c r="E9" s="6">
        <v>0</v>
      </c>
      <c r="F9" s="6">
        <v>0</v>
      </c>
      <c r="G9" s="6">
        <v>6.941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439.702</v>
      </c>
      <c r="N9" s="6">
        <v>0</v>
      </c>
    </row>
    <row r="10" spans="1:14" ht="12.75">
      <c r="A10" s="1" t="s">
        <v>0</v>
      </c>
      <c r="B10" s="1" t="s">
        <v>27</v>
      </c>
      <c r="C10" s="1" t="s">
        <v>29</v>
      </c>
      <c r="D10" s="11">
        <f t="shared" si="0"/>
        <v>1079.808</v>
      </c>
      <c r="E10" s="6">
        <v>0</v>
      </c>
      <c r="F10" s="6">
        <v>35</v>
      </c>
      <c r="G10" s="6">
        <v>0</v>
      </c>
      <c r="H10" s="6">
        <v>357.458</v>
      </c>
      <c r="I10" s="6">
        <v>0</v>
      </c>
      <c r="J10" s="6">
        <v>0</v>
      </c>
      <c r="K10" s="6">
        <v>0</v>
      </c>
      <c r="L10" s="6">
        <v>0</v>
      </c>
      <c r="M10" s="6">
        <v>687.35</v>
      </c>
      <c r="N10" s="6">
        <v>0</v>
      </c>
    </row>
    <row r="11" spans="1:14" ht="12.75">
      <c r="A11" s="1" t="s">
        <v>0</v>
      </c>
      <c r="B11" s="1" t="s">
        <v>27</v>
      </c>
      <c r="C11" s="1" t="s">
        <v>30</v>
      </c>
      <c r="D11" s="11">
        <f t="shared" si="0"/>
        <v>5361.074999999999</v>
      </c>
      <c r="E11" s="6">
        <v>2046.424</v>
      </c>
      <c r="F11" s="6">
        <v>1444.196</v>
      </c>
      <c r="G11" s="6">
        <v>970.886</v>
      </c>
      <c r="H11" s="6">
        <v>0</v>
      </c>
      <c r="I11" s="6">
        <v>594.678</v>
      </c>
      <c r="J11" s="6">
        <v>0</v>
      </c>
      <c r="K11" s="6">
        <v>0</v>
      </c>
      <c r="L11" s="6">
        <v>0</v>
      </c>
      <c r="M11" s="6">
        <v>304.891</v>
      </c>
      <c r="N11" s="6">
        <v>0</v>
      </c>
    </row>
    <row r="12" spans="1:14" ht="12.75">
      <c r="A12" s="1" t="s">
        <v>0</v>
      </c>
      <c r="B12" s="1" t="s">
        <v>27</v>
      </c>
      <c r="C12" s="1" t="s">
        <v>16</v>
      </c>
      <c r="D12" s="11">
        <f t="shared" si="0"/>
        <v>335.104</v>
      </c>
      <c r="E12" s="6">
        <v>20.182</v>
      </c>
      <c r="F12" s="6">
        <v>43.021</v>
      </c>
      <c r="G12" s="6">
        <v>116.494</v>
      </c>
      <c r="H12" s="6">
        <v>0</v>
      </c>
      <c r="I12" s="6">
        <v>40.155</v>
      </c>
      <c r="J12" s="6">
        <v>0</v>
      </c>
      <c r="K12" s="6">
        <v>0</v>
      </c>
      <c r="L12" s="6">
        <v>0</v>
      </c>
      <c r="M12" s="6">
        <v>115.252</v>
      </c>
      <c r="N12" s="6">
        <v>0</v>
      </c>
    </row>
    <row r="13" spans="1:14" ht="12.75">
      <c r="A13" s="1" t="s">
        <v>0</v>
      </c>
      <c r="B13" s="1" t="s">
        <v>27</v>
      </c>
      <c r="C13" s="1" t="s">
        <v>31</v>
      </c>
      <c r="D13" s="11">
        <f t="shared" si="0"/>
        <v>6981.2970000000005</v>
      </c>
      <c r="E13" s="6">
        <v>1070.228</v>
      </c>
      <c r="F13" s="6">
        <v>4758.228</v>
      </c>
      <c r="G13" s="6">
        <v>0</v>
      </c>
      <c r="H13" s="6">
        <v>46.637</v>
      </c>
      <c r="I13" s="6">
        <v>410.648</v>
      </c>
      <c r="J13" s="6">
        <v>0</v>
      </c>
      <c r="K13" s="6">
        <v>0</v>
      </c>
      <c r="L13" s="6">
        <v>0</v>
      </c>
      <c r="M13" s="6">
        <v>538.862</v>
      </c>
      <c r="N13" s="6">
        <v>156.694</v>
      </c>
    </row>
    <row r="14" spans="1:14" ht="12.75">
      <c r="A14" s="1"/>
      <c r="B14" s="2" t="s">
        <v>76</v>
      </c>
      <c r="C14" s="1"/>
      <c r="D14" s="12">
        <f t="shared" si="0"/>
        <v>15307.580999999998</v>
      </c>
      <c r="E14" s="8">
        <f>+E8+E9+E10+E11+E12+E13</f>
        <v>3626.468</v>
      </c>
      <c r="F14" s="8">
        <f aca="true" t="shared" si="1" ref="F14:N14">+F8+F9+F10+F11+F12+F13</f>
        <v>6488.871999999999</v>
      </c>
      <c r="G14" s="8">
        <f t="shared" si="1"/>
        <v>1231.49</v>
      </c>
      <c r="H14" s="8">
        <f t="shared" si="1"/>
        <v>404.095</v>
      </c>
      <c r="I14" s="8">
        <f t="shared" si="1"/>
        <v>1172.464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2227.498</v>
      </c>
      <c r="N14" s="8">
        <f t="shared" si="1"/>
        <v>156.694</v>
      </c>
    </row>
    <row r="15" spans="1:14" ht="12.75">
      <c r="A15" s="1" t="s">
        <v>0</v>
      </c>
      <c r="B15" s="1" t="s">
        <v>32</v>
      </c>
      <c r="C15" s="1" t="s">
        <v>21</v>
      </c>
      <c r="D15" s="11">
        <f>SUM(E15:N15)</f>
        <v>305.108</v>
      </c>
      <c r="E15" s="6">
        <v>0</v>
      </c>
      <c r="F15" s="6">
        <v>0</v>
      </c>
      <c r="G15" s="6">
        <v>0</v>
      </c>
      <c r="H15" s="6">
        <v>0</v>
      </c>
      <c r="I15" s="6">
        <v>12.558</v>
      </c>
      <c r="J15" s="6">
        <v>0</v>
      </c>
      <c r="K15" s="6">
        <v>0</v>
      </c>
      <c r="L15" s="6">
        <v>0</v>
      </c>
      <c r="M15" s="6">
        <v>292.55</v>
      </c>
      <c r="N15" s="6">
        <v>0</v>
      </c>
    </row>
    <row r="16" spans="1:14" ht="12.75">
      <c r="A16" s="1" t="s">
        <v>0</v>
      </c>
      <c r="B16" s="1" t="s">
        <v>32</v>
      </c>
      <c r="C16" s="1" t="s">
        <v>33</v>
      </c>
      <c r="D16" s="11">
        <f>SUM(E16:N16)</f>
        <v>7983.336</v>
      </c>
      <c r="E16" s="6">
        <v>1429.276</v>
      </c>
      <c r="F16" s="6">
        <v>422.399</v>
      </c>
      <c r="G16" s="6">
        <v>1916.817</v>
      </c>
      <c r="H16" s="6">
        <v>143.183</v>
      </c>
      <c r="I16" s="6">
        <v>307.004</v>
      </c>
      <c r="J16" s="6">
        <v>0</v>
      </c>
      <c r="K16" s="6">
        <v>0</v>
      </c>
      <c r="L16" s="6">
        <v>1918.948</v>
      </c>
      <c r="M16" s="6">
        <v>1845.709</v>
      </c>
      <c r="N16" s="6">
        <v>0</v>
      </c>
    </row>
    <row r="17" spans="1:14" ht="12.75">
      <c r="A17" s="1"/>
      <c r="B17" s="2" t="s">
        <v>77</v>
      </c>
      <c r="C17" s="1"/>
      <c r="D17" s="12">
        <f>SUM(E17:N17)</f>
        <v>8288.444</v>
      </c>
      <c r="E17" s="8">
        <f>+E15+E16</f>
        <v>1429.276</v>
      </c>
      <c r="F17" s="8">
        <f aca="true" t="shared" si="2" ref="F17:N17">+F15+F16</f>
        <v>422.399</v>
      </c>
      <c r="G17" s="8">
        <f t="shared" si="2"/>
        <v>1916.817</v>
      </c>
      <c r="H17" s="8">
        <f t="shared" si="2"/>
        <v>143.183</v>
      </c>
      <c r="I17" s="8">
        <f t="shared" si="2"/>
        <v>319.562</v>
      </c>
      <c r="J17" s="8">
        <f t="shared" si="2"/>
        <v>0</v>
      </c>
      <c r="K17" s="8">
        <f t="shared" si="2"/>
        <v>0</v>
      </c>
      <c r="L17" s="8">
        <f t="shared" si="2"/>
        <v>1918.948</v>
      </c>
      <c r="M17" s="8">
        <f t="shared" si="2"/>
        <v>2138.259</v>
      </c>
      <c r="N17" s="8">
        <f t="shared" si="2"/>
        <v>0</v>
      </c>
    </row>
    <row r="18" spans="1:14" ht="12.75">
      <c r="A18" s="1" t="s">
        <v>0</v>
      </c>
      <c r="B18" s="1" t="s">
        <v>34</v>
      </c>
      <c r="C18" s="1" t="s">
        <v>35</v>
      </c>
      <c r="D18" s="11">
        <f>SUM(E18:N18)</f>
        <v>115235.99799999999</v>
      </c>
      <c r="E18" s="6">
        <v>33992.054</v>
      </c>
      <c r="F18" s="6">
        <v>11429.532</v>
      </c>
      <c r="G18" s="6">
        <v>30537.024</v>
      </c>
      <c r="H18" s="6">
        <v>332</v>
      </c>
      <c r="I18" s="6">
        <v>3458.84</v>
      </c>
      <c r="J18" s="6">
        <v>0</v>
      </c>
      <c r="K18" s="6">
        <v>0</v>
      </c>
      <c r="L18" s="6">
        <v>34629.573</v>
      </c>
      <c r="M18" s="6">
        <v>648.444</v>
      </c>
      <c r="N18" s="6">
        <v>208.531</v>
      </c>
    </row>
    <row r="19" spans="1:14" ht="12.75">
      <c r="A19" s="1"/>
      <c r="B19" s="2" t="s">
        <v>78</v>
      </c>
      <c r="C19" s="1"/>
      <c r="D19" s="12">
        <f>SUM(E19:N19)</f>
        <v>115235.99799999999</v>
      </c>
      <c r="E19" s="8">
        <f>+E18</f>
        <v>33992.054</v>
      </c>
      <c r="F19" s="8">
        <f aca="true" t="shared" si="3" ref="F19:N19">+F18</f>
        <v>11429.532</v>
      </c>
      <c r="G19" s="8">
        <f t="shared" si="3"/>
        <v>30537.024</v>
      </c>
      <c r="H19" s="8">
        <f t="shared" si="3"/>
        <v>332</v>
      </c>
      <c r="I19" s="8">
        <f t="shared" si="3"/>
        <v>3458.84</v>
      </c>
      <c r="J19" s="8">
        <f t="shared" si="3"/>
        <v>0</v>
      </c>
      <c r="K19" s="8">
        <f t="shared" si="3"/>
        <v>0</v>
      </c>
      <c r="L19" s="8">
        <f t="shared" si="3"/>
        <v>34629.573</v>
      </c>
      <c r="M19" s="8">
        <f t="shared" si="3"/>
        <v>648.444</v>
      </c>
      <c r="N19" s="8">
        <f t="shared" si="3"/>
        <v>208.531</v>
      </c>
    </row>
    <row r="20" spans="1:14" ht="12.75">
      <c r="A20" s="1" t="s">
        <v>0</v>
      </c>
      <c r="B20" s="1" t="s">
        <v>36</v>
      </c>
      <c r="C20" s="1" t="s">
        <v>37</v>
      </c>
      <c r="D20" s="11">
        <f>SUM(E20:N20)</f>
        <v>1296.291</v>
      </c>
      <c r="E20" s="6">
        <v>625.124</v>
      </c>
      <c r="F20" s="6">
        <v>223.259</v>
      </c>
      <c r="G20" s="6">
        <v>182.206</v>
      </c>
      <c r="H20" s="6">
        <v>23.85</v>
      </c>
      <c r="I20" s="6">
        <v>200.894</v>
      </c>
      <c r="J20" s="6">
        <v>0</v>
      </c>
      <c r="K20" s="6">
        <v>0</v>
      </c>
      <c r="L20" s="6">
        <v>33.961</v>
      </c>
      <c r="M20" s="6">
        <v>0</v>
      </c>
      <c r="N20" s="6">
        <v>6.997</v>
      </c>
    </row>
    <row r="21" spans="1:14" ht="12.75">
      <c r="A21" s="1" t="s">
        <v>0</v>
      </c>
      <c r="B21" s="1" t="s">
        <v>36</v>
      </c>
      <c r="C21" s="1" t="s">
        <v>38</v>
      </c>
      <c r="D21" s="11">
        <f>SUM(E21:N21)</f>
        <v>17065.543</v>
      </c>
      <c r="E21" s="6">
        <v>6890.259</v>
      </c>
      <c r="F21" s="6">
        <v>2701.613</v>
      </c>
      <c r="G21" s="6">
        <v>1477.623</v>
      </c>
      <c r="H21" s="6">
        <v>1204.271</v>
      </c>
      <c r="I21" s="6">
        <v>1721.973</v>
      </c>
      <c r="J21" s="6">
        <v>0</v>
      </c>
      <c r="K21" s="6">
        <v>0</v>
      </c>
      <c r="L21" s="6">
        <v>779.948</v>
      </c>
      <c r="M21" s="6">
        <v>2289.856</v>
      </c>
      <c r="N21" s="6">
        <v>0</v>
      </c>
    </row>
    <row r="22" spans="1:14" ht="12.75">
      <c r="A22" s="1" t="s">
        <v>0</v>
      </c>
      <c r="B22" s="1" t="s">
        <v>36</v>
      </c>
      <c r="C22" s="1" t="s">
        <v>39</v>
      </c>
      <c r="D22" s="11">
        <f>SUM(E22:N22)</f>
        <v>2571.398</v>
      </c>
      <c r="E22" s="6">
        <v>1322.81</v>
      </c>
      <c r="F22" s="6">
        <v>779.696</v>
      </c>
      <c r="G22" s="6">
        <v>0</v>
      </c>
      <c r="H22" s="6">
        <v>0</v>
      </c>
      <c r="I22" s="6">
        <v>338.974</v>
      </c>
      <c r="J22" s="6">
        <v>0</v>
      </c>
      <c r="K22" s="6">
        <v>0</v>
      </c>
      <c r="L22" s="6">
        <v>129.918</v>
      </c>
      <c r="M22" s="6">
        <v>0</v>
      </c>
      <c r="N22" s="6">
        <v>0</v>
      </c>
    </row>
    <row r="23" spans="1:14" ht="12.75">
      <c r="A23" s="1"/>
      <c r="B23" s="2" t="s">
        <v>79</v>
      </c>
      <c r="C23" s="1"/>
      <c r="D23" s="12">
        <f>SUM(E23:N23)</f>
        <v>20933.231999999996</v>
      </c>
      <c r="E23" s="8">
        <f>+E20+E21+E22</f>
        <v>8838.193</v>
      </c>
      <c r="F23" s="8">
        <f aca="true" t="shared" si="4" ref="F23:N23">+F20+F21+F22</f>
        <v>3704.5679999999998</v>
      </c>
      <c r="G23" s="8">
        <f t="shared" si="4"/>
        <v>1659.829</v>
      </c>
      <c r="H23" s="8">
        <f t="shared" si="4"/>
        <v>1228.1209999999999</v>
      </c>
      <c r="I23" s="8">
        <f t="shared" si="4"/>
        <v>2261.841</v>
      </c>
      <c r="J23" s="8">
        <f t="shared" si="4"/>
        <v>0</v>
      </c>
      <c r="K23" s="8">
        <f t="shared" si="4"/>
        <v>0</v>
      </c>
      <c r="L23" s="8">
        <f t="shared" si="4"/>
        <v>943.827</v>
      </c>
      <c r="M23" s="8">
        <f t="shared" si="4"/>
        <v>2289.856</v>
      </c>
      <c r="N23" s="8">
        <f t="shared" si="4"/>
        <v>6.997</v>
      </c>
    </row>
    <row r="24" spans="1:14" ht="12.75">
      <c r="A24" s="1" t="s">
        <v>0</v>
      </c>
      <c r="B24" s="1" t="s">
        <v>40</v>
      </c>
      <c r="C24" s="1" t="s">
        <v>41</v>
      </c>
      <c r="D24" s="11">
        <f>SUM(E24:N24)</f>
        <v>1098.196</v>
      </c>
      <c r="E24" s="6">
        <v>542.058</v>
      </c>
      <c r="F24" s="6">
        <v>266.031</v>
      </c>
      <c r="G24" s="6">
        <v>17.638</v>
      </c>
      <c r="H24" s="6">
        <v>21.357</v>
      </c>
      <c r="I24" s="6">
        <v>134.396</v>
      </c>
      <c r="J24" s="6">
        <v>0</v>
      </c>
      <c r="K24" s="6">
        <v>0</v>
      </c>
      <c r="L24" s="6">
        <v>48.046</v>
      </c>
      <c r="M24" s="6">
        <v>62.277</v>
      </c>
      <c r="N24" s="6">
        <v>6.393</v>
      </c>
    </row>
    <row r="25" spans="1:14" ht="12.75">
      <c r="A25" s="1" t="s">
        <v>0</v>
      </c>
      <c r="B25" s="1" t="s">
        <v>40</v>
      </c>
      <c r="C25" s="1" t="s">
        <v>18</v>
      </c>
      <c r="D25" s="11">
        <f>SUM(E25:N25)</f>
        <v>830.943</v>
      </c>
      <c r="E25" s="6">
        <v>14.907</v>
      </c>
      <c r="F25" s="6">
        <v>168.232</v>
      </c>
      <c r="G25" s="6">
        <v>0</v>
      </c>
      <c r="H25" s="6">
        <v>0</v>
      </c>
      <c r="I25" s="6">
        <v>62.095</v>
      </c>
      <c r="J25" s="6">
        <v>0</v>
      </c>
      <c r="K25" s="6">
        <v>0</v>
      </c>
      <c r="L25" s="6">
        <v>0</v>
      </c>
      <c r="M25" s="6">
        <v>585.709</v>
      </c>
      <c r="N25" s="6">
        <v>0</v>
      </c>
    </row>
    <row r="26" spans="1:14" ht="12.75">
      <c r="A26" s="1" t="s">
        <v>0</v>
      </c>
      <c r="B26" s="1" t="s">
        <v>40</v>
      </c>
      <c r="C26" s="1" t="s">
        <v>42</v>
      </c>
      <c r="D26" s="11">
        <f>SUM(E26:N26)</f>
        <v>25775.503</v>
      </c>
      <c r="E26" s="6">
        <v>12388.235</v>
      </c>
      <c r="F26" s="6">
        <v>3714.178</v>
      </c>
      <c r="G26" s="6">
        <v>5879.796</v>
      </c>
      <c r="H26" s="6">
        <v>0</v>
      </c>
      <c r="I26" s="6">
        <v>1948.822</v>
      </c>
      <c r="J26" s="6">
        <v>0</v>
      </c>
      <c r="K26" s="6">
        <v>0</v>
      </c>
      <c r="L26" s="6">
        <v>706.583</v>
      </c>
      <c r="M26" s="6">
        <v>1137.889</v>
      </c>
      <c r="N26" s="6">
        <v>0</v>
      </c>
    </row>
    <row r="27" spans="1:14" ht="12.75">
      <c r="A27" s="1"/>
      <c r="B27" s="2" t="s">
        <v>80</v>
      </c>
      <c r="C27" s="1"/>
      <c r="D27" s="12">
        <f>SUM(E27:N27)</f>
        <v>27704.642000000003</v>
      </c>
      <c r="E27" s="8">
        <f>+E24+E25+E26</f>
        <v>12945.2</v>
      </c>
      <c r="F27" s="8">
        <f aca="true" t="shared" si="5" ref="F27:N27">+F24+F25+F26</f>
        <v>4148.441</v>
      </c>
      <c r="G27" s="8">
        <f t="shared" si="5"/>
        <v>5897.434</v>
      </c>
      <c r="H27" s="8">
        <f t="shared" si="5"/>
        <v>21.357</v>
      </c>
      <c r="I27" s="8">
        <f t="shared" si="5"/>
        <v>2145.313</v>
      </c>
      <c r="J27" s="8">
        <f t="shared" si="5"/>
        <v>0</v>
      </c>
      <c r="K27" s="8">
        <f t="shared" si="5"/>
        <v>0</v>
      </c>
      <c r="L27" s="8">
        <f t="shared" si="5"/>
        <v>754.629</v>
      </c>
      <c r="M27" s="8">
        <f t="shared" si="5"/>
        <v>1785.875</v>
      </c>
      <c r="N27" s="8">
        <f t="shared" si="5"/>
        <v>6.393</v>
      </c>
    </row>
    <row r="28" spans="1:14" ht="12.75">
      <c r="A28" s="1" t="s">
        <v>0</v>
      </c>
      <c r="B28" s="1" t="s">
        <v>43</v>
      </c>
      <c r="C28" s="1" t="s">
        <v>16</v>
      </c>
      <c r="D28" s="11">
        <f>SUM(E28:N28)</f>
        <v>744.1959999999999</v>
      </c>
      <c r="E28" s="6">
        <v>13.585</v>
      </c>
      <c r="F28" s="6">
        <v>0.878</v>
      </c>
      <c r="G28" s="6">
        <v>32.823</v>
      </c>
      <c r="H28" s="6">
        <v>0</v>
      </c>
      <c r="I28" s="6">
        <v>9.072</v>
      </c>
      <c r="J28" s="6">
        <v>0</v>
      </c>
      <c r="K28" s="6">
        <v>506.52</v>
      </c>
      <c r="L28" s="6">
        <v>0</v>
      </c>
      <c r="M28" s="6">
        <v>181.318</v>
      </c>
      <c r="N28" s="6">
        <v>0</v>
      </c>
    </row>
    <row r="29" spans="1:14" ht="12.75">
      <c r="A29" s="1" t="s">
        <v>0</v>
      </c>
      <c r="B29" s="1" t="s">
        <v>43</v>
      </c>
      <c r="C29" s="1" t="s">
        <v>19</v>
      </c>
      <c r="D29" s="11">
        <f>SUM(E29:N29)</f>
        <v>744.4809999999999</v>
      </c>
      <c r="E29" s="6">
        <v>277.533</v>
      </c>
      <c r="F29" s="6">
        <v>245.66</v>
      </c>
      <c r="G29" s="6">
        <v>0</v>
      </c>
      <c r="H29" s="6">
        <v>0</v>
      </c>
      <c r="I29" s="6">
        <v>191.454</v>
      </c>
      <c r="J29" s="6">
        <v>0</v>
      </c>
      <c r="K29" s="6">
        <v>0</v>
      </c>
      <c r="L29" s="6">
        <v>29.834</v>
      </c>
      <c r="M29" s="6">
        <v>0</v>
      </c>
      <c r="N29" s="6">
        <v>0</v>
      </c>
    </row>
    <row r="30" spans="1:14" ht="12.75">
      <c r="A30" s="1" t="s">
        <v>0</v>
      </c>
      <c r="B30" s="1" t="s">
        <v>43</v>
      </c>
      <c r="C30" s="1" t="s">
        <v>44</v>
      </c>
      <c r="D30" s="11">
        <f>SUM(E30:N30)</f>
        <v>6133.157</v>
      </c>
      <c r="E30" s="6">
        <v>2934.175</v>
      </c>
      <c r="F30" s="6">
        <v>469.066</v>
      </c>
      <c r="G30" s="6">
        <v>1454.648</v>
      </c>
      <c r="H30" s="6">
        <v>30.883</v>
      </c>
      <c r="I30" s="6">
        <v>793.124</v>
      </c>
      <c r="J30" s="6">
        <v>0</v>
      </c>
      <c r="K30" s="6">
        <v>0</v>
      </c>
      <c r="L30" s="6">
        <v>52.02</v>
      </c>
      <c r="M30" s="6">
        <v>399.241</v>
      </c>
      <c r="N30" s="6">
        <v>0</v>
      </c>
    </row>
    <row r="31" spans="1:14" ht="12.75">
      <c r="A31" s="1" t="s">
        <v>0</v>
      </c>
      <c r="B31" s="1" t="s">
        <v>43</v>
      </c>
      <c r="C31" s="1" t="s">
        <v>45</v>
      </c>
      <c r="D31" s="11">
        <f>SUM(E31:N31)</f>
        <v>7828.6990000000005</v>
      </c>
      <c r="E31" s="6">
        <v>3288.954</v>
      </c>
      <c r="F31" s="6">
        <v>1556.987</v>
      </c>
      <c r="G31" s="6">
        <v>1238.311</v>
      </c>
      <c r="H31" s="6">
        <v>0</v>
      </c>
      <c r="I31" s="6">
        <v>999.572</v>
      </c>
      <c r="J31" s="6">
        <v>0</v>
      </c>
      <c r="K31" s="6">
        <v>0</v>
      </c>
      <c r="L31" s="6">
        <v>0</v>
      </c>
      <c r="M31" s="6">
        <v>744.875</v>
      </c>
      <c r="N31" s="6">
        <v>0</v>
      </c>
    </row>
    <row r="32" spans="1:14" ht="12.75">
      <c r="A32" s="1" t="s">
        <v>0</v>
      </c>
      <c r="B32" s="1" t="s">
        <v>43</v>
      </c>
      <c r="C32" s="7" t="s">
        <v>46</v>
      </c>
      <c r="D32" s="11">
        <f>SUM(E32:N32)</f>
        <v>388.124</v>
      </c>
      <c r="E32" s="6">
        <v>3.682</v>
      </c>
      <c r="F32" s="6">
        <v>0</v>
      </c>
      <c r="G32" s="6">
        <v>0</v>
      </c>
      <c r="H32" s="6">
        <v>0</v>
      </c>
      <c r="I32" s="6">
        <v>2.532</v>
      </c>
      <c r="J32" s="6">
        <v>0</v>
      </c>
      <c r="K32" s="6">
        <v>0</v>
      </c>
      <c r="L32" s="6">
        <v>0</v>
      </c>
      <c r="M32" s="6">
        <v>309.949</v>
      </c>
      <c r="N32" s="6">
        <v>71.961</v>
      </c>
    </row>
    <row r="33" spans="1:14" ht="12.75">
      <c r="A33" s="1"/>
      <c r="B33" s="2" t="s">
        <v>81</v>
      </c>
      <c r="C33" s="1"/>
      <c r="D33" s="12">
        <f>SUM(E33:N33)</f>
        <v>15838.657</v>
      </c>
      <c r="E33" s="8">
        <f>+E28+E29+E30+E31+E32</f>
        <v>6517.929</v>
      </c>
      <c r="F33" s="8">
        <f aca="true" t="shared" si="6" ref="F33:N33">+F28+F29+F30+F31+F32</f>
        <v>2272.591</v>
      </c>
      <c r="G33" s="8">
        <f t="shared" si="6"/>
        <v>2725.782</v>
      </c>
      <c r="H33" s="8">
        <f t="shared" si="6"/>
        <v>30.883</v>
      </c>
      <c r="I33" s="8">
        <f t="shared" si="6"/>
        <v>1995.7540000000001</v>
      </c>
      <c r="J33" s="8">
        <f t="shared" si="6"/>
        <v>0</v>
      </c>
      <c r="K33" s="8">
        <f t="shared" si="6"/>
        <v>506.52</v>
      </c>
      <c r="L33" s="8">
        <f t="shared" si="6"/>
        <v>81.854</v>
      </c>
      <c r="M33" s="8">
        <f t="shared" si="6"/>
        <v>1635.383</v>
      </c>
      <c r="N33" s="8">
        <f t="shared" si="6"/>
        <v>71.961</v>
      </c>
    </row>
    <row r="34" spans="1:14" ht="12.75">
      <c r="A34" s="1" t="s">
        <v>0</v>
      </c>
      <c r="B34" s="1" t="s">
        <v>47</v>
      </c>
      <c r="C34" s="1" t="s">
        <v>48</v>
      </c>
      <c r="D34" s="11">
        <f>SUM(E34:N34)</f>
        <v>506.494</v>
      </c>
      <c r="E34" s="6">
        <v>169.379</v>
      </c>
      <c r="F34" s="6">
        <v>108.909</v>
      </c>
      <c r="G34" s="6">
        <v>0</v>
      </c>
      <c r="H34" s="6">
        <v>0</v>
      </c>
      <c r="I34" s="6">
        <v>49.228</v>
      </c>
      <c r="J34" s="6">
        <v>0</v>
      </c>
      <c r="K34" s="6">
        <v>0</v>
      </c>
      <c r="L34" s="6">
        <v>0</v>
      </c>
      <c r="M34" s="6">
        <v>178.978</v>
      </c>
      <c r="N34" s="6">
        <v>0</v>
      </c>
    </row>
    <row r="35" spans="1:14" ht="12.75">
      <c r="A35" s="1" t="s">
        <v>0</v>
      </c>
      <c r="B35" s="1" t="s">
        <v>47</v>
      </c>
      <c r="C35" s="1" t="s">
        <v>49</v>
      </c>
      <c r="D35" s="11">
        <f>SUM(E35:N35)</f>
        <v>1019.1949999999999</v>
      </c>
      <c r="E35" s="6">
        <v>280.034</v>
      </c>
      <c r="F35" s="6">
        <v>155.647</v>
      </c>
      <c r="G35" s="6">
        <v>0</v>
      </c>
      <c r="H35" s="6">
        <v>0</v>
      </c>
      <c r="I35" s="6">
        <v>131.428</v>
      </c>
      <c r="J35" s="6">
        <v>0</v>
      </c>
      <c r="K35" s="6">
        <v>0</v>
      </c>
      <c r="L35" s="6">
        <v>0</v>
      </c>
      <c r="M35" s="6">
        <v>452.086</v>
      </c>
      <c r="N35" s="6">
        <v>0</v>
      </c>
    </row>
    <row r="36" spans="1:14" ht="12.75">
      <c r="A36" s="1" t="s">
        <v>0</v>
      </c>
      <c r="B36" s="1" t="s">
        <v>47</v>
      </c>
      <c r="C36" s="1" t="s">
        <v>50</v>
      </c>
      <c r="D36" s="11">
        <f>SUM(E36:N36)</f>
        <v>977</v>
      </c>
      <c r="E36" s="6">
        <v>74</v>
      </c>
      <c r="F36" s="6">
        <v>46</v>
      </c>
      <c r="G36" s="6">
        <v>0</v>
      </c>
      <c r="H36" s="6">
        <v>356</v>
      </c>
      <c r="I36" s="6">
        <v>57</v>
      </c>
      <c r="J36" s="6">
        <v>0</v>
      </c>
      <c r="K36" s="6">
        <v>0</v>
      </c>
      <c r="L36" s="6">
        <v>0</v>
      </c>
      <c r="M36" s="6">
        <v>444</v>
      </c>
      <c r="N36" s="6">
        <v>0</v>
      </c>
    </row>
    <row r="37" spans="1:14" ht="12.75">
      <c r="A37" s="1" t="s">
        <v>0</v>
      </c>
      <c r="B37" s="1" t="s">
        <v>47</v>
      </c>
      <c r="C37" s="1" t="s">
        <v>45</v>
      </c>
      <c r="D37" s="11">
        <f>SUM(E37:N37)</f>
        <v>79.809</v>
      </c>
      <c r="E37" s="6">
        <v>0</v>
      </c>
      <c r="F37" s="6">
        <v>0</v>
      </c>
      <c r="G37" s="6">
        <v>76.086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3.723</v>
      </c>
      <c r="N37" s="6">
        <v>0</v>
      </c>
    </row>
    <row r="38" spans="1:14" ht="12.75">
      <c r="A38" s="1" t="s">
        <v>0</v>
      </c>
      <c r="B38" s="1" t="s">
        <v>47</v>
      </c>
      <c r="C38" s="1" t="s">
        <v>46</v>
      </c>
      <c r="D38" s="11">
        <f>SUM(E38:N38)</f>
        <v>1085.417</v>
      </c>
      <c r="E38" s="6">
        <v>337.479</v>
      </c>
      <c r="F38" s="6">
        <v>111.128</v>
      </c>
      <c r="G38" s="6">
        <v>106.665</v>
      </c>
      <c r="H38" s="6">
        <v>0</v>
      </c>
      <c r="I38" s="6">
        <v>0</v>
      </c>
      <c r="J38" s="6">
        <v>0</v>
      </c>
      <c r="K38" s="6">
        <v>0</v>
      </c>
      <c r="L38" s="6">
        <v>47.623</v>
      </c>
      <c r="M38" s="6">
        <v>458.274</v>
      </c>
      <c r="N38" s="6">
        <v>24.248</v>
      </c>
    </row>
    <row r="39" spans="1:14" ht="12.75">
      <c r="A39" s="1"/>
      <c r="B39" s="2" t="s">
        <v>82</v>
      </c>
      <c r="C39" s="1"/>
      <c r="D39" s="12">
        <f>SUM(E39:N39)</f>
        <v>3667.9150000000004</v>
      </c>
      <c r="E39" s="8">
        <f>+E34+E35+E36+E37+E38</f>
        <v>860.892</v>
      </c>
      <c r="F39" s="8">
        <f aca="true" t="shared" si="7" ref="F39:N39">+F34+F35+F36+F37+F38</f>
        <v>421.68399999999997</v>
      </c>
      <c r="G39" s="8">
        <f t="shared" si="7"/>
        <v>182.751</v>
      </c>
      <c r="H39" s="8">
        <f t="shared" si="7"/>
        <v>356</v>
      </c>
      <c r="I39" s="8">
        <f t="shared" si="7"/>
        <v>237.656</v>
      </c>
      <c r="J39" s="8">
        <f t="shared" si="7"/>
        <v>0</v>
      </c>
      <c r="K39" s="8">
        <f t="shared" si="7"/>
        <v>0</v>
      </c>
      <c r="L39" s="8">
        <f t="shared" si="7"/>
        <v>47.623</v>
      </c>
      <c r="M39" s="8">
        <f t="shared" si="7"/>
        <v>1537.0610000000001</v>
      </c>
      <c r="N39" s="8">
        <f t="shared" si="7"/>
        <v>24.248</v>
      </c>
    </row>
    <row r="40" spans="1:14" ht="12.75">
      <c r="A40" s="1" t="s">
        <v>0</v>
      </c>
      <c r="B40" s="1" t="s">
        <v>51</v>
      </c>
      <c r="C40" s="1" t="s">
        <v>16</v>
      </c>
      <c r="D40" s="11">
        <f>SUM(E40:N40)</f>
        <v>615.5160000000001</v>
      </c>
      <c r="E40" s="6">
        <v>39.722</v>
      </c>
      <c r="F40" s="6">
        <v>40.336</v>
      </c>
      <c r="G40" s="6">
        <v>191.557</v>
      </c>
      <c r="H40" s="6">
        <v>0</v>
      </c>
      <c r="I40" s="6">
        <v>20.036</v>
      </c>
      <c r="J40" s="6">
        <v>0</v>
      </c>
      <c r="K40" s="6">
        <v>38.129</v>
      </c>
      <c r="L40" s="6">
        <v>0</v>
      </c>
      <c r="M40" s="6">
        <v>285.736</v>
      </c>
      <c r="N40" s="6">
        <v>0</v>
      </c>
    </row>
    <row r="41" spans="1:14" ht="12.75">
      <c r="A41" s="1" t="s">
        <v>0</v>
      </c>
      <c r="B41" s="1" t="s">
        <v>51</v>
      </c>
      <c r="C41" s="1" t="s">
        <v>45</v>
      </c>
      <c r="D41" s="11">
        <f>SUM(E41:N41)</f>
        <v>1133.595</v>
      </c>
      <c r="E41" s="6">
        <v>68.083</v>
      </c>
      <c r="F41" s="6">
        <v>15.538</v>
      </c>
      <c r="G41" s="6">
        <v>724.105</v>
      </c>
      <c r="H41" s="6">
        <v>0</v>
      </c>
      <c r="I41" s="6">
        <v>13.245</v>
      </c>
      <c r="J41" s="6">
        <v>0</v>
      </c>
      <c r="K41" s="6">
        <v>0</v>
      </c>
      <c r="L41" s="6">
        <v>0</v>
      </c>
      <c r="M41" s="6">
        <v>312.624</v>
      </c>
      <c r="N41" s="6">
        <v>0</v>
      </c>
    </row>
    <row r="42" spans="1:14" ht="12.75">
      <c r="A42" s="1" t="s">
        <v>0</v>
      </c>
      <c r="B42" s="1" t="s">
        <v>51</v>
      </c>
      <c r="C42" s="1" t="s">
        <v>29</v>
      </c>
      <c r="D42" s="11">
        <f>SUM(E42:N42)</f>
        <v>1045.103</v>
      </c>
      <c r="E42" s="6">
        <v>0</v>
      </c>
      <c r="F42" s="6">
        <v>266.57</v>
      </c>
      <c r="G42" s="6">
        <v>110.081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668.452</v>
      </c>
      <c r="N42" s="6">
        <v>0</v>
      </c>
    </row>
    <row r="43" spans="1:15" ht="12.75">
      <c r="A43" s="1"/>
      <c r="B43" s="2" t="s">
        <v>83</v>
      </c>
      <c r="C43" s="1"/>
      <c r="D43" s="12">
        <f>SUM(E43:N43)</f>
        <v>2794.214</v>
      </c>
      <c r="E43" s="8">
        <f>+E40+E41+E42</f>
        <v>107.805</v>
      </c>
      <c r="F43" s="8">
        <f aca="true" t="shared" si="8" ref="F43:O43">+F40+F41+F42</f>
        <v>322.44399999999996</v>
      </c>
      <c r="G43" s="8">
        <f t="shared" si="8"/>
        <v>1025.743</v>
      </c>
      <c r="H43" s="8">
        <f t="shared" si="8"/>
        <v>0</v>
      </c>
      <c r="I43" s="8">
        <f t="shared" si="8"/>
        <v>33.281</v>
      </c>
      <c r="J43" s="8">
        <f t="shared" si="8"/>
        <v>0</v>
      </c>
      <c r="K43" s="8">
        <f t="shared" si="8"/>
        <v>38.129</v>
      </c>
      <c r="L43" s="8">
        <f t="shared" si="8"/>
        <v>0</v>
      </c>
      <c r="M43" s="8">
        <f t="shared" si="8"/>
        <v>1266.812</v>
      </c>
      <c r="N43" s="8">
        <f t="shared" si="8"/>
        <v>0</v>
      </c>
      <c r="O43" s="8"/>
    </row>
    <row r="44" spans="1:14" ht="12.75">
      <c r="A44" s="1" t="s">
        <v>0</v>
      </c>
      <c r="B44" s="1" t="s">
        <v>52</v>
      </c>
      <c r="C44" s="1" t="s">
        <v>53</v>
      </c>
      <c r="D44" s="11">
        <f>SUM(E44:N44)</f>
        <v>16044.048999999999</v>
      </c>
      <c r="E44" s="6">
        <v>6718.371</v>
      </c>
      <c r="F44" s="6">
        <v>6299.234</v>
      </c>
      <c r="G44" s="6">
        <v>0</v>
      </c>
      <c r="H44" s="6">
        <v>335.205</v>
      </c>
      <c r="I44" s="6">
        <v>2007.939</v>
      </c>
      <c r="J44" s="6">
        <v>0</v>
      </c>
      <c r="K44" s="6">
        <v>0</v>
      </c>
      <c r="L44" s="6">
        <v>625.484</v>
      </c>
      <c r="M44" s="6">
        <v>9.837</v>
      </c>
      <c r="N44" s="6">
        <v>47.979</v>
      </c>
    </row>
    <row r="45" spans="1:14" ht="12.75">
      <c r="A45" s="1"/>
      <c r="B45" s="2" t="s">
        <v>84</v>
      </c>
      <c r="C45" s="1"/>
      <c r="D45" s="12">
        <f>SUM(E45:N45)</f>
        <v>16044.048999999999</v>
      </c>
      <c r="E45" s="8">
        <f>+E44</f>
        <v>6718.371</v>
      </c>
      <c r="F45" s="8">
        <f aca="true" t="shared" si="9" ref="F45:N45">+F44</f>
        <v>6299.234</v>
      </c>
      <c r="G45" s="8">
        <f t="shared" si="9"/>
        <v>0</v>
      </c>
      <c r="H45" s="8">
        <f t="shared" si="9"/>
        <v>335.205</v>
      </c>
      <c r="I45" s="8">
        <f t="shared" si="9"/>
        <v>2007.939</v>
      </c>
      <c r="J45" s="8">
        <f t="shared" si="9"/>
        <v>0</v>
      </c>
      <c r="K45" s="8">
        <f t="shared" si="9"/>
        <v>0</v>
      </c>
      <c r="L45" s="8">
        <f t="shared" si="9"/>
        <v>625.484</v>
      </c>
      <c r="M45" s="8">
        <f t="shared" si="9"/>
        <v>9.837</v>
      </c>
      <c r="N45" s="8">
        <f t="shared" si="9"/>
        <v>47.979</v>
      </c>
    </row>
    <row r="46" spans="1:14" ht="12.75">
      <c r="A46" s="1" t="s">
        <v>0</v>
      </c>
      <c r="B46" s="1" t="s">
        <v>54</v>
      </c>
      <c r="C46" s="1" t="s">
        <v>55</v>
      </c>
      <c r="D46" s="11">
        <f>SUM(E46:N46)</f>
        <v>412.47499999999997</v>
      </c>
      <c r="E46" s="6">
        <v>271.253</v>
      </c>
      <c r="F46" s="6">
        <v>69.033</v>
      </c>
      <c r="G46" s="6">
        <v>0</v>
      </c>
      <c r="H46" s="6">
        <v>0</v>
      </c>
      <c r="I46" s="6">
        <v>62.722</v>
      </c>
      <c r="J46" s="6">
        <v>0</v>
      </c>
      <c r="K46" s="6">
        <v>0</v>
      </c>
      <c r="L46" s="6">
        <v>9.467</v>
      </c>
      <c r="M46" s="6">
        <v>0</v>
      </c>
      <c r="N46" s="6">
        <v>0</v>
      </c>
    </row>
    <row r="47" spans="1:14" ht="12.75">
      <c r="A47" s="1" t="s">
        <v>0</v>
      </c>
      <c r="B47" s="1" t="s">
        <v>54</v>
      </c>
      <c r="C47" s="1" t="s">
        <v>56</v>
      </c>
      <c r="D47" s="11">
        <f>SUM(E47:N47)</f>
        <v>1710.3549999999998</v>
      </c>
      <c r="E47" s="6">
        <v>624.835</v>
      </c>
      <c r="F47" s="6">
        <v>964.986</v>
      </c>
      <c r="G47" s="6">
        <v>54.994</v>
      </c>
      <c r="H47" s="6">
        <v>65.54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12.75">
      <c r="A48" s="1" t="s">
        <v>0</v>
      </c>
      <c r="B48" s="1" t="s">
        <v>54</v>
      </c>
      <c r="C48" s="1" t="s">
        <v>57</v>
      </c>
      <c r="D48" s="11">
        <f>SUM(E48:N48)</f>
        <v>573.4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3.708</v>
      </c>
      <c r="M48" s="6">
        <v>569.692</v>
      </c>
      <c r="N48" s="6">
        <v>0</v>
      </c>
    </row>
    <row r="49" spans="1:14" ht="12.75">
      <c r="A49" s="1"/>
      <c r="B49" s="2" t="s">
        <v>85</v>
      </c>
      <c r="C49" s="1"/>
      <c r="D49" s="12">
        <f>SUM(E49:N49)</f>
        <v>2696.2300000000005</v>
      </c>
      <c r="E49" s="8">
        <f>+E46+E47+E48</f>
        <v>896.088</v>
      </c>
      <c r="F49" s="8">
        <f aca="true" t="shared" si="10" ref="F49:N49">+F46+F47+F48</f>
        <v>1034.019</v>
      </c>
      <c r="G49" s="8">
        <f t="shared" si="10"/>
        <v>54.994</v>
      </c>
      <c r="H49" s="8">
        <f t="shared" si="10"/>
        <v>65.54</v>
      </c>
      <c r="I49" s="8">
        <f t="shared" si="10"/>
        <v>62.722</v>
      </c>
      <c r="J49" s="8">
        <f t="shared" si="10"/>
        <v>0</v>
      </c>
      <c r="K49" s="8">
        <f t="shared" si="10"/>
        <v>0</v>
      </c>
      <c r="L49" s="8">
        <f t="shared" si="10"/>
        <v>13.175</v>
      </c>
      <c r="M49" s="8">
        <f t="shared" si="10"/>
        <v>569.692</v>
      </c>
      <c r="N49" s="8">
        <f t="shared" si="10"/>
        <v>0</v>
      </c>
    </row>
    <row r="50" spans="1:14" ht="12.75">
      <c r="A50" s="1" t="s">
        <v>0</v>
      </c>
      <c r="B50" s="1" t="s">
        <v>1</v>
      </c>
      <c r="C50" s="1" t="s">
        <v>2</v>
      </c>
      <c r="D50" s="11">
        <f>SUM(E50:N50)</f>
        <v>1594.55</v>
      </c>
      <c r="E50" s="6">
        <v>564.583</v>
      </c>
      <c r="F50" s="6">
        <v>294.706</v>
      </c>
      <c r="G50" s="6">
        <v>0</v>
      </c>
      <c r="H50" s="6">
        <v>24.427</v>
      </c>
      <c r="I50" s="6">
        <v>150.316</v>
      </c>
      <c r="J50" s="6">
        <v>0</v>
      </c>
      <c r="K50" s="6">
        <v>0</v>
      </c>
      <c r="L50" s="6">
        <v>0</v>
      </c>
      <c r="M50" s="6">
        <v>560.518</v>
      </c>
      <c r="N50" s="6">
        <v>0</v>
      </c>
    </row>
    <row r="51" spans="1:14" ht="12.75">
      <c r="A51" s="1" t="s">
        <v>0</v>
      </c>
      <c r="B51" s="1" t="s">
        <v>1</v>
      </c>
      <c r="C51" s="1" t="s">
        <v>3</v>
      </c>
      <c r="D51" s="11">
        <f aca="true" t="shared" si="11" ref="D51:D59">SUM(E51:N51)</f>
        <v>862.347</v>
      </c>
      <c r="E51" s="6">
        <v>405.478</v>
      </c>
      <c r="F51" s="6">
        <v>251.005</v>
      </c>
      <c r="G51" s="6">
        <v>0</v>
      </c>
      <c r="H51" s="6">
        <v>101.094</v>
      </c>
      <c r="I51" s="6">
        <v>0</v>
      </c>
      <c r="J51" s="6">
        <v>0</v>
      </c>
      <c r="K51" s="6">
        <v>0</v>
      </c>
      <c r="L51" s="6">
        <v>64.401</v>
      </c>
      <c r="M51" s="6">
        <v>40.369</v>
      </c>
      <c r="N51" s="6">
        <v>0</v>
      </c>
    </row>
    <row r="52" spans="1:14" ht="12.75">
      <c r="A52" s="1" t="s">
        <v>0</v>
      </c>
      <c r="B52" s="1" t="s">
        <v>1</v>
      </c>
      <c r="C52" s="1" t="s">
        <v>4</v>
      </c>
      <c r="D52" s="11">
        <f t="shared" si="11"/>
        <v>503.269</v>
      </c>
      <c r="E52" s="6">
        <v>73.953</v>
      </c>
      <c r="F52" s="6">
        <v>48.798</v>
      </c>
      <c r="G52" s="6">
        <v>0</v>
      </c>
      <c r="H52" s="6">
        <v>7.333</v>
      </c>
      <c r="I52" s="6">
        <v>27.864</v>
      </c>
      <c r="J52" s="6">
        <v>0</v>
      </c>
      <c r="K52" s="6">
        <v>0</v>
      </c>
      <c r="L52" s="6">
        <v>17.253</v>
      </c>
      <c r="M52" s="6">
        <v>328.068</v>
      </c>
      <c r="N52" s="6">
        <v>0</v>
      </c>
    </row>
    <row r="53" spans="1:14" ht="12.75">
      <c r="A53" s="1" t="s">
        <v>0</v>
      </c>
      <c r="B53" s="1" t="s">
        <v>1</v>
      </c>
      <c r="C53" s="1" t="s">
        <v>5</v>
      </c>
      <c r="D53" s="11">
        <f t="shared" si="11"/>
        <v>348.044</v>
      </c>
      <c r="E53" s="6">
        <v>102.443</v>
      </c>
      <c r="F53" s="6">
        <v>41.825</v>
      </c>
      <c r="G53" s="6">
        <v>0</v>
      </c>
      <c r="H53" s="6">
        <v>0</v>
      </c>
      <c r="I53" s="6">
        <v>56.966</v>
      </c>
      <c r="J53" s="6">
        <v>0</v>
      </c>
      <c r="K53" s="6">
        <v>0</v>
      </c>
      <c r="L53" s="6">
        <v>19.713</v>
      </c>
      <c r="M53" s="6">
        <v>127.097</v>
      </c>
      <c r="N53" s="6">
        <v>0</v>
      </c>
    </row>
    <row r="54" spans="1:14" ht="12.75">
      <c r="A54" s="1" t="s">
        <v>0</v>
      </c>
      <c r="B54" s="1" t="s">
        <v>1</v>
      </c>
      <c r="C54" s="1" t="s">
        <v>6</v>
      </c>
      <c r="D54" s="11">
        <f t="shared" si="11"/>
        <v>893.6569999999999</v>
      </c>
      <c r="E54" s="6">
        <v>264.243</v>
      </c>
      <c r="F54" s="6">
        <v>136.246</v>
      </c>
      <c r="G54" s="6">
        <v>0</v>
      </c>
      <c r="H54" s="6">
        <v>0</v>
      </c>
      <c r="I54" s="6">
        <v>119.57</v>
      </c>
      <c r="J54" s="6">
        <v>0</v>
      </c>
      <c r="K54" s="6">
        <v>0</v>
      </c>
      <c r="L54" s="6">
        <v>45.533</v>
      </c>
      <c r="M54" s="6">
        <v>328.065</v>
      </c>
      <c r="N54" s="6">
        <v>0</v>
      </c>
    </row>
    <row r="55" spans="1:14" ht="12.75">
      <c r="A55" s="1" t="s">
        <v>0</v>
      </c>
      <c r="B55" s="1" t="s">
        <v>1</v>
      </c>
      <c r="C55" s="1" t="s">
        <v>7</v>
      </c>
      <c r="D55" s="11">
        <f t="shared" si="11"/>
        <v>8064.663</v>
      </c>
      <c r="E55" s="6">
        <v>4124.312</v>
      </c>
      <c r="F55" s="6">
        <v>1603.435</v>
      </c>
      <c r="G55" s="6">
        <v>703.548</v>
      </c>
      <c r="H55" s="6">
        <v>244.812</v>
      </c>
      <c r="I55" s="6">
        <v>712.114</v>
      </c>
      <c r="J55" s="6">
        <v>0</v>
      </c>
      <c r="K55" s="6">
        <v>0</v>
      </c>
      <c r="L55" s="6">
        <v>135.968</v>
      </c>
      <c r="M55" s="6">
        <v>514.22</v>
      </c>
      <c r="N55" s="6">
        <v>26.254</v>
      </c>
    </row>
    <row r="56" spans="1:14" ht="12.75">
      <c r="A56" s="1" t="s">
        <v>0</v>
      </c>
      <c r="B56" s="1" t="s">
        <v>1</v>
      </c>
      <c r="C56" s="1" t="s">
        <v>8</v>
      </c>
      <c r="D56" s="11">
        <f t="shared" si="11"/>
        <v>13602.319</v>
      </c>
      <c r="E56" s="6">
        <v>3338.646</v>
      </c>
      <c r="F56" s="6">
        <v>1617.175</v>
      </c>
      <c r="G56" s="6">
        <v>5778.938</v>
      </c>
      <c r="H56" s="6">
        <v>225.044</v>
      </c>
      <c r="I56" s="6">
        <v>1233.113</v>
      </c>
      <c r="J56" s="6">
        <v>0</v>
      </c>
      <c r="K56" s="6">
        <v>0</v>
      </c>
      <c r="L56" s="6">
        <v>292.31</v>
      </c>
      <c r="M56" s="6">
        <v>1117.093</v>
      </c>
      <c r="N56" s="6">
        <v>0</v>
      </c>
    </row>
    <row r="57" spans="1:14" ht="12.75">
      <c r="A57" s="1" t="s">
        <v>0</v>
      </c>
      <c r="B57" s="1" t="s">
        <v>1</v>
      </c>
      <c r="C57" s="1" t="s">
        <v>9</v>
      </c>
      <c r="D57" s="11">
        <f t="shared" si="11"/>
        <v>27.634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27.634</v>
      </c>
      <c r="N57" s="6">
        <v>0</v>
      </c>
    </row>
    <row r="58" spans="1:14" ht="12.75">
      <c r="A58" s="1" t="s">
        <v>0</v>
      </c>
      <c r="B58" s="1" t="s">
        <v>1</v>
      </c>
      <c r="C58" s="1" t="s">
        <v>10</v>
      </c>
      <c r="D58" s="11">
        <f t="shared" si="11"/>
        <v>2773.542</v>
      </c>
      <c r="E58" s="6">
        <v>1282.363</v>
      </c>
      <c r="F58" s="6">
        <v>366.8</v>
      </c>
      <c r="G58" s="6">
        <v>129.466</v>
      </c>
      <c r="H58" s="6">
        <v>0</v>
      </c>
      <c r="I58" s="6">
        <v>380.067</v>
      </c>
      <c r="J58" s="6">
        <v>0</v>
      </c>
      <c r="K58" s="6">
        <v>0</v>
      </c>
      <c r="L58" s="6">
        <v>123.099</v>
      </c>
      <c r="M58" s="6">
        <v>491.747</v>
      </c>
      <c r="N58" s="6">
        <v>0</v>
      </c>
    </row>
    <row r="59" spans="1:14" ht="12.75">
      <c r="A59" s="1"/>
      <c r="B59" s="2" t="s">
        <v>86</v>
      </c>
      <c r="C59" s="1"/>
      <c r="D59" s="12">
        <f t="shared" si="11"/>
        <v>28670.024999999998</v>
      </c>
      <c r="E59" s="8">
        <f>+E50+E51+E52+E53+E54+E55+E56+E57+E58</f>
        <v>10156.020999999999</v>
      </c>
      <c r="F59" s="8">
        <f>+F50+F51+F52+F53+F54+F55+F56+F57+F58</f>
        <v>4359.99</v>
      </c>
      <c r="G59" s="8">
        <f>+G50+G51+G52+G53+G54+G55+G56+G57+G58</f>
        <v>6611.952</v>
      </c>
      <c r="H59" s="8">
        <f>+H50+H51+H52+H53+H54+H55+H56+H57+H58</f>
        <v>602.71</v>
      </c>
      <c r="I59" s="8">
        <f>+I50+I51+I52+I53+I54+I55+I56+I57+I58</f>
        <v>2680.01</v>
      </c>
      <c r="J59" s="8">
        <f>+J50+J51+J52+J53+J54+J55+J56+J57+J58</f>
        <v>0</v>
      </c>
      <c r="K59" s="8">
        <f>+K50+K51+K52+K53+K54+K55+K56+K57+K58</f>
        <v>0</v>
      </c>
      <c r="L59" s="8">
        <f>+L50+L51+L52+L53+L54+L55+L56+L57+L58</f>
        <v>698.2769999999999</v>
      </c>
      <c r="M59" s="8">
        <f>+M50+M51+M52+M53+M54+M55+M56+M57+M58</f>
        <v>3534.811</v>
      </c>
      <c r="N59" s="8">
        <f>+N50+N51+N52+N53+N54+N55+N56+N57+N58</f>
        <v>26.254</v>
      </c>
    </row>
    <row r="60" spans="1:14" ht="12.75">
      <c r="A60" s="1" t="s">
        <v>0</v>
      </c>
      <c r="B60" s="1" t="s">
        <v>11</v>
      </c>
      <c r="C60" s="1" t="s">
        <v>12</v>
      </c>
      <c r="D60" s="11">
        <f>SUM(E60:N60)</f>
        <v>2184.627</v>
      </c>
      <c r="E60" s="6">
        <v>364.646</v>
      </c>
      <c r="F60" s="6">
        <v>150.09</v>
      </c>
      <c r="G60" s="6">
        <v>253.797</v>
      </c>
      <c r="H60" s="6">
        <v>9.033</v>
      </c>
      <c r="I60" s="6">
        <v>129.983</v>
      </c>
      <c r="J60" s="6">
        <v>0</v>
      </c>
      <c r="K60" s="6">
        <v>0</v>
      </c>
      <c r="L60" s="6">
        <v>661.173</v>
      </c>
      <c r="M60" s="6">
        <v>610.505</v>
      </c>
      <c r="N60" s="6">
        <v>5.4</v>
      </c>
    </row>
    <row r="61" spans="1:14" ht="12.75">
      <c r="A61" s="1" t="s">
        <v>0</v>
      </c>
      <c r="B61" s="1" t="s">
        <v>11</v>
      </c>
      <c r="C61" s="1" t="s">
        <v>13</v>
      </c>
      <c r="D61" s="11">
        <f aca="true" t="shared" si="12" ref="D61:D66">SUM(E61:N61)</f>
        <v>825.2520000000001</v>
      </c>
      <c r="E61" s="6">
        <v>199.929</v>
      </c>
      <c r="F61" s="6">
        <v>136.156</v>
      </c>
      <c r="G61" s="6">
        <v>0</v>
      </c>
      <c r="H61" s="6">
        <v>0</v>
      </c>
      <c r="I61" s="6">
        <v>78.355</v>
      </c>
      <c r="J61" s="6">
        <v>0</v>
      </c>
      <c r="K61" s="6">
        <v>0</v>
      </c>
      <c r="L61" s="6">
        <v>0</v>
      </c>
      <c r="M61" s="6">
        <v>410.812</v>
      </c>
      <c r="N61" s="6">
        <v>0</v>
      </c>
    </row>
    <row r="62" spans="1:14" ht="12.75">
      <c r="A62" s="1" t="s">
        <v>0</v>
      </c>
      <c r="B62" s="1" t="s">
        <v>11</v>
      </c>
      <c r="C62" s="1" t="s">
        <v>14</v>
      </c>
      <c r="D62" s="11">
        <f t="shared" si="12"/>
        <v>284.531</v>
      </c>
      <c r="E62" s="6">
        <v>0</v>
      </c>
      <c r="F62" s="6">
        <v>144.217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140.314</v>
      </c>
      <c r="N62" s="6">
        <v>0</v>
      </c>
    </row>
    <row r="63" spans="1:14" ht="12.75">
      <c r="A63" s="1" t="s">
        <v>0</v>
      </c>
      <c r="B63" s="1" t="s">
        <v>11</v>
      </c>
      <c r="C63" s="1" t="s">
        <v>15</v>
      </c>
      <c r="D63" s="11">
        <f t="shared" si="12"/>
        <v>25569.178</v>
      </c>
      <c r="E63" s="6">
        <v>9221.635</v>
      </c>
      <c r="F63" s="6">
        <v>5049.078</v>
      </c>
      <c r="G63" s="6">
        <v>7633.175</v>
      </c>
      <c r="H63" s="6">
        <v>0</v>
      </c>
      <c r="I63" s="6">
        <v>2552.612</v>
      </c>
      <c r="J63" s="6">
        <v>0</v>
      </c>
      <c r="K63" s="6">
        <v>0</v>
      </c>
      <c r="L63" s="6">
        <v>0</v>
      </c>
      <c r="M63" s="6">
        <v>1112.678</v>
      </c>
      <c r="N63" s="6">
        <v>0</v>
      </c>
    </row>
    <row r="64" spans="1:14" ht="12.75">
      <c r="A64" s="1" t="s">
        <v>0</v>
      </c>
      <c r="B64" s="1" t="s">
        <v>11</v>
      </c>
      <c r="C64" s="1" t="s">
        <v>16</v>
      </c>
      <c r="D64" s="11">
        <f t="shared" si="12"/>
        <v>1080.385</v>
      </c>
      <c r="E64" s="6">
        <v>569.082</v>
      </c>
      <c r="F64" s="6">
        <v>225.861</v>
      </c>
      <c r="G64" s="6">
        <v>33.241</v>
      </c>
      <c r="H64" s="6">
        <v>16.772</v>
      </c>
      <c r="I64" s="6">
        <v>137.104</v>
      </c>
      <c r="J64" s="6">
        <v>0</v>
      </c>
      <c r="K64" s="6">
        <v>0</v>
      </c>
      <c r="L64" s="6">
        <v>0</v>
      </c>
      <c r="M64" s="6">
        <v>26.87</v>
      </c>
      <c r="N64" s="6">
        <v>71.455</v>
      </c>
    </row>
    <row r="65" spans="1:14" ht="12.75">
      <c r="A65" s="1" t="s">
        <v>0</v>
      </c>
      <c r="B65" s="1" t="s">
        <v>11</v>
      </c>
      <c r="C65" s="1" t="s">
        <v>3</v>
      </c>
      <c r="D65" s="11">
        <f t="shared" si="12"/>
        <v>28.276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28.276</v>
      </c>
      <c r="N65" s="6">
        <v>0</v>
      </c>
    </row>
    <row r="66" spans="1:14" ht="12.75">
      <c r="A66" s="1"/>
      <c r="B66" s="2" t="s">
        <v>87</v>
      </c>
      <c r="C66" s="1"/>
      <c r="D66" s="12">
        <f t="shared" si="12"/>
        <v>29972.249</v>
      </c>
      <c r="E66" s="8">
        <f>+E60+E61+E62+E63+E64+E65</f>
        <v>10355.292000000001</v>
      </c>
      <c r="F66" s="8">
        <f aca="true" t="shared" si="13" ref="F66:N66">+F60+F61+F62+F63+F64+F65</f>
        <v>5705.402</v>
      </c>
      <c r="G66" s="8">
        <f t="shared" si="13"/>
        <v>7920.213</v>
      </c>
      <c r="H66" s="8">
        <f t="shared" si="13"/>
        <v>25.805</v>
      </c>
      <c r="I66" s="8">
        <f t="shared" si="13"/>
        <v>2898.054</v>
      </c>
      <c r="J66" s="8">
        <f t="shared" si="13"/>
        <v>0</v>
      </c>
      <c r="K66" s="8">
        <f t="shared" si="13"/>
        <v>0</v>
      </c>
      <c r="L66" s="8">
        <f t="shared" si="13"/>
        <v>661.173</v>
      </c>
      <c r="M66" s="8">
        <f t="shared" si="13"/>
        <v>2329.455</v>
      </c>
      <c r="N66" s="8">
        <f t="shared" si="13"/>
        <v>76.855</v>
      </c>
    </row>
    <row r="67" spans="1:14" ht="12.75">
      <c r="A67" s="1" t="s">
        <v>0</v>
      </c>
      <c r="B67" s="1" t="s">
        <v>17</v>
      </c>
      <c r="C67" s="1" t="s">
        <v>18</v>
      </c>
      <c r="D67" s="11">
        <f>SUM(E67:N67)</f>
        <v>2157.332</v>
      </c>
      <c r="E67" s="6">
        <v>778.644</v>
      </c>
      <c r="F67" s="6">
        <v>524.54</v>
      </c>
      <c r="G67" s="6">
        <v>0</v>
      </c>
      <c r="H67" s="6">
        <v>165.393</v>
      </c>
      <c r="I67" s="6">
        <v>337.016</v>
      </c>
      <c r="J67" s="6">
        <v>0</v>
      </c>
      <c r="K67" s="6">
        <v>0</v>
      </c>
      <c r="L67" s="6">
        <v>0</v>
      </c>
      <c r="M67" s="6">
        <v>291.027</v>
      </c>
      <c r="N67" s="6">
        <v>60.712</v>
      </c>
    </row>
    <row r="68" spans="1:14" ht="12.75">
      <c r="A68" s="1" t="s">
        <v>0</v>
      </c>
      <c r="B68" s="1" t="s">
        <v>17</v>
      </c>
      <c r="C68" s="1" t="s">
        <v>9</v>
      </c>
      <c r="D68" s="11">
        <f>SUM(E68:N68)</f>
        <v>942.065</v>
      </c>
      <c r="E68" s="6">
        <v>130.329</v>
      </c>
      <c r="F68" s="6">
        <v>166.607</v>
      </c>
      <c r="G68" s="6">
        <v>0</v>
      </c>
      <c r="H68" s="6">
        <v>0</v>
      </c>
      <c r="I68" s="6">
        <v>55.333</v>
      </c>
      <c r="J68" s="6">
        <v>0</v>
      </c>
      <c r="K68" s="6">
        <v>0</v>
      </c>
      <c r="L68" s="6">
        <v>0</v>
      </c>
      <c r="M68" s="6">
        <v>585.874</v>
      </c>
      <c r="N68" s="6">
        <v>3.922</v>
      </c>
    </row>
    <row r="69" spans="1:14" ht="12.75">
      <c r="A69" s="1" t="s">
        <v>0</v>
      </c>
      <c r="B69" s="1" t="s">
        <v>17</v>
      </c>
      <c r="C69" s="1" t="s">
        <v>19</v>
      </c>
      <c r="D69" s="11">
        <f>SUM(E69:N69)</f>
        <v>4728.635999999999</v>
      </c>
      <c r="E69" s="6">
        <v>1703.769</v>
      </c>
      <c r="F69" s="6">
        <v>1773.685</v>
      </c>
      <c r="G69" s="6">
        <v>0</v>
      </c>
      <c r="H69" s="6">
        <v>311.231</v>
      </c>
      <c r="I69" s="6">
        <v>591.186</v>
      </c>
      <c r="J69" s="6">
        <v>0</v>
      </c>
      <c r="K69" s="6">
        <v>0</v>
      </c>
      <c r="L69" s="6">
        <v>174.012</v>
      </c>
      <c r="M69" s="6">
        <v>174.753</v>
      </c>
      <c r="N69" s="6">
        <v>0</v>
      </c>
    </row>
    <row r="70" spans="1:14" ht="12.75">
      <c r="A70" s="1" t="s">
        <v>0</v>
      </c>
      <c r="B70" s="1" t="s">
        <v>17</v>
      </c>
      <c r="C70" s="1" t="s">
        <v>14</v>
      </c>
      <c r="D70" s="11">
        <f>SUM(E70:N70)</f>
        <v>13892.910000000002</v>
      </c>
      <c r="E70" s="6">
        <v>4732.31</v>
      </c>
      <c r="F70" s="6">
        <v>5673.763</v>
      </c>
      <c r="G70" s="6">
        <v>954.6</v>
      </c>
      <c r="H70" s="6">
        <v>0</v>
      </c>
      <c r="I70" s="6">
        <v>1046.369</v>
      </c>
      <c r="J70" s="6">
        <v>0</v>
      </c>
      <c r="K70" s="6">
        <v>0</v>
      </c>
      <c r="L70" s="6">
        <v>0</v>
      </c>
      <c r="M70" s="6">
        <v>1485.868</v>
      </c>
      <c r="N70" s="6">
        <v>0</v>
      </c>
    </row>
    <row r="71" spans="1:14" ht="12.75">
      <c r="A71" s="1" t="s">
        <v>0</v>
      </c>
      <c r="B71" s="1" t="s">
        <v>17</v>
      </c>
      <c r="C71" s="1" t="s">
        <v>3</v>
      </c>
      <c r="D71" s="11">
        <f>SUM(E71:N71)</f>
        <v>150.572</v>
      </c>
      <c r="E71" s="6">
        <v>15.434</v>
      </c>
      <c r="F71" s="6">
        <v>5.368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2.725</v>
      </c>
      <c r="M71" s="6">
        <v>127.045</v>
      </c>
      <c r="N71" s="6">
        <v>0</v>
      </c>
    </row>
    <row r="72" spans="1:22" ht="12.75">
      <c r="A72" s="1"/>
      <c r="B72" s="2" t="s">
        <v>88</v>
      </c>
      <c r="C72" s="1"/>
      <c r="D72" s="12">
        <f>SUM(E72:N72)</f>
        <v>21871.514999999996</v>
      </c>
      <c r="E72" s="8">
        <f>+E67+E68+E69+E70+E71</f>
        <v>7360.486000000001</v>
      </c>
      <c r="F72" s="8">
        <f aca="true" t="shared" si="14" ref="F72:V72">+F67+F68+F69+F70+F71</f>
        <v>8143.963</v>
      </c>
      <c r="G72" s="8">
        <f t="shared" si="14"/>
        <v>954.6</v>
      </c>
      <c r="H72" s="8">
        <f t="shared" si="14"/>
        <v>476.624</v>
      </c>
      <c r="I72" s="8">
        <f t="shared" si="14"/>
        <v>2029.904</v>
      </c>
      <c r="J72" s="8">
        <f t="shared" si="14"/>
        <v>0</v>
      </c>
      <c r="K72" s="8">
        <f t="shared" si="14"/>
        <v>0</v>
      </c>
      <c r="L72" s="8">
        <f t="shared" si="14"/>
        <v>176.737</v>
      </c>
      <c r="M72" s="8">
        <f t="shared" si="14"/>
        <v>2664.567</v>
      </c>
      <c r="N72" s="8">
        <f t="shared" si="14"/>
        <v>64.634</v>
      </c>
      <c r="O72" s="8"/>
      <c r="P72" s="8"/>
      <c r="Q72" s="8"/>
      <c r="R72" s="8"/>
      <c r="S72" s="8"/>
      <c r="T72" s="8"/>
      <c r="U72" s="8"/>
      <c r="V72" s="8"/>
    </row>
    <row r="73" spans="1:14" ht="12.75">
      <c r="A73" s="1" t="s">
        <v>0</v>
      </c>
      <c r="B73" s="1" t="s">
        <v>20</v>
      </c>
      <c r="C73" s="1" t="s">
        <v>21</v>
      </c>
      <c r="D73" s="11">
        <f>SUM(E73:N73)</f>
        <v>1028.9859999999999</v>
      </c>
      <c r="E73" s="6">
        <v>0</v>
      </c>
      <c r="F73" s="6">
        <v>167.46</v>
      </c>
      <c r="G73" s="6">
        <v>175.77</v>
      </c>
      <c r="H73" s="6">
        <v>0</v>
      </c>
      <c r="I73" s="6">
        <v>3.14</v>
      </c>
      <c r="J73" s="6">
        <v>0</v>
      </c>
      <c r="K73" s="6">
        <v>0</v>
      </c>
      <c r="L73" s="6">
        <v>0</v>
      </c>
      <c r="M73" s="6">
        <v>682.616</v>
      </c>
      <c r="N73" s="6">
        <v>0</v>
      </c>
    </row>
    <row r="74" spans="1:14" ht="12.75">
      <c r="A74" s="1" t="s">
        <v>0</v>
      </c>
      <c r="B74" s="1" t="s">
        <v>20</v>
      </c>
      <c r="C74" s="1" t="s">
        <v>22</v>
      </c>
      <c r="D74" s="11">
        <f aca="true" t="shared" si="15" ref="D74:D79">SUM(E74:N74)</f>
        <v>1983.0389999999998</v>
      </c>
      <c r="E74" s="6">
        <v>280.735</v>
      </c>
      <c r="F74" s="6">
        <v>14.448</v>
      </c>
      <c r="G74" s="6">
        <v>0</v>
      </c>
      <c r="H74" s="6">
        <v>282.81</v>
      </c>
      <c r="I74" s="6">
        <v>48.929</v>
      </c>
      <c r="J74" s="6">
        <v>0</v>
      </c>
      <c r="K74" s="6">
        <v>0</v>
      </c>
      <c r="L74" s="6">
        <v>0</v>
      </c>
      <c r="M74" s="6">
        <v>1356.117</v>
      </c>
      <c r="N74" s="6">
        <v>0</v>
      </c>
    </row>
    <row r="75" spans="1:14" ht="12.75">
      <c r="A75" s="1" t="s">
        <v>0</v>
      </c>
      <c r="B75" s="1" t="s">
        <v>20</v>
      </c>
      <c r="C75" s="1" t="s">
        <v>23</v>
      </c>
      <c r="D75" s="11">
        <f t="shared" si="15"/>
        <v>13149.583</v>
      </c>
      <c r="E75" s="6">
        <v>4732.657</v>
      </c>
      <c r="F75" s="6">
        <v>2512.953</v>
      </c>
      <c r="G75" s="6">
        <v>2875.419</v>
      </c>
      <c r="H75" s="6">
        <v>0</v>
      </c>
      <c r="I75" s="6">
        <v>865.135</v>
      </c>
      <c r="J75" s="6">
        <v>0</v>
      </c>
      <c r="K75" s="6">
        <v>0</v>
      </c>
      <c r="L75" s="6">
        <v>0</v>
      </c>
      <c r="M75" s="6">
        <v>1770.673</v>
      </c>
      <c r="N75" s="6">
        <v>392.746</v>
      </c>
    </row>
    <row r="76" spans="1:14" ht="12.75">
      <c r="A76" s="1" t="s">
        <v>0</v>
      </c>
      <c r="B76" s="1" t="s">
        <v>20</v>
      </c>
      <c r="C76" s="1" t="s">
        <v>24</v>
      </c>
      <c r="D76" s="11">
        <f t="shared" si="15"/>
        <v>6763.9039999999995</v>
      </c>
      <c r="E76" s="6">
        <v>2631.685</v>
      </c>
      <c r="F76" s="6">
        <v>1060.771</v>
      </c>
      <c r="G76" s="6">
        <v>91.863</v>
      </c>
      <c r="H76" s="6">
        <v>169.651</v>
      </c>
      <c r="I76" s="6">
        <v>572.158</v>
      </c>
      <c r="J76" s="6">
        <v>0</v>
      </c>
      <c r="K76" s="6">
        <v>0</v>
      </c>
      <c r="L76" s="6">
        <v>203.63</v>
      </c>
      <c r="M76" s="6">
        <v>2034.146</v>
      </c>
      <c r="N76" s="6">
        <v>0</v>
      </c>
    </row>
    <row r="77" spans="1:14" ht="12.75">
      <c r="A77" s="1" t="s">
        <v>0</v>
      </c>
      <c r="B77" s="1" t="s">
        <v>20</v>
      </c>
      <c r="C77" s="1" t="s">
        <v>25</v>
      </c>
      <c r="D77" s="11">
        <f t="shared" si="15"/>
        <v>3215.2650000000003</v>
      </c>
      <c r="E77" s="6">
        <v>1131.099</v>
      </c>
      <c r="F77" s="6">
        <v>617.08</v>
      </c>
      <c r="G77" s="6">
        <v>1157.6</v>
      </c>
      <c r="H77" s="6">
        <v>0</v>
      </c>
      <c r="I77" s="6">
        <v>171.079</v>
      </c>
      <c r="J77" s="6">
        <v>0</v>
      </c>
      <c r="K77" s="6">
        <v>0</v>
      </c>
      <c r="L77" s="6">
        <v>0</v>
      </c>
      <c r="M77" s="6">
        <v>138.407</v>
      </c>
      <c r="N77" s="6">
        <v>0</v>
      </c>
    </row>
    <row r="78" spans="1:14" ht="12.75">
      <c r="A78" s="1" t="s">
        <v>0</v>
      </c>
      <c r="B78" s="1" t="s">
        <v>20</v>
      </c>
      <c r="C78" s="1" t="s">
        <v>26</v>
      </c>
      <c r="D78" s="11">
        <f t="shared" si="15"/>
        <v>2972.8459999999995</v>
      </c>
      <c r="E78" s="6">
        <v>1694.002</v>
      </c>
      <c r="F78" s="6">
        <v>330.828</v>
      </c>
      <c r="G78" s="6">
        <v>586.497</v>
      </c>
      <c r="H78" s="6">
        <v>47.303</v>
      </c>
      <c r="I78" s="6">
        <v>284.042</v>
      </c>
      <c r="J78" s="6">
        <v>0</v>
      </c>
      <c r="K78" s="6">
        <v>0</v>
      </c>
      <c r="L78" s="6">
        <v>30.174</v>
      </c>
      <c r="M78" s="6">
        <v>0</v>
      </c>
      <c r="N78" s="6">
        <v>0</v>
      </c>
    </row>
    <row r="79" spans="2:14" ht="12.75">
      <c r="B79" s="2" t="s">
        <v>89</v>
      </c>
      <c r="D79" s="12">
        <f t="shared" si="15"/>
        <v>29113.622999999996</v>
      </c>
      <c r="E79" s="8">
        <f>+E73+E74+E75+E76+E77+E78</f>
        <v>10470.178</v>
      </c>
      <c r="F79" s="8">
        <f aca="true" t="shared" si="16" ref="F79:N79">+F73+F74+F75+F76+F77+F78</f>
        <v>4703.539999999999</v>
      </c>
      <c r="G79" s="8">
        <f t="shared" si="16"/>
        <v>4887.149</v>
      </c>
      <c r="H79" s="8">
        <f t="shared" si="16"/>
        <v>499.764</v>
      </c>
      <c r="I79" s="8">
        <f t="shared" si="16"/>
        <v>1944.483</v>
      </c>
      <c r="J79" s="8">
        <f t="shared" si="16"/>
        <v>0</v>
      </c>
      <c r="K79" s="8">
        <f t="shared" si="16"/>
        <v>0</v>
      </c>
      <c r="L79" s="8">
        <f t="shared" si="16"/>
        <v>233.804</v>
      </c>
      <c r="M79" s="8">
        <f t="shared" si="16"/>
        <v>5981.959</v>
      </c>
      <c r="N79" s="8">
        <f t="shared" si="16"/>
        <v>392.746</v>
      </c>
    </row>
    <row r="81" spans="2:14" ht="12.75">
      <c r="B81" s="4" t="s">
        <v>90</v>
      </c>
      <c r="D81" s="8">
        <f>+D14+D17+D19+D23+D27+D33+D39+D43+D45+D49+D59+D66+D72+D79</f>
        <v>338138.374</v>
      </c>
      <c r="E81" s="8">
        <f aca="true" t="shared" si="17" ref="E81:N81">+E14+E17+E19+E23+E27+E33+E39+E43+E45+E49+E59+E66+E72+E79</f>
        <v>114274.253</v>
      </c>
      <c r="F81" s="8">
        <f t="shared" si="17"/>
        <v>59456.679</v>
      </c>
      <c r="G81" s="8">
        <f t="shared" si="17"/>
        <v>65605.77799999999</v>
      </c>
      <c r="H81" s="8">
        <f t="shared" si="17"/>
        <v>4521.286999999999</v>
      </c>
      <c r="I81" s="8">
        <f t="shared" si="17"/>
        <v>23247.823</v>
      </c>
      <c r="J81" s="8">
        <f t="shared" si="17"/>
        <v>0</v>
      </c>
      <c r="K81" s="8">
        <f t="shared" si="17"/>
        <v>544.649</v>
      </c>
      <c r="L81" s="8">
        <f t="shared" si="17"/>
        <v>40785.10399999999</v>
      </c>
      <c r="M81" s="8">
        <f t="shared" si="17"/>
        <v>28619.509</v>
      </c>
      <c r="N81" s="8">
        <f t="shared" si="17"/>
        <v>1083.292</v>
      </c>
    </row>
  </sheetData>
  <printOptions/>
  <pageMargins left="0.5905511811023623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B63">
      <selection activeCell="M84" sqref="M84"/>
    </sheetView>
  </sheetViews>
  <sheetFormatPr defaultColWidth="11.421875" defaultRowHeight="12.75"/>
  <cols>
    <col min="1" max="1" width="14.140625" style="0" customWidth="1"/>
    <col min="2" max="2" width="21.7109375" style="0" customWidth="1"/>
    <col min="3" max="3" width="25.7109375" style="0" customWidth="1"/>
    <col min="4" max="4" width="11.421875" style="9" customWidth="1"/>
  </cols>
  <sheetData>
    <row r="1" ht="12.75">
      <c r="A1" s="4" t="s">
        <v>95</v>
      </c>
    </row>
    <row r="2" ht="12.75">
      <c r="A2" s="4" t="s">
        <v>98</v>
      </c>
    </row>
    <row r="3" ht="12.75">
      <c r="A3" s="4" t="s">
        <v>94</v>
      </c>
    </row>
    <row r="4" spans="1:14" ht="12.75">
      <c r="A4" s="2" t="s">
        <v>58</v>
      </c>
      <c r="B4" s="2" t="s">
        <v>59</v>
      </c>
      <c r="C4" s="2" t="s">
        <v>60</v>
      </c>
      <c r="D4" s="5" t="s">
        <v>75</v>
      </c>
      <c r="E4" s="3" t="s">
        <v>61</v>
      </c>
      <c r="F4" s="3" t="s">
        <v>62</v>
      </c>
      <c r="G4" s="3" t="s">
        <v>63</v>
      </c>
      <c r="H4" s="3" t="s">
        <v>91</v>
      </c>
      <c r="I4" s="3" t="s">
        <v>92</v>
      </c>
      <c r="J4" s="3" t="s">
        <v>66</v>
      </c>
      <c r="K4" s="3" t="s">
        <v>67</v>
      </c>
      <c r="L4" s="3" t="s">
        <v>68</v>
      </c>
      <c r="M4" s="3" t="s">
        <v>93</v>
      </c>
      <c r="N4" s="3" t="s">
        <v>70</v>
      </c>
    </row>
    <row r="5" spans="1:14" ht="12.75">
      <c r="A5" s="1" t="s">
        <v>0</v>
      </c>
      <c r="B5" s="1" t="s">
        <v>27</v>
      </c>
      <c r="C5" s="1" t="s">
        <v>28</v>
      </c>
      <c r="D5" s="11">
        <f>SUM(E5:N5)</f>
        <v>451</v>
      </c>
      <c r="E5" s="13">
        <v>303</v>
      </c>
      <c r="F5" s="13">
        <v>96</v>
      </c>
      <c r="G5" s="13">
        <v>2</v>
      </c>
      <c r="H5" s="13">
        <v>0</v>
      </c>
      <c r="I5" s="13">
        <v>1</v>
      </c>
      <c r="J5" s="13">
        <v>0</v>
      </c>
      <c r="K5" s="13">
        <v>0</v>
      </c>
      <c r="L5" s="13">
        <v>0</v>
      </c>
      <c r="M5" s="13">
        <v>49</v>
      </c>
      <c r="N5" s="13">
        <v>0</v>
      </c>
    </row>
    <row r="6" spans="1:14" ht="12.75">
      <c r="A6" s="1" t="s">
        <v>0</v>
      </c>
      <c r="B6" s="1" t="s">
        <v>27</v>
      </c>
      <c r="C6" s="1" t="s">
        <v>7</v>
      </c>
      <c r="D6" s="11">
        <f aca="true" t="shared" si="0" ref="D6:D11">SUM(E6:N6)</f>
        <v>104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103</v>
      </c>
      <c r="N6" s="13">
        <v>0</v>
      </c>
    </row>
    <row r="7" spans="1:14" ht="12.75">
      <c r="A7" s="1" t="s">
        <v>0</v>
      </c>
      <c r="B7" s="1" t="s">
        <v>27</v>
      </c>
      <c r="C7" s="1" t="s">
        <v>29</v>
      </c>
      <c r="D7" s="11">
        <f t="shared" si="0"/>
        <v>221</v>
      </c>
      <c r="E7" s="13">
        <v>0</v>
      </c>
      <c r="F7" s="13">
        <v>4</v>
      </c>
      <c r="G7" s="13">
        <v>0</v>
      </c>
      <c r="H7" s="13">
        <v>2</v>
      </c>
      <c r="I7" s="13">
        <v>0</v>
      </c>
      <c r="J7" s="13">
        <v>0</v>
      </c>
      <c r="K7" s="13">
        <v>0</v>
      </c>
      <c r="L7" s="13">
        <v>0</v>
      </c>
      <c r="M7" s="13">
        <v>215</v>
      </c>
      <c r="N7" s="13">
        <v>0</v>
      </c>
    </row>
    <row r="8" spans="1:14" ht="12.75">
      <c r="A8" s="1" t="s">
        <v>0</v>
      </c>
      <c r="B8" s="1" t="s">
        <v>27</v>
      </c>
      <c r="C8" s="1" t="s">
        <v>30</v>
      </c>
      <c r="D8" s="11">
        <f t="shared" si="0"/>
        <v>1698</v>
      </c>
      <c r="E8" s="13">
        <v>1302</v>
      </c>
      <c r="F8" s="13">
        <v>318</v>
      </c>
      <c r="G8" s="13">
        <v>18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59</v>
      </c>
      <c r="N8" s="13">
        <v>0</v>
      </c>
    </row>
    <row r="9" spans="1:14" ht="12.75">
      <c r="A9" s="1" t="s">
        <v>0</v>
      </c>
      <c r="B9" s="1" t="s">
        <v>27</v>
      </c>
      <c r="C9" s="1" t="s">
        <v>16</v>
      </c>
      <c r="D9" s="11">
        <f t="shared" si="0"/>
        <v>61</v>
      </c>
      <c r="E9" s="13">
        <v>16</v>
      </c>
      <c r="F9" s="13">
        <v>5</v>
      </c>
      <c r="G9" s="13">
        <v>4</v>
      </c>
      <c r="H9" s="13">
        <v>0</v>
      </c>
      <c r="I9" s="13">
        <v>1</v>
      </c>
      <c r="J9" s="13">
        <v>0</v>
      </c>
      <c r="K9" s="13">
        <v>0</v>
      </c>
      <c r="L9" s="13">
        <v>0</v>
      </c>
      <c r="M9" s="13">
        <v>35</v>
      </c>
      <c r="N9" s="13">
        <v>0</v>
      </c>
    </row>
    <row r="10" spans="1:14" ht="12.75">
      <c r="A10" s="1" t="s">
        <v>0</v>
      </c>
      <c r="B10" s="1" t="s">
        <v>27</v>
      </c>
      <c r="C10" s="1" t="s">
        <v>31</v>
      </c>
      <c r="D10" s="11">
        <f t="shared" si="0"/>
        <v>1070</v>
      </c>
      <c r="E10" s="13">
        <v>683</v>
      </c>
      <c r="F10" s="13">
        <v>195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172</v>
      </c>
      <c r="N10" s="13">
        <v>18</v>
      </c>
    </row>
    <row r="11" spans="1:14" ht="12.75">
      <c r="A11" s="1"/>
      <c r="B11" s="2" t="s">
        <v>76</v>
      </c>
      <c r="C11" s="1"/>
      <c r="D11" s="12">
        <f t="shared" si="0"/>
        <v>3605</v>
      </c>
      <c r="E11" s="14">
        <f>+E5+E6+E7+E8+E9+E10</f>
        <v>2304</v>
      </c>
      <c r="F11" s="14">
        <f aca="true" t="shared" si="1" ref="F11:N11">+F5+F6+F7+F8+F9+F10</f>
        <v>618</v>
      </c>
      <c r="G11" s="14">
        <f t="shared" si="1"/>
        <v>25</v>
      </c>
      <c r="H11" s="14">
        <f t="shared" si="1"/>
        <v>3</v>
      </c>
      <c r="I11" s="14">
        <f t="shared" si="1"/>
        <v>4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633</v>
      </c>
      <c r="N11" s="14">
        <f t="shared" si="1"/>
        <v>18</v>
      </c>
    </row>
    <row r="12" spans="1:14" ht="12.75">
      <c r="A12" s="1" t="s">
        <v>0</v>
      </c>
      <c r="B12" s="1" t="s">
        <v>32</v>
      </c>
      <c r="C12" s="1" t="s">
        <v>21</v>
      </c>
      <c r="D12" s="11">
        <f>SUM(E12:N12)</f>
        <v>48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47</v>
      </c>
      <c r="N12" s="13">
        <v>0</v>
      </c>
    </row>
    <row r="13" spans="1:14" ht="12.75">
      <c r="A13" s="1" t="s">
        <v>0</v>
      </c>
      <c r="B13" s="1" t="s">
        <v>32</v>
      </c>
      <c r="C13" s="1" t="s">
        <v>33</v>
      </c>
      <c r="D13" s="11">
        <f>SUM(E13:N13)</f>
        <v>1267</v>
      </c>
      <c r="E13" s="13">
        <v>898</v>
      </c>
      <c r="F13" s="13">
        <v>70</v>
      </c>
      <c r="G13" s="13">
        <v>10</v>
      </c>
      <c r="H13" s="13">
        <v>1</v>
      </c>
      <c r="I13" s="13">
        <v>1</v>
      </c>
      <c r="J13" s="13">
        <v>0</v>
      </c>
      <c r="K13" s="13">
        <v>0</v>
      </c>
      <c r="L13" s="13">
        <v>1</v>
      </c>
      <c r="M13" s="13">
        <v>286</v>
      </c>
      <c r="N13" s="13">
        <v>0</v>
      </c>
    </row>
    <row r="14" spans="1:14" ht="12.75">
      <c r="A14" s="1"/>
      <c r="B14" s="2" t="s">
        <v>77</v>
      </c>
      <c r="C14" s="1"/>
      <c r="D14" s="12">
        <f>SUM(E14:N14)</f>
        <v>1315</v>
      </c>
      <c r="E14" s="14">
        <f>+E12+E13</f>
        <v>898</v>
      </c>
      <c r="F14" s="14">
        <f aca="true" t="shared" si="2" ref="F14:M14">+F12+F13</f>
        <v>70</v>
      </c>
      <c r="G14" s="14">
        <f t="shared" si="2"/>
        <v>10</v>
      </c>
      <c r="H14" s="14">
        <f t="shared" si="2"/>
        <v>1</v>
      </c>
      <c r="I14" s="14">
        <f t="shared" si="2"/>
        <v>2</v>
      </c>
      <c r="J14" s="14">
        <f t="shared" si="2"/>
        <v>0</v>
      </c>
      <c r="K14" s="14">
        <f t="shared" si="2"/>
        <v>0</v>
      </c>
      <c r="L14" s="14">
        <f t="shared" si="2"/>
        <v>1</v>
      </c>
      <c r="M14" s="14">
        <f t="shared" si="2"/>
        <v>333</v>
      </c>
      <c r="N14" s="14">
        <f>+N12+N13</f>
        <v>0</v>
      </c>
    </row>
    <row r="15" spans="1:14" ht="12.75">
      <c r="A15" s="1" t="s">
        <v>0</v>
      </c>
      <c r="B15" s="1" t="s">
        <v>34</v>
      </c>
      <c r="C15" s="1" t="s">
        <v>35</v>
      </c>
      <c r="D15" s="11">
        <f>SUM(E15:N15)</f>
        <v>22739</v>
      </c>
      <c r="E15" s="13">
        <v>20562</v>
      </c>
      <c r="F15" s="13">
        <v>1658</v>
      </c>
      <c r="G15" s="13">
        <v>135</v>
      </c>
      <c r="H15" s="13">
        <v>3</v>
      </c>
      <c r="I15" s="13">
        <v>2</v>
      </c>
      <c r="J15" s="13">
        <v>0</v>
      </c>
      <c r="K15" s="13">
        <v>0</v>
      </c>
      <c r="L15" s="13">
        <v>150</v>
      </c>
      <c r="M15" s="13">
        <v>154</v>
      </c>
      <c r="N15" s="13">
        <v>75</v>
      </c>
    </row>
    <row r="16" spans="1:14" ht="12.75">
      <c r="A16" s="1"/>
      <c r="B16" s="2" t="s">
        <v>78</v>
      </c>
      <c r="C16" s="1"/>
      <c r="D16" s="12">
        <f>SUM(E16:N16)</f>
        <v>22739</v>
      </c>
      <c r="E16" s="14">
        <f>+E15</f>
        <v>20562</v>
      </c>
      <c r="F16" s="14">
        <f aca="true" t="shared" si="3" ref="F16:N16">+F15</f>
        <v>1658</v>
      </c>
      <c r="G16" s="14">
        <f t="shared" si="3"/>
        <v>135</v>
      </c>
      <c r="H16" s="14">
        <f t="shared" si="3"/>
        <v>3</v>
      </c>
      <c r="I16" s="14">
        <f t="shared" si="3"/>
        <v>2</v>
      </c>
      <c r="J16" s="14">
        <f t="shared" si="3"/>
        <v>0</v>
      </c>
      <c r="K16" s="14">
        <f t="shared" si="3"/>
        <v>0</v>
      </c>
      <c r="L16" s="14">
        <f t="shared" si="3"/>
        <v>150</v>
      </c>
      <c r="M16" s="14">
        <f t="shared" si="3"/>
        <v>154</v>
      </c>
      <c r="N16" s="14">
        <f t="shared" si="3"/>
        <v>75</v>
      </c>
    </row>
    <row r="17" spans="1:14" ht="12.75">
      <c r="A17" s="1" t="s">
        <v>0</v>
      </c>
      <c r="B17" s="1" t="s">
        <v>36</v>
      </c>
      <c r="C17" s="1" t="s">
        <v>37</v>
      </c>
      <c r="D17" s="11">
        <f>SUM(E17:N17)</f>
        <v>449</v>
      </c>
      <c r="E17" s="13">
        <v>380</v>
      </c>
      <c r="F17" s="13">
        <v>49</v>
      </c>
      <c r="G17" s="13">
        <v>2</v>
      </c>
      <c r="H17" s="13">
        <v>2</v>
      </c>
      <c r="I17" s="13">
        <v>2</v>
      </c>
      <c r="J17" s="13">
        <v>0</v>
      </c>
      <c r="K17" s="13">
        <v>0</v>
      </c>
      <c r="L17" s="13">
        <v>7</v>
      </c>
      <c r="M17" s="13">
        <v>0</v>
      </c>
      <c r="N17" s="13">
        <v>7</v>
      </c>
    </row>
    <row r="18" spans="1:14" ht="12.75">
      <c r="A18" s="1" t="s">
        <v>0</v>
      </c>
      <c r="B18" s="1" t="s">
        <v>36</v>
      </c>
      <c r="C18" s="1" t="s">
        <v>38</v>
      </c>
      <c r="D18" s="11">
        <f>SUM(E18:N18)</f>
        <v>6002</v>
      </c>
      <c r="E18" s="13">
        <v>4899</v>
      </c>
      <c r="F18" s="13">
        <v>675</v>
      </c>
      <c r="G18" s="13">
        <v>12</v>
      </c>
      <c r="H18" s="13">
        <v>2</v>
      </c>
      <c r="I18" s="13">
        <v>2</v>
      </c>
      <c r="J18" s="13">
        <v>0</v>
      </c>
      <c r="K18" s="13">
        <v>0</v>
      </c>
      <c r="L18" s="13">
        <v>88</v>
      </c>
      <c r="M18" s="13">
        <v>324</v>
      </c>
      <c r="N18" s="13">
        <v>0</v>
      </c>
    </row>
    <row r="19" spans="1:14" ht="12.75">
      <c r="A19" s="1" t="s">
        <v>0</v>
      </c>
      <c r="B19" s="1" t="s">
        <v>36</v>
      </c>
      <c r="C19" s="1" t="s">
        <v>39</v>
      </c>
      <c r="D19" s="11">
        <f>SUM(E19:N19)</f>
        <v>987</v>
      </c>
      <c r="E19" s="13">
        <v>778</v>
      </c>
      <c r="F19" s="13">
        <v>119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89</v>
      </c>
      <c r="M19" s="13">
        <v>0</v>
      </c>
      <c r="N19" s="13">
        <v>0</v>
      </c>
    </row>
    <row r="20" spans="1:14" ht="12.75">
      <c r="A20" s="1"/>
      <c r="B20" s="2" t="s">
        <v>79</v>
      </c>
      <c r="C20" s="1"/>
      <c r="D20" s="12">
        <f>SUM(E20:N20)</f>
        <v>7438</v>
      </c>
      <c r="E20" s="14">
        <f>+E17+E18+E19</f>
        <v>6057</v>
      </c>
      <c r="F20" s="14">
        <f aca="true" t="shared" si="4" ref="F20:N20">+F17+F18+F19</f>
        <v>843</v>
      </c>
      <c r="G20" s="14">
        <f t="shared" si="4"/>
        <v>14</v>
      </c>
      <c r="H20" s="14">
        <f t="shared" si="4"/>
        <v>4</v>
      </c>
      <c r="I20" s="14">
        <f t="shared" si="4"/>
        <v>5</v>
      </c>
      <c r="J20" s="14">
        <f t="shared" si="4"/>
        <v>0</v>
      </c>
      <c r="K20" s="14">
        <f t="shared" si="4"/>
        <v>0</v>
      </c>
      <c r="L20" s="14">
        <f t="shared" si="4"/>
        <v>184</v>
      </c>
      <c r="M20" s="14">
        <f t="shared" si="4"/>
        <v>324</v>
      </c>
      <c r="N20" s="14">
        <f t="shared" si="4"/>
        <v>7</v>
      </c>
    </row>
    <row r="21" spans="1:14" ht="12.75">
      <c r="A21" s="1" t="s">
        <v>0</v>
      </c>
      <c r="B21" s="1" t="s">
        <v>40</v>
      </c>
      <c r="C21" s="1" t="s">
        <v>41</v>
      </c>
      <c r="D21" s="11">
        <f>SUM(E21:N21)</f>
        <v>546</v>
      </c>
      <c r="E21" s="13">
        <v>443</v>
      </c>
      <c r="F21" s="13">
        <v>69</v>
      </c>
      <c r="G21" s="13">
        <v>3</v>
      </c>
      <c r="H21" s="13">
        <v>1</v>
      </c>
      <c r="I21" s="13">
        <v>1</v>
      </c>
      <c r="J21" s="13">
        <v>0</v>
      </c>
      <c r="K21" s="13">
        <v>0</v>
      </c>
      <c r="L21" s="13">
        <v>9</v>
      </c>
      <c r="M21" s="13">
        <v>16</v>
      </c>
      <c r="N21" s="13">
        <v>4</v>
      </c>
    </row>
    <row r="22" spans="1:14" ht="12.75">
      <c r="A22" s="1" t="s">
        <v>0</v>
      </c>
      <c r="B22" s="1" t="s">
        <v>40</v>
      </c>
      <c r="C22" s="1" t="s">
        <v>18</v>
      </c>
      <c r="D22" s="11">
        <f>SUM(E22:N22)</f>
        <v>124</v>
      </c>
      <c r="E22" s="13">
        <v>14</v>
      </c>
      <c r="F22" s="13">
        <v>20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89</v>
      </c>
      <c r="N22" s="13">
        <v>0</v>
      </c>
    </row>
    <row r="23" spans="1:14" ht="12.75">
      <c r="A23" s="1" t="s">
        <v>0</v>
      </c>
      <c r="B23" s="1" t="s">
        <v>40</v>
      </c>
      <c r="C23" s="1" t="s">
        <v>42</v>
      </c>
      <c r="D23" s="11">
        <f>SUM(E23:N23)</f>
        <v>8813</v>
      </c>
      <c r="E23" s="13">
        <v>7829</v>
      </c>
      <c r="F23" s="13">
        <v>578</v>
      </c>
      <c r="G23" s="13">
        <v>199</v>
      </c>
      <c r="H23" s="13">
        <v>0</v>
      </c>
      <c r="I23" s="13">
        <v>1</v>
      </c>
      <c r="J23" s="13">
        <v>0</v>
      </c>
      <c r="K23" s="13">
        <v>0</v>
      </c>
      <c r="L23" s="13">
        <v>96</v>
      </c>
      <c r="M23" s="13">
        <v>110</v>
      </c>
      <c r="N23" s="13">
        <v>0</v>
      </c>
    </row>
    <row r="24" spans="1:14" ht="12.75">
      <c r="A24" s="1"/>
      <c r="B24" s="2" t="s">
        <v>80</v>
      </c>
      <c r="C24" s="1"/>
      <c r="D24" s="12">
        <f>SUM(E24:N24)</f>
        <v>9483</v>
      </c>
      <c r="E24" s="14">
        <f>+E21+E22+E23</f>
        <v>8286</v>
      </c>
      <c r="F24" s="14">
        <f aca="true" t="shared" si="5" ref="F24:N24">+F21+F22+F23</f>
        <v>667</v>
      </c>
      <c r="G24" s="14">
        <f t="shared" si="5"/>
        <v>202</v>
      </c>
      <c r="H24" s="14">
        <f t="shared" si="5"/>
        <v>1</v>
      </c>
      <c r="I24" s="14">
        <f t="shared" si="5"/>
        <v>3</v>
      </c>
      <c r="J24" s="14">
        <f t="shared" si="5"/>
        <v>0</v>
      </c>
      <c r="K24" s="14">
        <f t="shared" si="5"/>
        <v>0</v>
      </c>
      <c r="L24" s="14">
        <f t="shared" si="5"/>
        <v>105</v>
      </c>
      <c r="M24" s="14">
        <f t="shared" si="5"/>
        <v>215</v>
      </c>
      <c r="N24" s="14">
        <f t="shared" si="5"/>
        <v>4</v>
      </c>
    </row>
    <row r="25" spans="1:14" ht="12.75">
      <c r="A25" s="1" t="s">
        <v>0</v>
      </c>
      <c r="B25" s="1" t="s">
        <v>43</v>
      </c>
      <c r="C25" s="1" t="s">
        <v>16</v>
      </c>
      <c r="D25" s="11">
        <f>SUM(E25:N25)</f>
        <v>69</v>
      </c>
      <c r="E25" s="13">
        <v>11</v>
      </c>
      <c r="F25" s="13">
        <v>3</v>
      </c>
      <c r="G25" s="13">
        <v>2</v>
      </c>
      <c r="H25" s="13">
        <v>0</v>
      </c>
      <c r="I25" s="13">
        <v>1</v>
      </c>
      <c r="J25" s="13">
        <v>0</v>
      </c>
      <c r="K25" s="13">
        <v>1</v>
      </c>
      <c r="L25" s="13">
        <v>0</v>
      </c>
      <c r="M25" s="13">
        <v>51</v>
      </c>
      <c r="N25" s="13">
        <v>0</v>
      </c>
    </row>
    <row r="26" spans="1:14" ht="12.75">
      <c r="A26" s="1" t="s">
        <v>0</v>
      </c>
      <c r="B26" s="1" t="s">
        <v>43</v>
      </c>
      <c r="C26" s="1" t="s">
        <v>19</v>
      </c>
      <c r="D26" s="11">
        <f>SUM(E26:N26)</f>
        <v>247</v>
      </c>
      <c r="E26" s="13">
        <v>200</v>
      </c>
      <c r="F26" s="13">
        <v>38</v>
      </c>
      <c r="G26" s="13">
        <v>0</v>
      </c>
      <c r="H26" s="13">
        <v>0</v>
      </c>
      <c r="I26" s="13">
        <v>2</v>
      </c>
      <c r="J26" s="13">
        <v>0</v>
      </c>
      <c r="K26" s="13">
        <v>0</v>
      </c>
      <c r="L26" s="13">
        <v>7</v>
      </c>
      <c r="M26" s="13">
        <v>0</v>
      </c>
      <c r="N26" s="13">
        <v>0</v>
      </c>
    </row>
    <row r="27" spans="1:14" ht="12.75">
      <c r="A27" s="1" t="s">
        <v>0</v>
      </c>
      <c r="B27" s="1" t="s">
        <v>43</v>
      </c>
      <c r="C27" s="1" t="s">
        <v>44</v>
      </c>
      <c r="D27" s="11">
        <f>SUM(E27:N27)</f>
        <v>2518</v>
      </c>
      <c r="E27" s="13">
        <v>2259</v>
      </c>
      <c r="F27" s="13">
        <v>121</v>
      </c>
      <c r="G27" s="13">
        <v>12</v>
      </c>
      <c r="H27" s="13">
        <v>1</v>
      </c>
      <c r="I27" s="13">
        <v>1</v>
      </c>
      <c r="J27" s="13">
        <v>0</v>
      </c>
      <c r="K27" s="13">
        <v>0</v>
      </c>
      <c r="L27" s="13">
        <v>18</v>
      </c>
      <c r="M27" s="13">
        <v>106</v>
      </c>
      <c r="N27" s="13">
        <v>0</v>
      </c>
    </row>
    <row r="28" spans="1:14" ht="12.75">
      <c r="A28" s="1" t="s">
        <v>0</v>
      </c>
      <c r="B28" s="1" t="s">
        <v>43</v>
      </c>
      <c r="C28" s="1" t="s">
        <v>45</v>
      </c>
      <c r="D28" s="11">
        <f>SUM(E28:N28)</f>
        <v>2597</v>
      </c>
      <c r="E28" s="13">
        <v>2044</v>
      </c>
      <c r="F28" s="13">
        <v>353</v>
      </c>
      <c r="G28" s="13">
        <v>26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172</v>
      </c>
      <c r="N28" s="13">
        <v>0</v>
      </c>
    </row>
    <row r="29" spans="1:14" ht="12.75">
      <c r="A29" s="1" t="s">
        <v>0</v>
      </c>
      <c r="B29" s="1" t="s">
        <v>43</v>
      </c>
      <c r="C29" s="1" t="s">
        <v>46</v>
      </c>
      <c r="D29" s="11">
        <f>SUM(E29:N29)</f>
        <v>41</v>
      </c>
      <c r="E29" s="13">
        <v>3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35</v>
      </c>
      <c r="N29" s="13">
        <v>2</v>
      </c>
    </row>
    <row r="30" spans="1:14" ht="12.75">
      <c r="A30" s="1"/>
      <c r="B30" s="2" t="s">
        <v>81</v>
      </c>
      <c r="C30" s="1"/>
      <c r="D30" s="12">
        <f>SUM(E30:N30)</f>
        <v>5472</v>
      </c>
      <c r="E30" s="14">
        <f>+E25+E26+E27+E28+E29</f>
        <v>4517</v>
      </c>
      <c r="F30" s="14">
        <f aca="true" t="shared" si="6" ref="F30:N30">+F25+F26+F27+F28+F29</f>
        <v>515</v>
      </c>
      <c r="G30" s="14">
        <f t="shared" si="6"/>
        <v>40</v>
      </c>
      <c r="H30" s="14">
        <f t="shared" si="6"/>
        <v>1</v>
      </c>
      <c r="I30" s="14">
        <f t="shared" si="6"/>
        <v>7</v>
      </c>
      <c r="J30" s="14">
        <f t="shared" si="6"/>
        <v>0</v>
      </c>
      <c r="K30" s="14">
        <f t="shared" si="6"/>
        <v>1</v>
      </c>
      <c r="L30" s="14">
        <f t="shared" si="6"/>
        <v>25</v>
      </c>
      <c r="M30" s="14">
        <f t="shared" si="6"/>
        <v>364</v>
      </c>
      <c r="N30" s="14">
        <f t="shared" si="6"/>
        <v>2</v>
      </c>
    </row>
    <row r="31" spans="1:14" ht="12.75">
      <c r="A31" s="1" t="s">
        <v>0</v>
      </c>
      <c r="B31" s="1" t="s">
        <v>47</v>
      </c>
      <c r="C31" s="1" t="s">
        <v>48</v>
      </c>
      <c r="D31" s="11">
        <f>SUM(E31:N31)</f>
        <v>178</v>
      </c>
      <c r="E31" s="13">
        <v>110</v>
      </c>
      <c r="F31" s="13">
        <v>26</v>
      </c>
      <c r="G31" s="13">
        <v>0</v>
      </c>
      <c r="H31" s="13">
        <v>0</v>
      </c>
      <c r="I31" s="13">
        <v>2</v>
      </c>
      <c r="J31" s="13">
        <v>0</v>
      </c>
      <c r="K31" s="13">
        <v>0</v>
      </c>
      <c r="L31" s="13">
        <v>0</v>
      </c>
      <c r="M31" s="13">
        <v>40</v>
      </c>
      <c r="N31" s="13">
        <v>0</v>
      </c>
    </row>
    <row r="32" spans="1:14" ht="12.75">
      <c r="A32" s="1" t="s">
        <v>0</v>
      </c>
      <c r="B32" s="1" t="s">
        <v>47</v>
      </c>
      <c r="C32" s="1" t="s">
        <v>49</v>
      </c>
      <c r="D32" s="11">
        <f>SUM(E32:N32)</f>
        <v>292</v>
      </c>
      <c r="E32" s="13">
        <v>178</v>
      </c>
      <c r="F32" s="13">
        <v>41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72</v>
      </c>
      <c r="N32" s="13">
        <v>0</v>
      </c>
    </row>
    <row r="33" spans="1:14" ht="12.75">
      <c r="A33" s="1" t="s">
        <v>0</v>
      </c>
      <c r="B33" s="1" t="s">
        <v>47</v>
      </c>
      <c r="C33" s="1" t="s">
        <v>50</v>
      </c>
      <c r="D33" s="11">
        <f>SUM(E33:N33)</f>
        <v>183</v>
      </c>
      <c r="E33" s="13">
        <v>76</v>
      </c>
      <c r="F33" s="13">
        <v>29</v>
      </c>
      <c r="G33" s="13">
        <v>0</v>
      </c>
      <c r="H33" s="13">
        <v>1</v>
      </c>
      <c r="I33" s="13">
        <v>1</v>
      </c>
      <c r="J33" s="13">
        <v>0</v>
      </c>
      <c r="K33" s="13">
        <v>0</v>
      </c>
      <c r="L33" s="13">
        <v>0</v>
      </c>
      <c r="M33" s="13">
        <v>76</v>
      </c>
      <c r="N33" s="13">
        <v>0</v>
      </c>
    </row>
    <row r="34" spans="1:14" ht="12.75">
      <c r="A34" s="1" t="s">
        <v>0</v>
      </c>
      <c r="B34" s="1" t="s">
        <v>47</v>
      </c>
      <c r="C34" s="1" t="s">
        <v>45</v>
      </c>
      <c r="D34" s="11">
        <f>SUM(E34:N34)</f>
        <v>2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</row>
    <row r="35" spans="1:14" ht="12.75">
      <c r="A35" s="1" t="s">
        <v>0</v>
      </c>
      <c r="B35" s="1" t="s">
        <v>47</v>
      </c>
      <c r="C35" s="1" t="s">
        <v>46</v>
      </c>
      <c r="D35" s="11">
        <f>SUM(E35:N35)</f>
        <v>378</v>
      </c>
      <c r="E35" s="13">
        <v>233</v>
      </c>
      <c r="F35" s="13">
        <v>27</v>
      </c>
      <c r="G35" s="13">
        <v>23</v>
      </c>
      <c r="H35" s="13">
        <v>0</v>
      </c>
      <c r="I35" s="13">
        <v>0</v>
      </c>
      <c r="J35" s="13">
        <v>0</v>
      </c>
      <c r="K35" s="13">
        <v>0</v>
      </c>
      <c r="L35" s="13">
        <v>11</v>
      </c>
      <c r="M35" s="13">
        <v>83</v>
      </c>
      <c r="N35" s="13">
        <v>1</v>
      </c>
    </row>
    <row r="36" spans="1:14" ht="12.75">
      <c r="A36" s="1"/>
      <c r="B36" s="2" t="s">
        <v>82</v>
      </c>
      <c r="C36" s="1"/>
      <c r="D36" s="12">
        <f>SUM(E36:N36)</f>
        <v>1033</v>
      </c>
      <c r="E36" s="14">
        <f>+E31+E32+E33+E34+E35</f>
        <v>597</v>
      </c>
      <c r="F36" s="14">
        <f aca="true" t="shared" si="7" ref="F36:N36">+F31+F32+F33+F34+F35</f>
        <v>123</v>
      </c>
      <c r="G36" s="14">
        <f t="shared" si="7"/>
        <v>24</v>
      </c>
      <c r="H36" s="14">
        <f t="shared" si="7"/>
        <v>1</v>
      </c>
      <c r="I36" s="14">
        <f t="shared" si="7"/>
        <v>4</v>
      </c>
      <c r="J36" s="14">
        <f t="shared" si="7"/>
        <v>0</v>
      </c>
      <c r="K36" s="14">
        <f t="shared" si="7"/>
        <v>0</v>
      </c>
      <c r="L36" s="14">
        <f t="shared" si="7"/>
        <v>11</v>
      </c>
      <c r="M36" s="14">
        <f t="shared" si="7"/>
        <v>272</v>
      </c>
      <c r="N36" s="14">
        <f t="shared" si="7"/>
        <v>1</v>
      </c>
    </row>
    <row r="37" spans="1:14" ht="12.75">
      <c r="A37" s="1" t="s">
        <v>0</v>
      </c>
      <c r="B37" s="1" t="s">
        <v>51</v>
      </c>
      <c r="C37" s="1" t="s">
        <v>16</v>
      </c>
      <c r="D37" s="11">
        <f>SUM(E37:N37)</f>
        <v>154</v>
      </c>
      <c r="E37" s="13">
        <v>36</v>
      </c>
      <c r="F37" s="13">
        <v>13</v>
      </c>
      <c r="G37" s="13">
        <v>10</v>
      </c>
      <c r="H37" s="13">
        <v>0</v>
      </c>
      <c r="I37" s="13">
        <v>1</v>
      </c>
      <c r="J37" s="13">
        <v>0</v>
      </c>
      <c r="K37" s="13">
        <v>2</v>
      </c>
      <c r="L37" s="13">
        <v>0</v>
      </c>
      <c r="M37" s="13">
        <v>92</v>
      </c>
      <c r="N37" s="13">
        <v>0</v>
      </c>
    </row>
    <row r="38" spans="1:14" ht="12.75">
      <c r="A38" s="1" t="s">
        <v>0</v>
      </c>
      <c r="B38" s="1" t="s">
        <v>51</v>
      </c>
      <c r="C38" s="1" t="s">
        <v>45</v>
      </c>
      <c r="D38" s="11">
        <f>SUM(E38:N38)</f>
        <v>96</v>
      </c>
      <c r="E38" s="13">
        <v>30</v>
      </c>
      <c r="F38" s="13">
        <v>9</v>
      </c>
      <c r="G38" s="13">
        <v>11</v>
      </c>
      <c r="H38" s="13">
        <v>0</v>
      </c>
      <c r="I38" s="13">
        <v>2</v>
      </c>
      <c r="J38" s="13">
        <v>0</v>
      </c>
      <c r="K38" s="13">
        <v>0</v>
      </c>
      <c r="L38" s="13">
        <v>0</v>
      </c>
      <c r="M38" s="13">
        <v>44</v>
      </c>
      <c r="N38" s="13">
        <v>0</v>
      </c>
    </row>
    <row r="39" spans="1:14" ht="12.75">
      <c r="A39" s="1" t="s">
        <v>0</v>
      </c>
      <c r="B39" s="1" t="s">
        <v>51</v>
      </c>
      <c r="C39" s="1" t="s">
        <v>29</v>
      </c>
      <c r="D39" s="11">
        <f>SUM(E39:N39)</f>
        <v>111</v>
      </c>
      <c r="E39" s="13">
        <v>0</v>
      </c>
      <c r="F39" s="13">
        <v>7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103</v>
      </c>
      <c r="N39" s="13">
        <v>0</v>
      </c>
    </row>
    <row r="40" spans="1:14" ht="12.75">
      <c r="A40" s="1"/>
      <c r="B40" s="2" t="s">
        <v>83</v>
      </c>
      <c r="C40" s="1"/>
      <c r="D40" s="12">
        <f>SUM(E40:N40)</f>
        <v>361</v>
      </c>
      <c r="E40" s="14">
        <f>+E37+E38+E39</f>
        <v>66</v>
      </c>
      <c r="F40" s="14">
        <f aca="true" t="shared" si="8" ref="F40:N40">+F37+F38+F39</f>
        <v>29</v>
      </c>
      <c r="G40" s="14">
        <f t="shared" si="8"/>
        <v>22</v>
      </c>
      <c r="H40" s="14">
        <f t="shared" si="8"/>
        <v>0</v>
      </c>
      <c r="I40" s="14">
        <f t="shared" si="8"/>
        <v>3</v>
      </c>
      <c r="J40" s="14">
        <f t="shared" si="8"/>
        <v>0</v>
      </c>
      <c r="K40" s="14">
        <f t="shared" si="8"/>
        <v>2</v>
      </c>
      <c r="L40" s="14">
        <f t="shared" si="8"/>
        <v>0</v>
      </c>
      <c r="M40" s="14">
        <f t="shared" si="8"/>
        <v>239</v>
      </c>
      <c r="N40" s="14">
        <f t="shared" si="8"/>
        <v>0</v>
      </c>
    </row>
    <row r="41" spans="1:14" ht="12.75">
      <c r="A41" s="1" t="s">
        <v>0</v>
      </c>
      <c r="B41" s="1" t="s">
        <v>52</v>
      </c>
      <c r="C41" s="1" t="s">
        <v>53</v>
      </c>
      <c r="D41" s="11">
        <f>SUM(E41:N41)</f>
        <v>9103</v>
      </c>
      <c r="E41" s="13">
        <v>8255</v>
      </c>
      <c r="F41" s="13">
        <v>764</v>
      </c>
      <c r="G41" s="13">
        <v>0</v>
      </c>
      <c r="H41" s="13">
        <v>1</v>
      </c>
      <c r="I41" s="13">
        <v>1</v>
      </c>
      <c r="J41" s="13">
        <v>0</v>
      </c>
      <c r="K41" s="13">
        <v>0</v>
      </c>
      <c r="L41" s="13">
        <v>51</v>
      </c>
      <c r="M41" s="13">
        <v>2</v>
      </c>
      <c r="N41" s="13">
        <v>29</v>
      </c>
    </row>
    <row r="42" spans="1:14" ht="12.75">
      <c r="A42" s="1"/>
      <c r="B42" s="2" t="s">
        <v>84</v>
      </c>
      <c r="C42" s="1"/>
      <c r="D42" s="12">
        <f>SUM(E42:N42)</f>
        <v>9103</v>
      </c>
      <c r="E42" s="14">
        <f>+E41</f>
        <v>8255</v>
      </c>
      <c r="F42" s="14">
        <f aca="true" t="shared" si="9" ref="F42:N42">+F41</f>
        <v>764</v>
      </c>
      <c r="G42" s="14">
        <f t="shared" si="9"/>
        <v>0</v>
      </c>
      <c r="H42" s="14">
        <f t="shared" si="9"/>
        <v>1</v>
      </c>
      <c r="I42" s="14">
        <f t="shared" si="9"/>
        <v>1</v>
      </c>
      <c r="J42" s="14">
        <f t="shared" si="9"/>
        <v>0</v>
      </c>
      <c r="K42" s="14">
        <f t="shared" si="9"/>
        <v>0</v>
      </c>
      <c r="L42" s="14">
        <f t="shared" si="9"/>
        <v>51</v>
      </c>
      <c r="M42" s="14">
        <f t="shared" si="9"/>
        <v>2</v>
      </c>
      <c r="N42" s="14">
        <f t="shared" si="9"/>
        <v>29</v>
      </c>
    </row>
    <row r="43" spans="1:14" ht="12.75">
      <c r="A43" s="1" t="s">
        <v>0</v>
      </c>
      <c r="B43" s="1" t="s">
        <v>54</v>
      </c>
      <c r="C43" s="1" t="s">
        <v>55</v>
      </c>
      <c r="D43" s="11">
        <f>SUM(E43:N43)</f>
        <v>176</v>
      </c>
      <c r="E43" s="13">
        <v>151</v>
      </c>
      <c r="F43" s="13">
        <v>20</v>
      </c>
      <c r="G43" s="13">
        <v>0</v>
      </c>
      <c r="H43" s="13">
        <v>0</v>
      </c>
      <c r="I43" s="13">
        <v>1</v>
      </c>
      <c r="J43" s="13">
        <v>0</v>
      </c>
      <c r="K43" s="13">
        <v>0</v>
      </c>
      <c r="L43" s="13">
        <v>4</v>
      </c>
      <c r="M43" s="13">
        <v>0</v>
      </c>
      <c r="N43" s="13">
        <v>0</v>
      </c>
    </row>
    <row r="44" spans="1:14" ht="12.75">
      <c r="A44" s="1" t="s">
        <v>0</v>
      </c>
      <c r="B44" s="1" t="s">
        <v>54</v>
      </c>
      <c r="C44" s="1" t="s">
        <v>56</v>
      </c>
      <c r="D44" s="11">
        <f>SUM(E44:N44)</f>
        <v>600</v>
      </c>
      <c r="E44" s="13">
        <v>448</v>
      </c>
      <c r="F44" s="13">
        <v>145</v>
      </c>
      <c r="G44" s="13">
        <v>6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ht="12.75">
      <c r="A45" s="1" t="s">
        <v>0</v>
      </c>
      <c r="B45" s="1" t="s">
        <v>54</v>
      </c>
      <c r="C45" s="1" t="s">
        <v>57</v>
      </c>
      <c r="D45" s="11">
        <f>SUM(E45:N45)</f>
        <v>118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</v>
      </c>
      <c r="M45" s="13">
        <v>115</v>
      </c>
      <c r="N45" s="13">
        <v>0</v>
      </c>
    </row>
    <row r="46" spans="1:14" ht="12.75">
      <c r="A46" s="1"/>
      <c r="B46" s="2" t="s">
        <v>85</v>
      </c>
      <c r="C46" s="1"/>
      <c r="D46" s="12">
        <f>SUM(E46:N46)</f>
        <v>894</v>
      </c>
      <c r="E46" s="14">
        <f>+E43+E44+E45</f>
        <v>599</v>
      </c>
      <c r="F46" s="14">
        <f aca="true" t="shared" si="10" ref="F46:N46">+F43+F44+F45</f>
        <v>165</v>
      </c>
      <c r="G46" s="14">
        <f t="shared" si="10"/>
        <v>6</v>
      </c>
      <c r="H46" s="14">
        <f t="shared" si="10"/>
        <v>1</v>
      </c>
      <c r="I46" s="14">
        <f t="shared" si="10"/>
        <v>1</v>
      </c>
      <c r="J46" s="14">
        <f t="shared" si="10"/>
        <v>0</v>
      </c>
      <c r="K46" s="14">
        <f t="shared" si="10"/>
        <v>0</v>
      </c>
      <c r="L46" s="14">
        <f t="shared" si="10"/>
        <v>7</v>
      </c>
      <c r="M46" s="14">
        <f t="shared" si="10"/>
        <v>115</v>
      </c>
      <c r="N46" s="14">
        <f t="shared" si="10"/>
        <v>0</v>
      </c>
    </row>
    <row r="47" spans="1:14" ht="12.75">
      <c r="A47" s="1" t="s">
        <v>0</v>
      </c>
      <c r="B47" s="1" t="s">
        <v>1</v>
      </c>
      <c r="C47" s="1" t="s">
        <v>2</v>
      </c>
      <c r="D47" s="11">
        <f>SUM(E47:N47)</f>
        <v>610</v>
      </c>
      <c r="E47" s="13">
        <v>425</v>
      </c>
      <c r="F47" s="13">
        <v>78</v>
      </c>
      <c r="G47" s="13">
        <v>0</v>
      </c>
      <c r="H47" s="13">
        <v>1</v>
      </c>
      <c r="I47" s="13">
        <v>1</v>
      </c>
      <c r="J47" s="13">
        <v>0</v>
      </c>
      <c r="K47" s="13">
        <v>0</v>
      </c>
      <c r="L47" s="13">
        <v>0</v>
      </c>
      <c r="M47" s="13">
        <v>105</v>
      </c>
      <c r="N47" s="13">
        <v>0</v>
      </c>
    </row>
    <row r="48" spans="1:14" ht="12.75">
      <c r="A48" s="1" t="s">
        <v>0</v>
      </c>
      <c r="B48" s="1" t="s">
        <v>1</v>
      </c>
      <c r="C48" s="1" t="s">
        <v>3</v>
      </c>
      <c r="D48" s="11">
        <f aca="true" t="shared" si="11" ref="D48:D56">SUM(E48:N48)</f>
        <v>440</v>
      </c>
      <c r="E48" s="13">
        <v>335</v>
      </c>
      <c r="F48" s="13">
        <v>64</v>
      </c>
      <c r="G48" s="13">
        <v>0</v>
      </c>
      <c r="H48" s="13">
        <v>2</v>
      </c>
      <c r="I48" s="13">
        <v>0</v>
      </c>
      <c r="J48" s="13">
        <v>0</v>
      </c>
      <c r="K48" s="13">
        <v>0</v>
      </c>
      <c r="L48" s="13">
        <v>21</v>
      </c>
      <c r="M48" s="13">
        <v>18</v>
      </c>
      <c r="N48" s="13">
        <v>0</v>
      </c>
    </row>
    <row r="49" spans="1:14" ht="12.75">
      <c r="A49" s="1" t="s">
        <v>0</v>
      </c>
      <c r="B49" s="1" t="s">
        <v>1</v>
      </c>
      <c r="C49" s="1" t="s">
        <v>4</v>
      </c>
      <c r="D49" s="11">
        <f t="shared" si="11"/>
        <v>152</v>
      </c>
      <c r="E49" s="13">
        <v>56</v>
      </c>
      <c r="F49" s="13">
        <v>10</v>
      </c>
      <c r="G49" s="13">
        <v>0</v>
      </c>
      <c r="H49" s="13">
        <v>1</v>
      </c>
      <c r="I49" s="13">
        <v>2</v>
      </c>
      <c r="J49" s="13">
        <v>0</v>
      </c>
      <c r="K49" s="13">
        <v>0</v>
      </c>
      <c r="L49" s="13">
        <v>7</v>
      </c>
      <c r="M49" s="13">
        <v>76</v>
      </c>
      <c r="N49" s="13">
        <v>0</v>
      </c>
    </row>
    <row r="50" spans="1:14" ht="12.75">
      <c r="A50" s="1" t="s">
        <v>0</v>
      </c>
      <c r="B50" s="1" t="s">
        <v>1</v>
      </c>
      <c r="C50" s="1" t="s">
        <v>5</v>
      </c>
      <c r="D50" s="11">
        <f t="shared" si="11"/>
        <v>128</v>
      </c>
      <c r="E50" s="13">
        <v>75</v>
      </c>
      <c r="F50" s="13">
        <v>12</v>
      </c>
      <c r="G50" s="13">
        <v>0</v>
      </c>
      <c r="H50" s="13">
        <v>0</v>
      </c>
      <c r="I50" s="13">
        <v>1</v>
      </c>
      <c r="J50" s="13">
        <v>0</v>
      </c>
      <c r="K50" s="13">
        <v>0</v>
      </c>
      <c r="L50" s="13">
        <v>8</v>
      </c>
      <c r="M50" s="13">
        <v>32</v>
      </c>
      <c r="N50" s="13">
        <v>0</v>
      </c>
    </row>
    <row r="51" spans="1:14" ht="12.75">
      <c r="A51" s="1" t="s">
        <v>0</v>
      </c>
      <c r="B51" s="1" t="s">
        <v>1</v>
      </c>
      <c r="C51" s="1" t="s">
        <v>6</v>
      </c>
      <c r="D51" s="11">
        <f t="shared" si="11"/>
        <v>345</v>
      </c>
      <c r="E51" s="13">
        <v>179</v>
      </c>
      <c r="F51" s="13">
        <v>36</v>
      </c>
      <c r="G51" s="13">
        <v>0</v>
      </c>
      <c r="H51" s="13">
        <v>0</v>
      </c>
      <c r="I51" s="13">
        <v>1</v>
      </c>
      <c r="J51" s="13">
        <v>0</v>
      </c>
      <c r="K51" s="13">
        <v>0</v>
      </c>
      <c r="L51" s="13">
        <v>15</v>
      </c>
      <c r="M51" s="13">
        <v>114</v>
      </c>
      <c r="N51" s="13">
        <v>0</v>
      </c>
    </row>
    <row r="52" spans="1:14" ht="12.75">
      <c r="A52" s="1" t="s">
        <v>0</v>
      </c>
      <c r="B52" s="1" t="s">
        <v>1</v>
      </c>
      <c r="C52" s="1" t="s">
        <v>7</v>
      </c>
      <c r="D52" s="11">
        <f t="shared" si="11"/>
        <v>3090</v>
      </c>
      <c r="E52" s="13">
        <v>2554</v>
      </c>
      <c r="F52" s="13">
        <v>342</v>
      </c>
      <c r="G52" s="13">
        <v>20</v>
      </c>
      <c r="H52" s="13">
        <v>1</v>
      </c>
      <c r="I52" s="13">
        <v>1</v>
      </c>
      <c r="J52" s="13">
        <v>0</v>
      </c>
      <c r="K52" s="13">
        <v>0</v>
      </c>
      <c r="L52" s="13">
        <v>50</v>
      </c>
      <c r="M52" s="13">
        <v>121</v>
      </c>
      <c r="N52" s="13">
        <v>1</v>
      </c>
    </row>
    <row r="53" spans="1:14" ht="12.75">
      <c r="A53" s="1" t="s">
        <v>0</v>
      </c>
      <c r="B53" s="1" t="s">
        <v>1</v>
      </c>
      <c r="C53" s="1" t="s">
        <v>8</v>
      </c>
      <c r="D53" s="11">
        <f t="shared" si="11"/>
        <v>2849</v>
      </c>
      <c r="E53" s="13">
        <v>2172</v>
      </c>
      <c r="F53" s="13">
        <v>335</v>
      </c>
      <c r="G53" s="13">
        <v>25</v>
      </c>
      <c r="H53" s="13">
        <v>1</v>
      </c>
      <c r="I53" s="13">
        <v>1</v>
      </c>
      <c r="J53" s="13">
        <v>0</v>
      </c>
      <c r="K53" s="13">
        <v>0</v>
      </c>
      <c r="L53" s="13">
        <v>79</v>
      </c>
      <c r="M53" s="13">
        <v>236</v>
      </c>
      <c r="N53" s="13">
        <v>0</v>
      </c>
    </row>
    <row r="54" spans="1:14" ht="12.75">
      <c r="A54" s="1" t="s">
        <v>0</v>
      </c>
      <c r="B54" s="1" t="s">
        <v>1</v>
      </c>
      <c r="C54" s="1" t="s">
        <v>9</v>
      </c>
      <c r="D54" s="11">
        <f t="shared" si="11"/>
        <v>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6</v>
      </c>
      <c r="N54" s="13">
        <v>0</v>
      </c>
    </row>
    <row r="55" spans="1:14" ht="12.75">
      <c r="A55" s="1" t="s">
        <v>0</v>
      </c>
      <c r="B55" s="1" t="s">
        <v>1</v>
      </c>
      <c r="C55" s="1" t="s">
        <v>10</v>
      </c>
      <c r="D55" s="11">
        <f t="shared" si="11"/>
        <v>1231</v>
      </c>
      <c r="E55" s="13">
        <v>993</v>
      </c>
      <c r="F55" s="13">
        <v>87</v>
      </c>
      <c r="G55" s="13">
        <v>4</v>
      </c>
      <c r="H55" s="13">
        <v>0</v>
      </c>
      <c r="I55" s="13">
        <v>1</v>
      </c>
      <c r="J55" s="13">
        <v>0</v>
      </c>
      <c r="K55" s="13">
        <v>0</v>
      </c>
      <c r="L55" s="13">
        <v>48</v>
      </c>
      <c r="M55" s="13">
        <v>98</v>
      </c>
      <c r="N55" s="13">
        <v>0</v>
      </c>
    </row>
    <row r="56" spans="1:14" ht="12.75">
      <c r="A56" s="1"/>
      <c r="B56" s="2" t="s">
        <v>86</v>
      </c>
      <c r="C56" s="1"/>
      <c r="D56" s="12">
        <f t="shared" si="11"/>
        <v>8851</v>
      </c>
      <c r="E56" s="14">
        <f>+E47+E48+E49+E50+E51+E52+E53+E54+E55</f>
        <v>6789</v>
      </c>
      <c r="F56" s="14">
        <f aca="true" t="shared" si="12" ref="F56:N56">+F47+F48+F49+F50+F51+F52+F53+F54+F55</f>
        <v>964</v>
      </c>
      <c r="G56" s="14">
        <f t="shared" si="12"/>
        <v>49</v>
      </c>
      <c r="H56" s="14">
        <f t="shared" si="12"/>
        <v>6</v>
      </c>
      <c r="I56" s="14">
        <f t="shared" si="12"/>
        <v>8</v>
      </c>
      <c r="J56" s="14">
        <f t="shared" si="12"/>
        <v>0</v>
      </c>
      <c r="K56" s="14">
        <f t="shared" si="12"/>
        <v>0</v>
      </c>
      <c r="L56" s="14">
        <f t="shared" si="12"/>
        <v>228</v>
      </c>
      <c r="M56" s="14">
        <f t="shared" si="12"/>
        <v>806</v>
      </c>
      <c r="N56" s="14">
        <f t="shared" si="12"/>
        <v>1</v>
      </c>
    </row>
    <row r="57" spans="1:14" ht="12.75">
      <c r="A57" s="1" t="s">
        <v>0</v>
      </c>
      <c r="B57" s="1" t="s">
        <v>11</v>
      </c>
      <c r="C57" s="1" t="s">
        <v>12</v>
      </c>
      <c r="D57" s="11">
        <f>SUM(E57:N57)</f>
        <v>450</v>
      </c>
      <c r="E57" s="13">
        <v>277</v>
      </c>
      <c r="F57" s="13">
        <v>29</v>
      </c>
      <c r="G57" s="13">
        <v>2</v>
      </c>
      <c r="H57" s="13">
        <v>1</v>
      </c>
      <c r="I57" s="13">
        <v>1</v>
      </c>
      <c r="J57" s="13">
        <v>0</v>
      </c>
      <c r="K57" s="13">
        <v>0</v>
      </c>
      <c r="L57" s="13">
        <v>19</v>
      </c>
      <c r="M57" s="13">
        <v>120</v>
      </c>
      <c r="N57" s="13">
        <v>1</v>
      </c>
    </row>
    <row r="58" spans="1:14" ht="12.75">
      <c r="A58" s="1" t="s">
        <v>0</v>
      </c>
      <c r="B58" s="1" t="s">
        <v>11</v>
      </c>
      <c r="C58" s="1" t="s">
        <v>13</v>
      </c>
      <c r="D58" s="11">
        <f aca="true" t="shared" si="13" ref="D58:D63">SUM(E58:N58)</f>
        <v>262</v>
      </c>
      <c r="E58" s="13">
        <v>141</v>
      </c>
      <c r="F58" s="13">
        <v>28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92</v>
      </c>
      <c r="N58" s="13">
        <v>0</v>
      </c>
    </row>
    <row r="59" spans="1:14" ht="12.75">
      <c r="A59" s="1" t="s">
        <v>0</v>
      </c>
      <c r="B59" s="1" t="s">
        <v>11</v>
      </c>
      <c r="C59" s="1" t="s">
        <v>14</v>
      </c>
      <c r="D59" s="11">
        <f t="shared" si="13"/>
        <v>33</v>
      </c>
      <c r="E59" s="13">
        <v>0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31</v>
      </c>
      <c r="N59" s="13">
        <v>0</v>
      </c>
    </row>
    <row r="60" spans="1:14" ht="12.75">
      <c r="A60" s="1" t="s">
        <v>0</v>
      </c>
      <c r="B60" s="1" t="s">
        <v>11</v>
      </c>
      <c r="C60" s="1" t="s">
        <v>15</v>
      </c>
      <c r="D60" s="11">
        <f t="shared" si="13"/>
        <v>7451</v>
      </c>
      <c r="E60" s="13">
        <v>5975</v>
      </c>
      <c r="F60" s="13">
        <v>1120</v>
      </c>
      <c r="G60" s="13">
        <v>51</v>
      </c>
      <c r="H60" s="13">
        <v>0</v>
      </c>
      <c r="I60" s="13">
        <v>2</v>
      </c>
      <c r="J60" s="13">
        <v>0</v>
      </c>
      <c r="K60" s="13">
        <v>0</v>
      </c>
      <c r="L60" s="13">
        <v>0</v>
      </c>
      <c r="M60" s="13">
        <v>303</v>
      </c>
      <c r="N60" s="13">
        <v>0</v>
      </c>
    </row>
    <row r="61" spans="1:14" ht="12.75">
      <c r="A61" s="1" t="s">
        <v>0</v>
      </c>
      <c r="B61" s="1" t="s">
        <v>11</v>
      </c>
      <c r="C61" s="1" t="s">
        <v>16</v>
      </c>
      <c r="D61" s="11">
        <f t="shared" si="13"/>
        <v>464</v>
      </c>
      <c r="E61" s="13">
        <v>385</v>
      </c>
      <c r="F61" s="13">
        <v>61</v>
      </c>
      <c r="G61" s="13">
        <v>1</v>
      </c>
      <c r="H61" s="13">
        <v>1</v>
      </c>
      <c r="I61" s="13">
        <v>3</v>
      </c>
      <c r="J61" s="13">
        <v>0</v>
      </c>
      <c r="K61" s="13">
        <v>0</v>
      </c>
      <c r="L61" s="13">
        <v>0</v>
      </c>
      <c r="M61" s="13">
        <v>12</v>
      </c>
      <c r="N61" s="13">
        <v>1</v>
      </c>
    </row>
    <row r="62" spans="1:14" ht="12.75">
      <c r="A62" s="1" t="s">
        <v>0</v>
      </c>
      <c r="B62" s="1" t="s">
        <v>11</v>
      </c>
      <c r="C62" s="1" t="s">
        <v>3</v>
      </c>
      <c r="D62" s="11">
        <f t="shared" si="13"/>
        <v>14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14</v>
      </c>
      <c r="N62" s="13">
        <v>0</v>
      </c>
    </row>
    <row r="63" spans="1:14" ht="12.75">
      <c r="A63" s="1"/>
      <c r="B63" s="2" t="s">
        <v>87</v>
      </c>
      <c r="C63" s="1"/>
      <c r="D63" s="12">
        <f t="shared" si="13"/>
        <v>8674</v>
      </c>
      <c r="E63" s="14">
        <f>+E57+E58+E59+E60+E61+E62</f>
        <v>6778</v>
      </c>
      <c r="F63" s="14">
        <f aca="true" t="shared" si="14" ref="F63:N63">+F57+F58+F59+F60+F61+F62</f>
        <v>1240</v>
      </c>
      <c r="G63" s="14">
        <f t="shared" si="14"/>
        <v>54</v>
      </c>
      <c r="H63" s="14">
        <f t="shared" si="14"/>
        <v>2</v>
      </c>
      <c r="I63" s="14">
        <f t="shared" si="14"/>
        <v>7</v>
      </c>
      <c r="J63" s="14">
        <f t="shared" si="14"/>
        <v>0</v>
      </c>
      <c r="K63" s="14">
        <f t="shared" si="14"/>
        <v>0</v>
      </c>
      <c r="L63" s="14">
        <f t="shared" si="14"/>
        <v>19</v>
      </c>
      <c r="M63" s="14">
        <f t="shared" si="14"/>
        <v>572</v>
      </c>
      <c r="N63" s="14">
        <f t="shared" si="14"/>
        <v>2</v>
      </c>
    </row>
    <row r="64" spans="1:14" ht="12.75">
      <c r="A64" s="1" t="s">
        <v>0</v>
      </c>
      <c r="B64" s="1" t="s">
        <v>17</v>
      </c>
      <c r="C64" s="1" t="s">
        <v>18</v>
      </c>
      <c r="D64" s="11">
        <f>SUM(E64:N64)</f>
        <v>661</v>
      </c>
      <c r="E64" s="13">
        <v>475</v>
      </c>
      <c r="F64" s="13">
        <v>109</v>
      </c>
      <c r="G64" s="13">
        <v>0</v>
      </c>
      <c r="H64" s="13">
        <v>2</v>
      </c>
      <c r="I64" s="13">
        <v>9</v>
      </c>
      <c r="J64" s="13">
        <v>0</v>
      </c>
      <c r="K64" s="13">
        <v>0</v>
      </c>
      <c r="L64" s="13">
        <v>0</v>
      </c>
      <c r="M64" s="13">
        <v>50</v>
      </c>
      <c r="N64" s="13">
        <v>16</v>
      </c>
    </row>
    <row r="65" spans="1:14" ht="12.75">
      <c r="A65" s="1" t="s">
        <v>0</v>
      </c>
      <c r="B65" s="1" t="s">
        <v>17</v>
      </c>
      <c r="C65" s="1" t="s">
        <v>9</v>
      </c>
      <c r="D65" s="11">
        <f>SUM(E65:N65)</f>
        <v>257</v>
      </c>
      <c r="E65" s="13">
        <v>74</v>
      </c>
      <c r="F65" s="13">
        <v>37</v>
      </c>
      <c r="G65" s="13">
        <v>0</v>
      </c>
      <c r="H65" s="13">
        <v>0</v>
      </c>
      <c r="I65" s="13">
        <v>2</v>
      </c>
      <c r="J65" s="13">
        <v>0</v>
      </c>
      <c r="K65" s="13">
        <v>0</v>
      </c>
      <c r="L65" s="13">
        <v>0</v>
      </c>
      <c r="M65" s="13">
        <v>143</v>
      </c>
      <c r="N65" s="13">
        <v>1</v>
      </c>
    </row>
    <row r="66" spans="1:14" ht="12.75">
      <c r="A66" s="1" t="s">
        <v>0</v>
      </c>
      <c r="B66" s="1" t="s">
        <v>17</v>
      </c>
      <c r="C66" s="1" t="s">
        <v>19</v>
      </c>
      <c r="D66" s="11">
        <f>SUM(E66:N66)</f>
        <v>1632</v>
      </c>
      <c r="E66" s="13">
        <v>1305</v>
      </c>
      <c r="F66" s="13">
        <v>279</v>
      </c>
      <c r="G66" s="13">
        <v>0</v>
      </c>
      <c r="H66" s="13">
        <v>1</v>
      </c>
      <c r="I66" s="13">
        <v>1</v>
      </c>
      <c r="J66" s="13">
        <v>0</v>
      </c>
      <c r="K66" s="13">
        <v>0</v>
      </c>
      <c r="L66" s="13">
        <v>25</v>
      </c>
      <c r="M66" s="13">
        <v>21</v>
      </c>
      <c r="N66" s="13">
        <v>0</v>
      </c>
    </row>
    <row r="67" spans="1:14" ht="12.75">
      <c r="A67" s="1" t="s">
        <v>0</v>
      </c>
      <c r="B67" s="1" t="s">
        <v>17</v>
      </c>
      <c r="C67" s="1" t="s">
        <v>14</v>
      </c>
      <c r="D67" s="11">
        <f>SUM(E67:N67)</f>
        <v>4166</v>
      </c>
      <c r="E67" s="13">
        <v>3235</v>
      </c>
      <c r="F67" s="13">
        <v>589</v>
      </c>
      <c r="G67" s="13">
        <v>1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340</v>
      </c>
      <c r="N67" s="13">
        <v>0</v>
      </c>
    </row>
    <row r="68" spans="1:14" ht="12.75">
      <c r="A68" s="1" t="s">
        <v>0</v>
      </c>
      <c r="B68" s="1" t="s">
        <v>17</v>
      </c>
      <c r="C68" s="1" t="s">
        <v>3</v>
      </c>
      <c r="D68" s="11">
        <f>SUM(E68:N68)</f>
        <v>67</v>
      </c>
      <c r="E68" s="13">
        <v>14</v>
      </c>
      <c r="F68" s="13">
        <v>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</v>
      </c>
      <c r="M68" s="13">
        <v>47</v>
      </c>
      <c r="N68" s="13">
        <v>0</v>
      </c>
    </row>
    <row r="69" spans="1:14" ht="12.75">
      <c r="A69" s="1"/>
      <c r="B69" s="2" t="s">
        <v>88</v>
      </c>
      <c r="C69" s="1"/>
      <c r="D69" s="12">
        <f>SUM(E69:N69)</f>
        <v>6783</v>
      </c>
      <c r="E69" s="14">
        <f>+E64+E65+E66+E67+E68</f>
        <v>5103</v>
      </c>
      <c r="F69" s="14">
        <f aca="true" t="shared" si="15" ref="F69:N69">+F64+F65+F66+F67+F68</f>
        <v>1017</v>
      </c>
      <c r="G69" s="14">
        <f t="shared" si="15"/>
        <v>1</v>
      </c>
      <c r="H69" s="14">
        <f t="shared" si="15"/>
        <v>3</v>
      </c>
      <c r="I69" s="14">
        <f t="shared" si="15"/>
        <v>13</v>
      </c>
      <c r="J69" s="14">
        <f t="shared" si="15"/>
        <v>0</v>
      </c>
      <c r="K69" s="14">
        <f t="shared" si="15"/>
        <v>0</v>
      </c>
      <c r="L69" s="14">
        <f t="shared" si="15"/>
        <v>28</v>
      </c>
      <c r="M69" s="14">
        <f t="shared" si="15"/>
        <v>601</v>
      </c>
      <c r="N69" s="14">
        <f t="shared" si="15"/>
        <v>17</v>
      </c>
    </row>
    <row r="70" spans="1:14" ht="12.75">
      <c r="A70" s="1" t="s">
        <v>0</v>
      </c>
      <c r="B70" s="1" t="s">
        <v>20</v>
      </c>
      <c r="C70" s="1" t="s">
        <v>21</v>
      </c>
      <c r="D70" s="11">
        <f>SUM(E70:N70)</f>
        <v>113</v>
      </c>
      <c r="E70" s="13">
        <v>0</v>
      </c>
      <c r="F70" s="13">
        <v>1</v>
      </c>
      <c r="G70" s="13">
        <v>1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110</v>
      </c>
      <c r="N70" s="13">
        <v>0</v>
      </c>
    </row>
    <row r="71" spans="1:14" ht="12.75">
      <c r="A71" s="1" t="s">
        <v>0</v>
      </c>
      <c r="B71" s="1" t="s">
        <v>20</v>
      </c>
      <c r="C71" s="1" t="s">
        <v>22</v>
      </c>
      <c r="D71" s="11">
        <f aca="true" t="shared" si="16" ref="D71:D76">SUM(E71:N71)</f>
        <v>405</v>
      </c>
      <c r="E71" s="13">
        <v>160</v>
      </c>
      <c r="F71" s="13">
        <v>5</v>
      </c>
      <c r="G71" s="13">
        <v>0</v>
      </c>
      <c r="H71" s="13">
        <v>1</v>
      </c>
      <c r="I71" s="13">
        <v>1</v>
      </c>
      <c r="J71" s="13">
        <v>0</v>
      </c>
      <c r="K71" s="13">
        <v>0</v>
      </c>
      <c r="L71" s="13">
        <v>0</v>
      </c>
      <c r="M71" s="13">
        <v>238</v>
      </c>
      <c r="N71" s="13">
        <v>0</v>
      </c>
    </row>
    <row r="72" spans="1:14" ht="12.75">
      <c r="A72" s="1" t="s">
        <v>0</v>
      </c>
      <c r="B72" s="1" t="s">
        <v>20</v>
      </c>
      <c r="C72" s="1" t="s">
        <v>23</v>
      </c>
      <c r="D72" s="11">
        <f t="shared" si="16"/>
        <v>3488</v>
      </c>
      <c r="E72" s="13">
        <v>2546</v>
      </c>
      <c r="F72" s="13">
        <v>473</v>
      </c>
      <c r="G72" s="13">
        <v>44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3">
        <v>420</v>
      </c>
      <c r="N72" s="13">
        <v>4</v>
      </c>
    </row>
    <row r="73" spans="1:14" ht="12.75">
      <c r="A73" s="1" t="s">
        <v>0</v>
      </c>
      <c r="B73" s="1" t="s">
        <v>20</v>
      </c>
      <c r="C73" s="1" t="s">
        <v>24</v>
      </c>
      <c r="D73" s="11">
        <f t="shared" si="16"/>
        <v>2314</v>
      </c>
      <c r="E73" s="13">
        <v>1635</v>
      </c>
      <c r="F73" s="13">
        <v>209</v>
      </c>
      <c r="G73" s="13">
        <v>3</v>
      </c>
      <c r="H73" s="13">
        <v>1</v>
      </c>
      <c r="I73" s="13">
        <v>1</v>
      </c>
      <c r="J73" s="13">
        <v>0</v>
      </c>
      <c r="K73" s="13">
        <v>0</v>
      </c>
      <c r="L73" s="13">
        <v>40</v>
      </c>
      <c r="M73" s="13">
        <v>425</v>
      </c>
      <c r="N73" s="13">
        <v>0</v>
      </c>
    </row>
    <row r="74" spans="1:14" ht="12.75">
      <c r="A74" s="1" t="s">
        <v>0</v>
      </c>
      <c r="B74" s="1" t="s">
        <v>20</v>
      </c>
      <c r="C74" s="1" t="s">
        <v>25</v>
      </c>
      <c r="D74" s="11">
        <f t="shared" si="16"/>
        <v>970</v>
      </c>
      <c r="E74" s="13">
        <v>793</v>
      </c>
      <c r="F74" s="13">
        <v>133</v>
      </c>
      <c r="G74" s="13">
        <v>1</v>
      </c>
      <c r="H74" s="13">
        <v>0</v>
      </c>
      <c r="I74" s="13">
        <v>1</v>
      </c>
      <c r="J74" s="13">
        <v>0</v>
      </c>
      <c r="K74" s="13">
        <v>0</v>
      </c>
      <c r="L74" s="13">
        <v>0</v>
      </c>
      <c r="M74" s="13">
        <v>42</v>
      </c>
      <c r="N74" s="13">
        <v>0</v>
      </c>
    </row>
    <row r="75" spans="1:14" ht="12.75">
      <c r="A75" s="1" t="s">
        <v>0</v>
      </c>
      <c r="B75" s="1" t="s">
        <v>20</v>
      </c>
      <c r="C75" s="1" t="s">
        <v>26</v>
      </c>
      <c r="D75" s="11">
        <f t="shared" si="16"/>
        <v>1053</v>
      </c>
      <c r="E75" s="13">
        <v>909</v>
      </c>
      <c r="F75" s="13">
        <v>114</v>
      </c>
      <c r="G75" s="13">
        <v>20</v>
      </c>
      <c r="H75" s="13">
        <v>1</v>
      </c>
      <c r="I75" s="13">
        <v>1</v>
      </c>
      <c r="J75" s="13">
        <v>0</v>
      </c>
      <c r="K75" s="13">
        <v>0</v>
      </c>
      <c r="L75" s="13">
        <v>8</v>
      </c>
      <c r="M75" s="13">
        <v>0</v>
      </c>
      <c r="N75" s="13">
        <v>0</v>
      </c>
    </row>
    <row r="76" spans="2:14" ht="12.75">
      <c r="B76" s="2" t="s">
        <v>89</v>
      </c>
      <c r="D76" s="12">
        <f t="shared" si="16"/>
        <v>8343</v>
      </c>
      <c r="E76" s="8">
        <f>++E70+E71+E72+E73+E74+E75</f>
        <v>6043</v>
      </c>
      <c r="F76" s="8">
        <f aca="true" t="shared" si="17" ref="F76:N76">++F70+F71+F72+F73+F74+F75</f>
        <v>935</v>
      </c>
      <c r="G76" s="8">
        <f t="shared" si="17"/>
        <v>69</v>
      </c>
      <c r="H76" s="8">
        <f t="shared" si="17"/>
        <v>3</v>
      </c>
      <c r="I76" s="8">
        <f t="shared" si="17"/>
        <v>6</v>
      </c>
      <c r="J76" s="8">
        <f t="shared" si="17"/>
        <v>0</v>
      </c>
      <c r="K76" s="8">
        <f t="shared" si="17"/>
        <v>0</v>
      </c>
      <c r="L76" s="8">
        <f t="shared" si="17"/>
        <v>48</v>
      </c>
      <c r="M76" s="8">
        <f t="shared" si="17"/>
        <v>1235</v>
      </c>
      <c r="N76" s="8">
        <f t="shared" si="17"/>
        <v>4</v>
      </c>
    </row>
    <row r="78" spans="2:14" ht="12.75">
      <c r="B78" s="4" t="s">
        <v>90</v>
      </c>
      <c r="D78" s="8">
        <f>+D11+D14+D16+D20+D24+D30+D36+D40+D42+D46+D56+D63+D69+D76</f>
        <v>94094</v>
      </c>
      <c r="E78" s="8">
        <f aca="true" t="shared" si="18" ref="E78:N78">+E11+E14+E16+E20+E24+E30+E36+E40+E42+E46+E56+E63+E69+E76</f>
        <v>76854</v>
      </c>
      <c r="F78" s="8">
        <f t="shared" si="18"/>
        <v>9608</v>
      </c>
      <c r="G78" s="8">
        <f t="shared" si="18"/>
        <v>651</v>
      </c>
      <c r="H78" s="8">
        <f t="shared" si="18"/>
        <v>30</v>
      </c>
      <c r="I78" s="8">
        <f t="shared" si="18"/>
        <v>66</v>
      </c>
      <c r="J78" s="8">
        <f t="shared" si="18"/>
        <v>0</v>
      </c>
      <c r="K78" s="8">
        <f t="shared" si="18"/>
        <v>3</v>
      </c>
      <c r="L78" s="8">
        <f t="shared" si="18"/>
        <v>857</v>
      </c>
      <c r="M78" s="8">
        <f t="shared" si="18"/>
        <v>5865</v>
      </c>
      <c r="N78" s="8">
        <f t="shared" si="18"/>
        <v>160</v>
      </c>
    </row>
    <row r="81" ht="12.75">
      <c r="B81" s="4"/>
    </row>
  </sheetData>
  <printOptions/>
  <pageMargins left="0.5905511811023623" right="0.1968503937007874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2010-01-19T19:51:19Z</cp:lastPrinted>
  <dcterms:created xsi:type="dcterms:W3CDTF">2010-01-06T19:12:23Z</dcterms:created>
  <dcterms:modified xsi:type="dcterms:W3CDTF">2010-03-04T19:21:37Z</dcterms:modified>
  <cp:category/>
  <cp:version/>
  <cp:contentType/>
  <cp:contentStatus/>
</cp:coreProperties>
</file>