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areaEDES" sheetId="1" r:id="rId1"/>
    <sheet name="facturareaED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<sst xmlns="http://schemas.openxmlformats.org/spreadsheetml/2006/main" count="309" uniqueCount="77">
  <si>
    <t>AÑO 2009</t>
  </si>
  <si>
    <t>PROVINCIA DE BUENOS AIRES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</si>
  <si>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</si>
  <si>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</si>
  <si>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</si>
  <si>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</si>
  <si>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</si>
  <si>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</si>
  <si>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</si>
  <si>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</si>
  <si>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</si>
  <si>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</si>
  <si>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</si>
  <si>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</si>
  <si>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</si>
  <si>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</si>
  <si>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Adolfo Alsina</t>
  </si>
  <si>
    <t>Coop de San Miguel Arcangel</t>
  </si>
  <si>
    <t>Coop de Villa Maza</t>
  </si>
  <si>
    <t>Coop de Adolfo Alsina Ltda.</t>
  </si>
  <si>
    <t>Coop de Darregueira</t>
  </si>
  <si>
    <t>Coop de Rivera</t>
  </si>
  <si>
    <t>Coop de Espartillar</t>
  </si>
  <si>
    <t>total</t>
  </si>
  <si>
    <t>Bahía Blanca</t>
  </si>
  <si>
    <t>Coop de Colonia La Merced</t>
  </si>
  <si>
    <t>Coop de Cabildo</t>
  </si>
  <si>
    <t>Cnl. de Marina L. Rosales</t>
  </si>
  <si>
    <t>Coop de Punta Alta</t>
  </si>
  <si>
    <t>Coronel Dorrego</t>
  </si>
  <si>
    <t>Coop de Cnel. Dorrego</t>
  </si>
  <si>
    <t>Coop de Oriente Ltda.</t>
  </si>
  <si>
    <t>Coronel Pringles</t>
  </si>
  <si>
    <t>Coop de Indio Rico</t>
  </si>
  <si>
    <t>Coop de Saldungaray</t>
  </si>
  <si>
    <t>Coop de Coronel Pringles</t>
  </si>
  <si>
    <t>Coronel Suárez</t>
  </si>
  <si>
    <t>Coop de S. de la Ventana</t>
  </si>
  <si>
    <t>Coop de San Jose</t>
  </si>
  <si>
    <t>Coop de Huanguelen</t>
  </si>
  <si>
    <t>General Lamadrid</t>
  </si>
  <si>
    <t>Coop de La Colina</t>
  </si>
  <si>
    <t>Coop de Las Martinetas</t>
  </si>
  <si>
    <t>Coop de San Jorge</t>
  </si>
  <si>
    <t>Coop de General Lamadrid</t>
  </si>
  <si>
    <t>Guaminí</t>
  </si>
  <si>
    <t>Monte Hermoso</t>
  </si>
  <si>
    <t>Coop de Monte Hermoso</t>
  </si>
  <si>
    <t>Patagones</t>
  </si>
  <si>
    <t>Coop de J. Pradere</t>
  </si>
  <si>
    <t>Coop de Bahia San Blás</t>
  </si>
  <si>
    <t>Coop de Stroeder</t>
  </si>
  <si>
    <t>Puán</t>
  </si>
  <si>
    <t>Coop de Bordenave</t>
  </si>
  <si>
    <t>Coop de Felipe Sola</t>
  </si>
  <si>
    <t>Coop de Azopardo</t>
  </si>
  <si>
    <t>Coop de San Germán</t>
  </si>
  <si>
    <t>Coop de 17 de Agosto</t>
  </si>
  <si>
    <t>Coop de Puan</t>
  </si>
  <si>
    <t>Coop de Chasico</t>
  </si>
  <si>
    <t>Coop de Villa Iris</t>
  </si>
  <si>
    <t>Saavedra</t>
  </si>
  <si>
    <t>Coop de Goyena</t>
  </si>
  <si>
    <t>Coop de Tornquist</t>
  </si>
  <si>
    <t>Coop de Dufaur</t>
  </si>
  <si>
    <t>Coop de Pigüe</t>
  </si>
  <si>
    <t>Tornquist</t>
  </si>
  <si>
    <t>Villarino</t>
  </si>
  <si>
    <t>Coop de Colonia Los Alfalfares</t>
  </si>
  <si>
    <t>Coop de Pedro Luro</t>
  </si>
  <si>
    <t>Coop de Mayor Buratovich</t>
  </si>
  <si>
    <t>Coop de Algarrobo (J. Couste)</t>
  </si>
  <si>
    <t>Coop de Ascasubi</t>
  </si>
  <si>
    <t>Total Cooperativas</t>
  </si>
  <si>
    <t>Facturado a usuario final</t>
  </si>
  <si>
    <t>Valores expresados en MWh</t>
  </si>
  <si>
    <t>Cooperativas AREA EDES-SUR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</si>
</sst>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workbookViewId="0" topLeftCell="D52">
      <selection activeCell="L81" sqref="L81"/>
    </sheetView>
  </sheetViews>
  <sheetFormatPr defaultColWidth="11.421875" defaultRowHeight="12.75"/>
  <cols>
    <col min="1" max="1" width="31.7109375" style="0" customWidth="1"/>
    <col min="2" max="2" width="27.7109375" style="0" customWidth="1"/>
  </cols>
  <sheetData>
    <row r="2" spans="1:3" ht="12.75">
      <c r="A2" s="1" t="s">
        <v>0</v>
      </c>
      <c r="C2" s="2"/>
    </row>
    <row r="3" spans="1:3" ht="12.75">
      <c r="A3" s="1" t="s">
        <v>1</v>
      </c>
      <c r="C3" s="2"/>
    </row>
    <row r="4" spans="1:3" ht="12.75">
      <c r="A4" s="1" t="s">
        <v>76</v>
      </c>
      <c r="C4" s="2"/>
    </row>
    <row r="5" spans="1:3" ht="12.75">
      <c r="A5" s="1" t="s">
        <v>2</v>
      </c>
      <c r="C5" s="2"/>
    </row>
    <row r="6" spans="1:3" ht="12.75">
      <c r="A6" s="1"/>
      <c r="C6" s="2"/>
    </row>
    <row r="7" spans="1:13" ht="12.75">
      <c r="A7" s="1" t="s">
        <v>3</v>
      </c>
      <c r="B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</row>
    <row r="8" spans="1:13" ht="12.75">
      <c r="A8" t="s">
        <v>16</v>
      </c>
      <c r="B8" t="s">
        <v>17</v>
      </c>
      <c r="C8" s="4">
        <f>SUM(D8:M8)</f>
        <v>447</v>
      </c>
      <c r="D8" s="4">
        <v>301</v>
      </c>
      <c r="E8" s="4">
        <v>95</v>
      </c>
      <c r="F8" s="4">
        <v>2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48</v>
      </c>
      <c r="M8" s="4">
        <v>0</v>
      </c>
    </row>
    <row r="9" spans="1:13" ht="12.75">
      <c r="A9" t="s">
        <v>16</v>
      </c>
      <c r="B9" t="s">
        <v>18</v>
      </c>
      <c r="C9" s="4">
        <f aca="true" t="shared" si="0" ref="C9:C57">SUM(D9:M9)</f>
        <v>1044</v>
      </c>
      <c r="D9" s="4">
        <v>688</v>
      </c>
      <c r="E9" s="4">
        <v>190</v>
      </c>
      <c r="F9" s="4">
        <v>14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133</v>
      </c>
      <c r="M9" s="4">
        <v>17</v>
      </c>
    </row>
    <row r="10" spans="1:13" ht="12.75">
      <c r="A10" t="s">
        <v>16</v>
      </c>
      <c r="B10" t="s">
        <v>19</v>
      </c>
      <c r="C10" s="4">
        <f t="shared" si="0"/>
        <v>336</v>
      </c>
      <c r="D10" s="4">
        <v>0</v>
      </c>
      <c r="E10" s="4">
        <v>14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321</v>
      </c>
      <c r="M10" s="4">
        <v>0</v>
      </c>
    </row>
    <row r="11" spans="1:13" ht="12.75">
      <c r="A11" t="s">
        <v>16</v>
      </c>
      <c r="B11" t="s">
        <v>20</v>
      </c>
      <c r="C11" s="4">
        <f t="shared" si="0"/>
        <v>103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102</v>
      </c>
      <c r="M11" s="4">
        <v>0</v>
      </c>
    </row>
    <row r="12" spans="1:13" ht="12.75">
      <c r="A12" t="s">
        <v>16</v>
      </c>
      <c r="B12" t="s">
        <v>21</v>
      </c>
      <c r="C12" s="4">
        <f t="shared" si="0"/>
        <v>1699</v>
      </c>
      <c r="D12" s="4">
        <v>1303</v>
      </c>
      <c r="E12" s="4">
        <v>321</v>
      </c>
      <c r="F12" s="4">
        <v>18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56</v>
      </c>
      <c r="M12" s="4">
        <v>0</v>
      </c>
    </row>
    <row r="13" spans="1:13" ht="12.75">
      <c r="A13" t="s">
        <v>16</v>
      </c>
      <c r="B13" t="s">
        <v>22</v>
      </c>
      <c r="C13" s="4">
        <f t="shared" si="0"/>
        <v>59</v>
      </c>
      <c r="D13" s="4">
        <v>16</v>
      </c>
      <c r="E13" s="4">
        <v>5</v>
      </c>
      <c r="F13" s="4">
        <v>4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33</v>
      </c>
      <c r="M13" s="4">
        <v>0</v>
      </c>
    </row>
    <row r="14" spans="1:13" ht="12.75">
      <c r="A14" s="1" t="s">
        <v>16</v>
      </c>
      <c r="B14" s="1" t="s">
        <v>23</v>
      </c>
      <c r="C14" s="5">
        <f>+C8+C9+C10+C11+C12+C13</f>
        <v>3688</v>
      </c>
      <c r="D14" s="5">
        <f aca="true" t="shared" si="1" ref="D14:M14">+D8+D9+D10+D11+D12+D13</f>
        <v>2308</v>
      </c>
      <c r="E14" s="5">
        <f t="shared" si="1"/>
        <v>625</v>
      </c>
      <c r="F14" s="5">
        <f t="shared" si="1"/>
        <v>40</v>
      </c>
      <c r="G14" s="5">
        <f t="shared" si="1"/>
        <v>1</v>
      </c>
      <c r="H14" s="5">
        <f t="shared" si="1"/>
        <v>4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693</v>
      </c>
      <c r="M14" s="5">
        <f t="shared" si="1"/>
        <v>17</v>
      </c>
    </row>
    <row r="15" spans="1:13" ht="12.75">
      <c r="A15" t="s">
        <v>24</v>
      </c>
      <c r="B15" t="s">
        <v>25</v>
      </c>
      <c r="C15" s="4">
        <f t="shared" si="0"/>
        <v>69</v>
      </c>
      <c r="D15" s="4">
        <v>0</v>
      </c>
      <c r="E15" s="4">
        <v>0</v>
      </c>
      <c r="F15" s="4">
        <v>0</v>
      </c>
      <c r="G15" s="4">
        <v>0</v>
      </c>
      <c r="H15" s="4">
        <v>6</v>
      </c>
      <c r="I15" s="4">
        <v>0</v>
      </c>
      <c r="J15" s="4">
        <v>0</v>
      </c>
      <c r="K15" s="4">
        <v>0</v>
      </c>
      <c r="L15" s="4">
        <v>63</v>
      </c>
      <c r="M15" s="4">
        <v>0</v>
      </c>
    </row>
    <row r="16" spans="1:13" ht="12.75">
      <c r="A16" t="s">
        <v>24</v>
      </c>
      <c r="B16" t="s">
        <v>26</v>
      </c>
      <c r="C16" s="4">
        <f t="shared" si="0"/>
        <v>1287</v>
      </c>
      <c r="D16" s="4">
        <v>922</v>
      </c>
      <c r="E16" s="4">
        <v>68</v>
      </c>
      <c r="F16" s="4">
        <v>9</v>
      </c>
      <c r="G16" s="4">
        <v>1</v>
      </c>
      <c r="H16" s="4">
        <v>1</v>
      </c>
      <c r="I16" s="4">
        <v>0</v>
      </c>
      <c r="J16" s="4">
        <v>0</v>
      </c>
      <c r="K16" s="4">
        <v>3</v>
      </c>
      <c r="L16" s="4">
        <v>283</v>
      </c>
      <c r="M16" s="4">
        <v>0</v>
      </c>
    </row>
    <row r="17" spans="1:13" ht="12.75">
      <c r="A17" s="1" t="s">
        <v>24</v>
      </c>
      <c r="B17" s="1" t="s">
        <v>23</v>
      </c>
      <c r="C17" s="5">
        <f>+C15+C16</f>
        <v>1356</v>
      </c>
      <c r="D17" s="5">
        <f aca="true" t="shared" si="2" ref="D17:M17">+D15+D16</f>
        <v>922</v>
      </c>
      <c r="E17" s="5">
        <f t="shared" si="2"/>
        <v>68</v>
      </c>
      <c r="F17" s="5">
        <f t="shared" si="2"/>
        <v>9</v>
      </c>
      <c r="G17" s="5">
        <f t="shared" si="2"/>
        <v>1</v>
      </c>
      <c r="H17" s="5">
        <f t="shared" si="2"/>
        <v>7</v>
      </c>
      <c r="I17" s="5">
        <f t="shared" si="2"/>
        <v>0</v>
      </c>
      <c r="J17" s="5">
        <f t="shared" si="2"/>
        <v>0</v>
      </c>
      <c r="K17" s="5">
        <f t="shared" si="2"/>
        <v>3</v>
      </c>
      <c r="L17" s="5">
        <f t="shared" si="2"/>
        <v>346</v>
      </c>
      <c r="M17" s="5">
        <f t="shared" si="2"/>
        <v>0</v>
      </c>
    </row>
    <row r="18" spans="1:13" ht="12.75">
      <c r="A18" t="s">
        <v>27</v>
      </c>
      <c r="B18" t="s">
        <v>28</v>
      </c>
      <c r="C18" s="4">
        <f t="shared" si="0"/>
        <v>23272</v>
      </c>
      <c r="D18" s="4">
        <v>21187</v>
      </c>
      <c r="E18" s="4">
        <v>1641</v>
      </c>
      <c r="F18" s="4">
        <v>136</v>
      </c>
      <c r="G18" s="4">
        <v>1</v>
      </c>
      <c r="H18" s="4">
        <v>1</v>
      </c>
      <c r="I18" s="4">
        <v>0</v>
      </c>
      <c r="J18" s="4">
        <v>0</v>
      </c>
      <c r="K18" s="4">
        <v>152</v>
      </c>
      <c r="L18" s="4">
        <v>153</v>
      </c>
      <c r="M18" s="4">
        <v>1</v>
      </c>
    </row>
    <row r="19" spans="1:13" ht="12.75">
      <c r="A19" s="1" t="s">
        <v>27</v>
      </c>
      <c r="B19" s="1" t="s">
        <v>23</v>
      </c>
      <c r="C19" s="5">
        <f t="shared" si="0"/>
        <v>23272</v>
      </c>
      <c r="D19" s="5">
        <f>+D18</f>
        <v>21187</v>
      </c>
      <c r="E19" s="5">
        <f aca="true" t="shared" si="3" ref="E19:M19">+E18</f>
        <v>1641</v>
      </c>
      <c r="F19" s="5">
        <f t="shared" si="3"/>
        <v>136</v>
      </c>
      <c r="G19" s="5">
        <f t="shared" si="3"/>
        <v>1</v>
      </c>
      <c r="H19" s="5">
        <f t="shared" si="3"/>
        <v>1</v>
      </c>
      <c r="I19" s="5">
        <f t="shared" si="3"/>
        <v>0</v>
      </c>
      <c r="J19" s="5">
        <f t="shared" si="3"/>
        <v>0</v>
      </c>
      <c r="K19" s="5">
        <f t="shared" si="3"/>
        <v>152</v>
      </c>
      <c r="L19" s="5">
        <f t="shared" si="3"/>
        <v>153</v>
      </c>
      <c r="M19" s="5">
        <f t="shared" si="3"/>
        <v>1</v>
      </c>
    </row>
    <row r="20" spans="1:13" ht="12.75">
      <c r="A20" t="s">
        <v>29</v>
      </c>
      <c r="B20" t="s">
        <v>30</v>
      </c>
      <c r="C20" s="4">
        <f t="shared" si="0"/>
        <v>6052</v>
      </c>
      <c r="D20" s="4">
        <v>4879</v>
      </c>
      <c r="E20" s="4">
        <v>710</v>
      </c>
      <c r="F20" s="4">
        <v>12</v>
      </c>
      <c r="G20" s="4">
        <v>2</v>
      </c>
      <c r="H20" s="4">
        <v>39</v>
      </c>
      <c r="I20" s="4">
        <v>0</v>
      </c>
      <c r="J20" s="4">
        <v>0</v>
      </c>
      <c r="K20" s="4">
        <v>89</v>
      </c>
      <c r="L20" s="4">
        <v>321</v>
      </c>
      <c r="M20" s="4">
        <v>0</v>
      </c>
    </row>
    <row r="21" spans="1:13" ht="12.75">
      <c r="A21" t="s">
        <v>29</v>
      </c>
      <c r="B21" t="s">
        <v>31</v>
      </c>
      <c r="C21" s="4">
        <f t="shared" si="0"/>
        <v>983</v>
      </c>
      <c r="D21" s="4">
        <v>829</v>
      </c>
      <c r="E21" s="4">
        <v>120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33</v>
      </c>
      <c r="L21" s="4">
        <v>0</v>
      </c>
      <c r="M21" s="4">
        <v>0</v>
      </c>
    </row>
    <row r="22" spans="1:13" ht="12.75">
      <c r="A22" s="1" t="s">
        <v>29</v>
      </c>
      <c r="B22" s="1" t="s">
        <v>23</v>
      </c>
      <c r="C22" s="5">
        <f t="shared" si="0"/>
        <v>7035</v>
      </c>
      <c r="D22" s="5">
        <f>+D20+D21</f>
        <v>5708</v>
      </c>
      <c r="E22" s="5">
        <f aca="true" t="shared" si="4" ref="E22:M22">+E20+E21</f>
        <v>830</v>
      </c>
      <c r="F22" s="5">
        <f t="shared" si="4"/>
        <v>12</v>
      </c>
      <c r="G22" s="5">
        <f t="shared" si="4"/>
        <v>2</v>
      </c>
      <c r="H22" s="5">
        <f t="shared" si="4"/>
        <v>40</v>
      </c>
      <c r="I22" s="5">
        <f t="shared" si="4"/>
        <v>0</v>
      </c>
      <c r="J22" s="5">
        <f t="shared" si="4"/>
        <v>0</v>
      </c>
      <c r="K22" s="5">
        <f t="shared" si="4"/>
        <v>122</v>
      </c>
      <c r="L22" s="5">
        <f t="shared" si="4"/>
        <v>321</v>
      </c>
      <c r="M22" s="5">
        <f t="shared" si="4"/>
        <v>0</v>
      </c>
    </row>
    <row r="23" spans="1:13" ht="12.75">
      <c r="A23" t="s">
        <v>32</v>
      </c>
      <c r="B23" t="s">
        <v>33</v>
      </c>
      <c r="C23" s="4">
        <f t="shared" si="0"/>
        <v>547</v>
      </c>
      <c r="D23" s="4">
        <v>442</v>
      </c>
      <c r="E23" s="4">
        <v>71</v>
      </c>
      <c r="F23" s="4">
        <v>3</v>
      </c>
      <c r="G23" s="4">
        <v>1</v>
      </c>
      <c r="H23" s="4">
        <v>1</v>
      </c>
      <c r="I23" s="4">
        <v>0</v>
      </c>
      <c r="J23" s="4">
        <v>0</v>
      </c>
      <c r="K23" s="4">
        <v>9</v>
      </c>
      <c r="L23" s="4">
        <v>16</v>
      </c>
      <c r="M23" s="4">
        <v>4</v>
      </c>
    </row>
    <row r="24" spans="1:13" ht="12.75">
      <c r="A24" t="s">
        <v>32</v>
      </c>
      <c r="B24" t="s">
        <v>34</v>
      </c>
      <c r="C24" s="4">
        <f t="shared" si="0"/>
        <v>127</v>
      </c>
      <c r="D24" s="4">
        <v>14</v>
      </c>
      <c r="E24" s="4">
        <v>19</v>
      </c>
      <c r="F24" s="4">
        <v>0</v>
      </c>
      <c r="G24" s="4">
        <v>0</v>
      </c>
      <c r="H24" s="4">
        <v>3</v>
      </c>
      <c r="I24" s="4">
        <v>0</v>
      </c>
      <c r="J24" s="4">
        <v>0</v>
      </c>
      <c r="K24" s="4">
        <v>0</v>
      </c>
      <c r="L24" s="4">
        <v>91</v>
      </c>
      <c r="M24" s="4">
        <v>0</v>
      </c>
    </row>
    <row r="25" spans="1:13" ht="12.75">
      <c r="A25" t="s">
        <v>32</v>
      </c>
      <c r="B25" t="s">
        <v>35</v>
      </c>
      <c r="C25" s="4">
        <f t="shared" si="0"/>
        <v>8978</v>
      </c>
      <c r="D25" s="4">
        <v>7942</v>
      </c>
      <c r="E25" s="4">
        <v>639</v>
      </c>
      <c r="F25" s="4">
        <v>195</v>
      </c>
      <c r="G25" s="4">
        <v>0</v>
      </c>
      <c r="H25" s="4">
        <v>1</v>
      </c>
      <c r="I25" s="4">
        <v>0</v>
      </c>
      <c r="J25" s="4">
        <v>0</v>
      </c>
      <c r="K25" s="4">
        <v>95</v>
      </c>
      <c r="L25" s="4">
        <v>106</v>
      </c>
      <c r="M25" s="4">
        <v>0</v>
      </c>
    </row>
    <row r="26" spans="1:13" ht="12.75">
      <c r="A26" s="1" t="s">
        <v>32</v>
      </c>
      <c r="B26" s="1" t="s">
        <v>23</v>
      </c>
      <c r="C26" s="5">
        <f>+C23+C24+C25</f>
        <v>9652</v>
      </c>
      <c r="D26" s="5">
        <f aca="true" t="shared" si="5" ref="D26:M26">+D23+D24+D25</f>
        <v>8398</v>
      </c>
      <c r="E26" s="5">
        <f t="shared" si="5"/>
        <v>729</v>
      </c>
      <c r="F26" s="5">
        <f t="shared" si="5"/>
        <v>198</v>
      </c>
      <c r="G26" s="5">
        <f t="shared" si="5"/>
        <v>1</v>
      </c>
      <c r="H26" s="5">
        <f t="shared" si="5"/>
        <v>5</v>
      </c>
      <c r="I26" s="5">
        <f t="shared" si="5"/>
        <v>0</v>
      </c>
      <c r="J26" s="5">
        <f t="shared" si="5"/>
        <v>0</v>
      </c>
      <c r="K26" s="5">
        <f t="shared" si="5"/>
        <v>104</v>
      </c>
      <c r="L26" s="5">
        <f t="shared" si="5"/>
        <v>213</v>
      </c>
      <c r="M26" s="5">
        <f t="shared" si="5"/>
        <v>4</v>
      </c>
    </row>
    <row r="27" spans="1:13" ht="12.75">
      <c r="A27" t="s">
        <v>36</v>
      </c>
      <c r="B27" t="s">
        <v>22</v>
      </c>
      <c r="C27" s="4">
        <f t="shared" si="0"/>
        <v>72</v>
      </c>
      <c r="D27" s="4">
        <v>12</v>
      </c>
      <c r="E27" s="4">
        <v>3</v>
      </c>
      <c r="F27" s="4">
        <v>3</v>
      </c>
      <c r="G27" s="4">
        <v>0</v>
      </c>
      <c r="H27" s="4">
        <v>1</v>
      </c>
      <c r="I27" s="4">
        <v>0</v>
      </c>
      <c r="J27" s="4">
        <v>2</v>
      </c>
      <c r="K27" s="4">
        <v>0</v>
      </c>
      <c r="L27" s="4">
        <v>51</v>
      </c>
      <c r="M27" s="4">
        <v>0</v>
      </c>
    </row>
    <row r="28" spans="1:13" ht="12.75">
      <c r="A28" t="s">
        <v>36</v>
      </c>
      <c r="B28" t="s">
        <v>37</v>
      </c>
      <c r="C28" s="4">
        <f t="shared" si="0"/>
        <v>256</v>
      </c>
      <c r="D28" s="4">
        <v>208</v>
      </c>
      <c r="E28" s="4">
        <v>44</v>
      </c>
      <c r="F28" s="4">
        <v>0</v>
      </c>
      <c r="G28" s="4">
        <v>2</v>
      </c>
      <c r="H28" s="4">
        <v>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2.75">
      <c r="A29" t="s">
        <v>36</v>
      </c>
      <c r="B29" t="s">
        <v>38</v>
      </c>
      <c r="C29" s="4">
        <f t="shared" si="0"/>
        <v>2526</v>
      </c>
      <c r="D29" s="4">
        <v>2262</v>
      </c>
      <c r="E29" s="4">
        <v>125</v>
      </c>
      <c r="F29" s="4">
        <v>14</v>
      </c>
      <c r="G29" s="4">
        <v>1</v>
      </c>
      <c r="H29" s="4">
        <v>1</v>
      </c>
      <c r="I29" s="4">
        <v>0</v>
      </c>
      <c r="J29" s="4">
        <v>0</v>
      </c>
      <c r="K29" s="4">
        <v>17</v>
      </c>
      <c r="L29" s="4">
        <v>106</v>
      </c>
      <c r="M29" s="4">
        <v>0</v>
      </c>
    </row>
    <row r="30" spans="1:13" ht="12.75">
      <c r="A30" t="s">
        <v>36</v>
      </c>
      <c r="B30" t="s">
        <v>39</v>
      </c>
      <c r="C30" s="4">
        <f t="shared" si="0"/>
        <v>2601</v>
      </c>
      <c r="D30" s="4">
        <v>2048</v>
      </c>
      <c r="E30" s="4">
        <v>358</v>
      </c>
      <c r="F30" s="4">
        <v>26</v>
      </c>
      <c r="G30" s="4">
        <v>0</v>
      </c>
      <c r="H30" s="4">
        <v>2</v>
      </c>
      <c r="I30" s="4">
        <v>0</v>
      </c>
      <c r="J30" s="4">
        <v>0</v>
      </c>
      <c r="K30" s="4">
        <v>0</v>
      </c>
      <c r="L30" s="4">
        <v>167</v>
      </c>
      <c r="M30" s="4">
        <v>0</v>
      </c>
    </row>
    <row r="31" spans="1:13" ht="12.75">
      <c r="A31" s="1" t="s">
        <v>36</v>
      </c>
      <c r="B31" s="1" t="s">
        <v>23</v>
      </c>
      <c r="C31" s="5">
        <f>+C27+C28+C29+C30</f>
        <v>5455</v>
      </c>
      <c r="D31" s="5">
        <f aca="true" t="shared" si="6" ref="D31:M31">+D27+D28+D29+D30</f>
        <v>4530</v>
      </c>
      <c r="E31" s="5">
        <f t="shared" si="6"/>
        <v>530</v>
      </c>
      <c r="F31" s="5">
        <f t="shared" si="6"/>
        <v>43</v>
      </c>
      <c r="G31" s="5">
        <f t="shared" si="6"/>
        <v>3</v>
      </c>
      <c r="H31" s="5">
        <f t="shared" si="6"/>
        <v>6</v>
      </c>
      <c r="I31" s="5">
        <f t="shared" si="6"/>
        <v>0</v>
      </c>
      <c r="J31" s="5">
        <f t="shared" si="6"/>
        <v>2</v>
      </c>
      <c r="K31" s="5">
        <f t="shared" si="6"/>
        <v>17</v>
      </c>
      <c r="L31" s="5">
        <f t="shared" si="6"/>
        <v>324</v>
      </c>
      <c r="M31" s="5">
        <f t="shared" si="6"/>
        <v>0</v>
      </c>
    </row>
    <row r="32" spans="1:13" ht="12.75">
      <c r="A32" t="s">
        <v>40</v>
      </c>
      <c r="B32" t="s">
        <v>41</v>
      </c>
      <c r="C32" s="4">
        <f t="shared" si="0"/>
        <v>389</v>
      </c>
      <c r="D32" s="4">
        <v>233</v>
      </c>
      <c r="E32" s="4">
        <v>37</v>
      </c>
      <c r="F32" s="4">
        <v>23</v>
      </c>
      <c r="G32" s="4">
        <v>0</v>
      </c>
      <c r="H32" s="4">
        <v>1</v>
      </c>
      <c r="I32" s="4">
        <v>0</v>
      </c>
      <c r="J32" s="4">
        <v>0</v>
      </c>
      <c r="K32" s="4">
        <v>10</v>
      </c>
      <c r="L32" s="4">
        <v>84</v>
      </c>
      <c r="M32" s="4">
        <v>1</v>
      </c>
    </row>
    <row r="33" spans="1:13" ht="12.75">
      <c r="A33" t="s">
        <v>40</v>
      </c>
      <c r="B33" t="s">
        <v>42</v>
      </c>
      <c r="C33" s="4">
        <f t="shared" si="0"/>
        <v>186</v>
      </c>
      <c r="D33" s="4">
        <v>82</v>
      </c>
      <c r="E33" s="4">
        <v>26</v>
      </c>
      <c r="F33" s="4">
        <v>0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76</v>
      </c>
      <c r="M33" s="4">
        <v>0</v>
      </c>
    </row>
    <row r="34" spans="1:13" ht="12.75">
      <c r="A34" t="s">
        <v>40</v>
      </c>
      <c r="B34" t="s">
        <v>43</v>
      </c>
      <c r="C34" s="4">
        <f t="shared" si="0"/>
        <v>176</v>
      </c>
      <c r="D34" s="4">
        <v>109</v>
      </c>
      <c r="E34" s="4">
        <v>26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40</v>
      </c>
      <c r="M34" s="4">
        <v>0</v>
      </c>
    </row>
    <row r="35" spans="1:13" ht="12.75">
      <c r="A35" t="s">
        <v>40</v>
      </c>
      <c r="B35" t="s">
        <v>44</v>
      </c>
      <c r="C35" s="4">
        <f t="shared" si="0"/>
        <v>302</v>
      </c>
      <c r="D35" s="4">
        <v>185</v>
      </c>
      <c r="E35" s="4">
        <v>44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72</v>
      </c>
      <c r="M35" s="4">
        <v>0</v>
      </c>
    </row>
    <row r="36" spans="1:13" ht="12.75">
      <c r="A36" s="1" t="s">
        <v>40</v>
      </c>
      <c r="B36" s="1" t="s">
        <v>23</v>
      </c>
      <c r="C36" s="5">
        <f>+C32+C33+C34+C35</f>
        <v>1053</v>
      </c>
      <c r="D36" s="5">
        <f aca="true" t="shared" si="7" ref="D36:M36">+D32+D33+D34+D35</f>
        <v>609</v>
      </c>
      <c r="E36" s="5">
        <f t="shared" si="7"/>
        <v>133</v>
      </c>
      <c r="F36" s="5">
        <f t="shared" si="7"/>
        <v>23</v>
      </c>
      <c r="G36" s="5">
        <f t="shared" si="7"/>
        <v>1</v>
      </c>
      <c r="H36" s="5">
        <f t="shared" si="7"/>
        <v>4</v>
      </c>
      <c r="I36" s="5">
        <f t="shared" si="7"/>
        <v>0</v>
      </c>
      <c r="J36" s="5">
        <f t="shared" si="7"/>
        <v>0</v>
      </c>
      <c r="K36" s="5">
        <f t="shared" si="7"/>
        <v>10</v>
      </c>
      <c r="L36" s="5">
        <f t="shared" si="7"/>
        <v>272</v>
      </c>
      <c r="M36" s="5">
        <f t="shared" si="7"/>
        <v>1</v>
      </c>
    </row>
    <row r="37" spans="1:13" ht="12.75">
      <c r="A37" t="s">
        <v>45</v>
      </c>
      <c r="B37" t="s">
        <v>22</v>
      </c>
      <c r="C37" s="4">
        <f t="shared" si="0"/>
        <v>151</v>
      </c>
      <c r="D37" s="4">
        <v>36</v>
      </c>
      <c r="E37" s="4">
        <v>13</v>
      </c>
      <c r="F37" s="4">
        <v>10</v>
      </c>
      <c r="G37" s="4">
        <v>0</v>
      </c>
      <c r="H37" s="4">
        <v>1</v>
      </c>
      <c r="I37" s="4">
        <v>0</v>
      </c>
      <c r="J37" s="4">
        <v>1</v>
      </c>
      <c r="K37" s="4">
        <v>0</v>
      </c>
      <c r="L37" s="4">
        <v>90</v>
      </c>
      <c r="M37" s="4">
        <v>0</v>
      </c>
    </row>
    <row r="38" spans="1:13" ht="12.75">
      <c r="A38" t="s">
        <v>45</v>
      </c>
      <c r="B38" t="s">
        <v>39</v>
      </c>
      <c r="C38" s="4">
        <f t="shared" si="0"/>
        <v>97</v>
      </c>
      <c r="D38" s="4">
        <v>30</v>
      </c>
      <c r="E38" s="4">
        <v>9</v>
      </c>
      <c r="F38" s="4">
        <v>11</v>
      </c>
      <c r="G38" s="4">
        <v>0</v>
      </c>
      <c r="H38" s="4">
        <v>2</v>
      </c>
      <c r="I38" s="4">
        <v>0</v>
      </c>
      <c r="J38" s="4">
        <v>0</v>
      </c>
      <c r="K38" s="4">
        <v>0</v>
      </c>
      <c r="L38" s="4">
        <v>45</v>
      </c>
      <c r="M38" s="4">
        <v>0</v>
      </c>
    </row>
    <row r="39" spans="1:13" ht="12.75">
      <c r="A39" s="1" t="s">
        <v>45</v>
      </c>
      <c r="B39" s="1" t="s">
        <v>23</v>
      </c>
      <c r="C39" s="5">
        <f>+C37+C38</f>
        <v>248</v>
      </c>
      <c r="D39" s="5">
        <f aca="true" t="shared" si="8" ref="D39:M39">+D37+D38</f>
        <v>66</v>
      </c>
      <c r="E39" s="5">
        <f t="shared" si="8"/>
        <v>22</v>
      </c>
      <c r="F39" s="5">
        <f t="shared" si="8"/>
        <v>21</v>
      </c>
      <c r="G39" s="5">
        <f t="shared" si="8"/>
        <v>0</v>
      </c>
      <c r="H39" s="5">
        <f t="shared" si="8"/>
        <v>3</v>
      </c>
      <c r="I39" s="5">
        <f t="shared" si="8"/>
        <v>0</v>
      </c>
      <c r="J39" s="5">
        <f t="shared" si="8"/>
        <v>1</v>
      </c>
      <c r="K39" s="5">
        <f t="shared" si="8"/>
        <v>0</v>
      </c>
      <c r="L39" s="5">
        <f t="shared" si="8"/>
        <v>135</v>
      </c>
      <c r="M39" s="5">
        <f t="shared" si="8"/>
        <v>0</v>
      </c>
    </row>
    <row r="40" spans="1:13" ht="12.75">
      <c r="A40" t="s">
        <v>46</v>
      </c>
      <c r="B40" t="s">
        <v>47</v>
      </c>
      <c r="C40" s="4">
        <f t="shared" si="0"/>
        <v>9428</v>
      </c>
      <c r="D40" s="4">
        <v>8537</v>
      </c>
      <c r="E40" s="4">
        <v>835</v>
      </c>
      <c r="F40" s="4">
        <v>0</v>
      </c>
      <c r="G40" s="4">
        <v>1</v>
      </c>
      <c r="H40" s="4">
        <v>1</v>
      </c>
      <c r="I40" s="4">
        <v>0</v>
      </c>
      <c r="J40" s="4">
        <v>0</v>
      </c>
      <c r="K40" s="4">
        <v>52</v>
      </c>
      <c r="L40" s="4">
        <v>2</v>
      </c>
      <c r="M40" s="4">
        <v>0</v>
      </c>
    </row>
    <row r="41" spans="1:13" ht="12.75">
      <c r="A41" s="1" t="s">
        <v>46</v>
      </c>
      <c r="B41" s="1" t="s">
        <v>23</v>
      </c>
      <c r="C41" s="5">
        <f t="shared" si="0"/>
        <v>9428</v>
      </c>
      <c r="D41" s="5">
        <f>+D40</f>
        <v>8537</v>
      </c>
      <c r="E41" s="5">
        <f aca="true" t="shared" si="9" ref="E41:M41">+E40</f>
        <v>835</v>
      </c>
      <c r="F41" s="5">
        <f t="shared" si="9"/>
        <v>0</v>
      </c>
      <c r="G41" s="5">
        <f t="shared" si="9"/>
        <v>1</v>
      </c>
      <c r="H41" s="5">
        <f t="shared" si="9"/>
        <v>1</v>
      </c>
      <c r="I41" s="5">
        <f t="shared" si="9"/>
        <v>0</v>
      </c>
      <c r="J41" s="5">
        <f t="shared" si="9"/>
        <v>0</v>
      </c>
      <c r="K41" s="5">
        <f t="shared" si="9"/>
        <v>52</v>
      </c>
      <c r="L41" s="5">
        <f t="shared" si="9"/>
        <v>2</v>
      </c>
      <c r="M41" s="5">
        <f t="shared" si="9"/>
        <v>0</v>
      </c>
    </row>
    <row r="42" spans="1:13" ht="12.75">
      <c r="A42" t="s">
        <v>48</v>
      </c>
      <c r="B42" t="s">
        <v>49</v>
      </c>
      <c r="C42" s="4">
        <f t="shared" si="0"/>
        <v>182</v>
      </c>
      <c r="D42" s="4">
        <v>159</v>
      </c>
      <c r="E42" s="4">
        <v>18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4</v>
      </c>
      <c r="L42" s="4">
        <v>0</v>
      </c>
      <c r="M42" s="4">
        <v>0</v>
      </c>
    </row>
    <row r="43" spans="1:13" ht="12.75">
      <c r="A43" t="s">
        <v>48</v>
      </c>
      <c r="B43" t="s">
        <v>50</v>
      </c>
      <c r="C43" s="4">
        <f t="shared" si="0"/>
        <v>754</v>
      </c>
      <c r="D43" s="4">
        <v>487</v>
      </c>
      <c r="E43" s="4">
        <v>165</v>
      </c>
      <c r="F43" s="4">
        <v>2</v>
      </c>
      <c r="G43" s="4">
        <v>1</v>
      </c>
      <c r="H43" s="4">
        <v>1</v>
      </c>
      <c r="I43" s="4">
        <v>0</v>
      </c>
      <c r="J43" s="4">
        <v>0</v>
      </c>
      <c r="K43" s="4">
        <v>0</v>
      </c>
      <c r="L43" s="4">
        <v>98</v>
      </c>
      <c r="M43" s="4">
        <v>0</v>
      </c>
    </row>
    <row r="44" spans="1:13" ht="12.75">
      <c r="A44" t="s">
        <v>48</v>
      </c>
      <c r="B44" t="s">
        <v>51</v>
      </c>
      <c r="C44" s="4">
        <f t="shared" si="0"/>
        <v>117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3</v>
      </c>
      <c r="L44" s="4">
        <v>114</v>
      </c>
      <c r="M44" s="4">
        <v>0</v>
      </c>
    </row>
    <row r="45" spans="1:13" ht="12.75">
      <c r="A45" s="1" t="s">
        <v>48</v>
      </c>
      <c r="B45" s="1" t="s">
        <v>23</v>
      </c>
      <c r="C45" s="5">
        <f>+C42+C43+C44</f>
        <v>1053</v>
      </c>
      <c r="D45" s="5">
        <f aca="true" t="shared" si="10" ref="D45:M45">+D42+D43+D44</f>
        <v>646</v>
      </c>
      <c r="E45" s="5">
        <f t="shared" si="10"/>
        <v>183</v>
      </c>
      <c r="F45" s="5">
        <f t="shared" si="10"/>
        <v>2</v>
      </c>
      <c r="G45" s="5">
        <f t="shared" si="10"/>
        <v>1</v>
      </c>
      <c r="H45" s="5">
        <f t="shared" si="10"/>
        <v>2</v>
      </c>
      <c r="I45" s="5">
        <f t="shared" si="10"/>
        <v>0</v>
      </c>
      <c r="J45" s="5">
        <f t="shared" si="10"/>
        <v>0</v>
      </c>
      <c r="K45" s="5">
        <f t="shared" si="10"/>
        <v>7</v>
      </c>
      <c r="L45" s="5">
        <f t="shared" si="10"/>
        <v>212</v>
      </c>
      <c r="M45" s="5">
        <f t="shared" si="10"/>
        <v>0</v>
      </c>
    </row>
    <row r="46" spans="1:13" ht="12.75">
      <c r="A46" t="s">
        <v>52</v>
      </c>
      <c r="B46" t="s">
        <v>53</v>
      </c>
      <c r="C46" s="4">
        <f t="shared" si="0"/>
        <v>608</v>
      </c>
      <c r="D46" s="4">
        <v>426</v>
      </c>
      <c r="E46" s="4">
        <v>77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103</v>
      </c>
      <c r="M46" s="4">
        <v>0</v>
      </c>
    </row>
    <row r="47" spans="1:13" ht="12.75">
      <c r="A47" t="s">
        <v>52</v>
      </c>
      <c r="B47" t="s">
        <v>54</v>
      </c>
      <c r="C47" s="4">
        <f t="shared" si="0"/>
        <v>424</v>
      </c>
      <c r="D47" s="4">
        <v>325</v>
      </c>
      <c r="E47" s="4">
        <v>61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19</v>
      </c>
      <c r="L47" s="4">
        <v>18</v>
      </c>
      <c r="M47" s="4">
        <v>0</v>
      </c>
    </row>
    <row r="48" spans="1:13" ht="12.75">
      <c r="A48" t="s">
        <v>52</v>
      </c>
      <c r="B48" t="s">
        <v>55</v>
      </c>
      <c r="C48" s="4">
        <f t="shared" si="0"/>
        <v>154</v>
      </c>
      <c r="D48" s="4">
        <v>61</v>
      </c>
      <c r="E48" s="4">
        <v>12</v>
      </c>
      <c r="F48" s="4">
        <v>0</v>
      </c>
      <c r="G48" s="4">
        <v>1</v>
      </c>
      <c r="H48" s="4">
        <v>2</v>
      </c>
      <c r="I48" s="4">
        <v>0</v>
      </c>
      <c r="J48" s="4">
        <v>0</v>
      </c>
      <c r="K48" s="4">
        <v>5</v>
      </c>
      <c r="L48" s="4">
        <v>73</v>
      </c>
      <c r="M48" s="4">
        <v>0</v>
      </c>
    </row>
    <row r="49" spans="1:13" ht="12.75">
      <c r="A49" t="s">
        <v>52</v>
      </c>
      <c r="B49" t="s">
        <v>56</v>
      </c>
      <c r="C49" s="4">
        <f t="shared" si="0"/>
        <v>129</v>
      </c>
      <c r="D49" s="4">
        <v>77</v>
      </c>
      <c r="E49" s="4">
        <v>12</v>
      </c>
      <c r="F49" s="4">
        <v>0</v>
      </c>
      <c r="G49" s="4">
        <v>1</v>
      </c>
      <c r="H49" s="4">
        <v>1</v>
      </c>
      <c r="I49" s="4">
        <v>0</v>
      </c>
      <c r="J49" s="4">
        <v>0</v>
      </c>
      <c r="K49" s="4">
        <v>6</v>
      </c>
      <c r="L49" s="4">
        <v>32</v>
      </c>
      <c r="M49" s="4">
        <v>0</v>
      </c>
    </row>
    <row r="50" spans="1:13" ht="12.75">
      <c r="A50" t="s">
        <v>52</v>
      </c>
      <c r="B50" t="s">
        <v>57</v>
      </c>
      <c r="C50" s="4">
        <f t="shared" si="0"/>
        <v>337</v>
      </c>
      <c r="D50" s="4">
        <v>181</v>
      </c>
      <c r="E50" s="4">
        <v>34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14</v>
      </c>
      <c r="L50" s="4">
        <v>107</v>
      </c>
      <c r="M50" s="4">
        <v>0</v>
      </c>
    </row>
    <row r="51" spans="1:13" ht="12.75">
      <c r="A51" t="s">
        <v>52</v>
      </c>
      <c r="B51" t="s">
        <v>20</v>
      </c>
      <c r="C51" s="4">
        <f t="shared" si="0"/>
        <v>3091</v>
      </c>
      <c r="D51" s="4">
        <v>2546</v>
      </c>
      <c r="E51" s="4">
        <v>345</v>
      </c>
      <c r="F51" s="4">
        <v>22</v>
      </c>
      <c r="G51" s="4">
        <v>1</v>
      </c>
      <c r="H51" s="4">
        <v>1</v>
      </c>
      <c r="I51" s="4">
        <v>0</v>
      </c>
      <c r="J51" s="4">
        <v>0</v>
      </c>
      <c r="K51" s="4">
        <v>52</v>
      </c>
      <c r="L51" s="4">
        <v>123</v>
      </c>
      <c r="M51" s="4">
        <v>1</v>
      </c>
    </row>
    <row r="52" spans="1:13" ht="12.75">
      <c r="A52" t="s">
        <v>52</v>
      </c>
      <c r="B52" t="s">
        <v>58</v>
      </c>
      <c r="C52" s="4">
        <f t="shared" si="0"/>
        <v>2882</v>
      </c>
      <c r="D52" s="4">
        <v>2102</v>
      </c>
      <c r="E52" s="4">
        <v>440</v>
      </c>
      <c r="F52" s="4">
        <v>30</v>
      </c>
      <c r="G52" s="4">
        <v>1</v>
      </c>
      <c r="H52" s="4">
        <v>1</v>
      </c>
      <c r="I52" s="4">
        <v>0</v>
      </c>
      <c r="J52" s="4">
        <v>0</v>
      </c>
      <c r="K52" s="4">
        <v>76</v>
      </c>
      <c r="L52" s="4">
        <v>232</v>
      </c>
      <c r="M52" s="4">
        <v>0</v>
      </c>
    </row>
    <row r="53" spans="1:13" ht="12.75">
      <c r="A53" t="s">
        <v>52</v>
      </c>
      <c r="B53" t="s">
        <v>59</v>
      </c>
      <c r="C53" s="4">
        <f t="shared" si="0"/>
        <v>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6</v>
      </c>
      <c r="M53" s="4">
        <v>0</v>
      </c>
    </row>
    <row r="54" spans="1:13" ht="12.75">
      <c r="A54" t="s">
        <v>52</v>
      </c>
      <c r="B54" t="s">
        <v>60</v>
      </c>
      <c r="C54" s="4">
        <f t="shared" si="0"/>
        <v>1231</v>
      </c>
      <c r="D54" s="4">
        <v>1005</v>
      </c>
      <c r="E54" s="4">
        <v>81</v>
      </c>
      <c r="F54" s="4">
        <v>9</v>
      </c>
      <c r="G54" s="4">
        <v>0</v>
      </c>
      <c r="H54" s="4">
        <v>1</v>
      </c>
      <c r="I54" s="4">
        <v>0</v>
      </c>
      <c r="J54" s="4">
        <v>0</v>
      </c>
      <c r="K54" s="4">
        <v>50</v>
      </c>
      <c r="L54" s="4">
        <v>85</v>
      </c>
      <c r="M54" s="4">
        <v>0</v>
      </c>
    </row>
    <row r="55" spans="1:13" ht="12.75">
      <c r="A55" s="1" t="s">
        <v>52</v>
      </c>
      <c r="B55" s="1" t="s">
        <v>23</v>
      </c>
      <c r="C55" s="5">
        <f t="shared" si="0"/>
        <v>8862</v>
      </c>
      <c r="D55" s="5">
        <f>+D46+D47+D48+D49+D50+D51+D52+D53+D54</f>
        <v>6723</v>
      </c>
      <c r="E55" s="5">
        <f aca="true" t="shared" si="11" ref="E55:M55">+E46+E47+E48+E49+E50+E51+E52+E53+E54</f>
        <v>1062</v>
      </c>
      <c r="F55" s="5">
        <f t="shared" si="11"/>
        <v>61</v>
      </c>
      <c r="G55" s="5">
        <f t="shared" si="11"/>
        <v>5</v>
      </c>
      <c r="H55" s="5">
        <f t="shared" si="11"/>
        <v>9</v>
      </c>
      <c r="I55" s="5">
        <f t="shared" si="11"/>
        <v>0</v>
      </c>
      <c r="J55" s="5">
        <f t="shared" si="11"/>
        <v>0</v>
      </c>
      <c r="K55" s="5">
        <f t="shared" si="11"/>
        <v>222</v>
      </c>
      <c r="L55" s="5">
        <f t="shared" si="11"/>
        <v>779</v>
      </c>
      <c r="M55" s="5">
        <f t="shared" si="11"/>
        <v>1</v>
      </c>
    </row>
    <row r="56" spans="1:13" ht="12.75">
      <c r="A56" t="s">
        <v>61</v>
      </c>
      <c r="B56" t="s">
        <v>62</v>
      </c>
      <c r="C56" s="4">
        <f t="shared" si="0"/>
        <v>440</v>
      </c>
      <c r="D56" s="4">
        <v>274</v>
      </c>
      <c r="E56" s="4">
        <v>27</v>
      </c>
      <c r="F56" s="4">
        <v>2</v>
      </c>
      <c r="G56" s="4">
        <v>1</v>
      </c>
      <c r="H56" s="4">
        <v>1</v>
      </c>
      <c r="I56" s="4">
        <v>0</v>
      </c>
      <c r="J56" s="4">
        <v>0</v>
      </c>
      <c r="K56" s="4">
        <v>19</v>
      </c>
      <c r="L56" s="4">
        <v>116</v>
      </c>
      <c r="M56" s="4">
        <v>0</v>
      </c>
    </row>
    <row r="57" spans="1:13" ht="12.75">
      <c r="A57" t="s">
        <v>61</v>
      </c>
      <c r="B57" t="s">
        <v>63</v>
      </c>
      <c r="C57" s="4">
        <f t="shared" si="0"/>
        <v>33</v>
      </c>
      <c r="D57" s="4">
        <v>0</v>
      </c>
      <c r="E57" s="4">
        <v>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31</v>
      </c>
      <c r="M57" s="4">
        <v>0</v>
      </c>
    </row>
    <row r="58" spans="1:13" ht="12.75">
      <c r="A58" t="s">
        <v>61</v>
      </c>
      <c r="B58" t="s">
        <v>64</v>
      </c>
      <c r="C58" s="4">
        <f aca="true" t="shared" si="12" ref="C58:C74">SUM(D58:M58)</f>
        <v>265</v>
      </c>
      <c r="D58" s="4">
        <v>145</v>
      </c>
      <c r="E58" s="4">
        <v>27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92</v>
      </c>
      <c r="M58" s="4">
        <v>0</v>
      </c>
    </row>
    <row r="59" spans="1:13" ht="12.75">
      <c r="A59" t="s">
        <v>61</v>
      </c>
      <c r="B59" t="s">
        <v>65</v>
      </c>
      <c r="C59" s="4">
        <f t="shared" si="12"/>
        <v>7562</v>
      </c>
      <c r="D59" s="4">
        <v>6064</v>
      </c>
      <c r="E59" s="4">
        <v>1150</v>
      </c>
      <c r="F59" s="4">
        <v>49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297</v>
      </c>
      <c r="M59" s="4">
        <v>0</v>
      </c>
    </row>
    <row r="60" spans="1:13" ht="12.75">
      <c r="A60" t="s">
        <v>61</v>
      </c>
      <c r="B60" t="s">
        <v>22</v>
      </c>
      <c r="C60" s="4">
        <f t="shared" si="12"/>
        <v>465</v>
      </c>
      <c r="D60" s="4">
        <v>388</v>
      </c>
      <c r="E60" s="4">
        <v>58</v>
      </c>
      <c r="F60" s="4">
        <v>2</v>
      </c>
      <c r="G60" s="4">
        <v>1</v>
      </c>
      <c r="H60" s="4">
        <v>3</v>
      </c>
      <c r="I60" s="4">
        <v>0</v>
      </c>
      <c r="J60" s="4">
        <v>0</v>
      </c>
      <c r="K60" s="4">
        <v>0</v>
      </c>
      <c r="L60" s="4">
        <v>12</v>
      </c>
      <c r="M60" s="4">
        <v>1</v>
      </c>
    </row>
    <row r="61" spans="1:13" ht="12.75">
      <c r="A61" t="s">
        <v>61</v>
      </c>
      <c r="B61" t="s">
        <v>54</v>
      </c>
      <c r="C61" s="4">
        <f t="shared" si="12"/>
        <v>15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15</v>
      </c>
      <c r="M61" s="4">
        <v>0</v>
      </c>
    </row>
    <row r="62" spans="1:13" ht="12.75">
      <c r="A62" s="1" t="s">
        <v>61</v>
      </c>
      <c r="B62" s="1" t="s">
        <v>23</v>
      </c>
      <c r="C62" s="5">
        <f>+C56+C57+C58+C59+C60+C61</f>
        <v>8780</v>
      </c>
      <c r="D62" s="5">
        <f aca="true" t="shared" si="13" ref="D62:M62">+D56+D57+D58+D59+D60+D61</f>
        <v>6871</v>
      </c>
      <c r="E62" s="5">
        <f t="shared" si="13"/>
        <v>1264</v>
      </c>
      <c r="F62" s="5">
        <f t="shared" si="13"/>
        <v>53</v>
      </c>
      <c r="G62" s="5">
        <f t="shared" si="13"/>
        <v>2</v>
      </c>
      <c r="H62" s="5">
        <f t="shared" si="13"/>
        <v>7</v>
      </c>
      <c r="I62" s="5">
        <f t="shared" si="13"/>
        <v>0</v>
      </c>
      <c r="J62" s="5">
        <f t="shared" si="13"/>
        <v>0</v>
      </c>
      <c r="K62" s="5">
        <f t="shared" si="13"/>
        <v>19</v>
      </c>
      <c r="L62" s="5">
        <f t="shared" si="13"/>
        <v>563</v>
      </c>
      <c r="M62" s="5">
        <f t="shared" si="13"/>
        <v>1</v>
      </c>
    </row>
    <row r="63" spans="1:13" ht="12.75">
      <c r="A63" t="s">
        <v>66</v>
      </c>
      <c r="B63" t="s">
        <v>34</v>
      </c>
      <c r="C63" s="4">
        <f t="shared" si="12"/>
        <v>684</v>
      </c>
      <c r="D63" s="4">
        <v>505</v>
      </c>
      <c r="E63" s="4">
        <v>110</v>
      </c>
      <c r="F63" s="4">
        <v>0</v>
      </c>
      <c r="G63" s="4">
        <v>2</v>
      </c>
      <c r="H63" s="4">
        <v>1</v>
      </c>
      <c r="I63" s="4">
        <v>0</v>
      </c>
      <c r="J63" s="4">
        <v>0</v>
      </c>
      <c r="K63" s="4">
        <v>0</v>
      </c>
      <c r="L63" s="4">
        <v>50</v>
      </c>
      <c r="M63" s="4">
        <v>16</v>
      </c>
    </row>
    <row r="64" spans="1:13" ht="12.75">
      <c r="A64" t="s">
        <v>66</v>
      </c>
      <c r="B64" t="s">
        <v>59</v>
      </c>
      <c r="C64" s="4">
        <f t="shared" si="12"/>
        <v>252</v>
      </c>
      <c r="D64" s="4">
        <v>75</v>
      </c>
      <c r="E64" s="4">
        <v>37</v>
      </c>
      <c r="F64" s="4">
        <v>0</v>
      </c>
      <c r="G64" s="4">
        <v>0</v>
      </c>
      <c r="H64" s="4">
        <v>2</v>
      </c>
      <c r="I64" s="4">
        <v>0</v>
      </c>
      <c r="J64" s="4">
        <v>0</v>
      </c>
      <c r="K64" s="4">
        <v>0</v>
      </c>
      <c r="L64" s="4">
        <v>138</v>
      </c>
      <c r="M64" s="4">
        <v>0</v>
      </c>
    </row>
    <row r="65" spans="1:13" ht="12.75">
      <c r="A65" t="s">
        <v>66</v>
      </c>
      <c r="B65" t="s">
        <v>37</v>
      </c>
      <c r="C65" s="4">
        <f t="shared" si="12"/>
        <v>1683</v>
      </c>
      <c r="D65" s="4">
        <v>1347</v>
      </c>
      <c r="E65" s="4">
        <v>314</v>
      </c>
      <c r="F65" s="4">
        <v>0</v>
      </c>
      <c r="G65" s="4">
        <v>1</v>
      </c>
      <c r="H65" s="4">
        <v>1</v>
      </c>
      <c r="I65" s="4">
        <v>0</v>
      </c>
      <c r="J65" s="4">
        <v>0</v>
      </c>
      <c r="K65" s="4">
        <v>0</v>
      </c>
      <c r="L65" s="4">
        <v>20</v>
      </c>
      <c r="M65" s="4">
        <v>0</v>
      </c>
    </row>
    <row r="66" spans="1:13" ht="12.75">
      <c r="A66" t="s">
        <v>66</v>
      </c>
      <c r="B66" t="s">
        <v>54</v>
      </c>
      <c r="C66" s="4">
        <f t="shared" si="12"/>
        <v>66</v>
      </c>
      <c r="D66" s="4">
        <v>13</v>
      </c>
      <c r="E66" s="4">
        <v>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3</v>
      </c>
      <c r="L66" s="4">
        <v>48</v>
      </c>
      <c r="M66" s="4">
        <v>0</v>
      </c>
    </row>
    <row r="67" spans="1:13" ht="12.75">
      <c r="A67" t="s">
        <v>66</v>
      </c>
      <c r="B67" t="s">
        <v>63</v>
      </c>
      <c r="C67" s="4">
        <f t="shared" si="12"/>
        <v>4252</v>
      </c>
      <c r="D67" s="4">
        <v>3262</v>
      </c>
      <c r="E67" s="4">
        <v>599</v>
      </c>
      <c r="F67" s="4">
        <v>1</v>
      </c>
      <c r="G67" s="4">
        <v>0</v>
      </c>
      <c r="H67" s="4">
        <v>2</v>
      </c>
      <c r="I67" s="4">
        <v>0</v>
      </c>
      <c r="J67" s="4">
        <v>0</v>
      </c>
      <c r="K67" s="4">
        <v>0</v>
      </c>
      <c r="L67" s="4">
        <v>388</v>
      </c>
      <c r="M67" s="4">
        <v>0</v>
      </c>
    </row>
    <row r="68" spans="1:13" ht="12.75">
      <c r="A68" s="1" t="s">
        <v>66</v>
      </c>
      <c r="B68" s="1" t="s">
        <v>23</v>
      </c>
      <c r="C68" s="5">
        <f t="shared" si="12"/>
        <v>6937</v>
      </c>
      <c r="D68" s="5">
        <f>+D63+D64+D65+D66+D67</f>
        <v>5202</v>
      </c>
      <c r="E68" s="5">
        <f aca="true" t="shared" si="14" ref="E68:M68">+E63+E64+E65+E66+E67</f>
        <v>1062</v>
      </c>
      <c r="F68" s="5">
        <f t="shared" si="14"/>
        <v>1</v>
      </c>
      <c r="G68" s="5">
        <f t="shared" si="14"/>
        <v>3</v>
      </c>
      <c r="H68" s="5">
        <f t="shared" si="14"/>
        <v>6</v>
      </c>
      <c r="I68" s="5">
        <f t="shared" si="14"/>
        <v>0</v>
      </c>
      <c r="J68" s="5">
        <f t="shared" si="14"/>
        <v>0</v>
      </c>
      <c r="K68" s="5">
        <f t="shared" si="14"/>
        <v>3</v>
      </c>
      <c r="L68" s="5">
        <f t="shared" si="14"/>
        <v>644</v>
      </c>
      <c r="M68" s="5">
        <f t="shared" si="14"/>
        <v>16</v>
      </c>
    </row>
    <row r="69" spans="1:13" ht="12.75">
      <c r="A69" t="s">
        <v>67</v>
      </c>
      <c r="B69" t="s">
        <v>25</v>
      </c>
      <c r="C69" s="4">
        <f t="shared" si="12"/>
        <v>102</v>
      </c>
      <c r="D69" s="4">
        <v>1</v>
      </c>
      <c r="E69" s="4">
        <v>1</v>
      </c>
      <c r="F69" s="4">
        <v>0</v>
      </c>
      <c r="G69" s="4">
        <v>0</v>
      </c>
      <c r="H69" s="4">
        <v>4</v>
      </c>
      <c r="I69" s="4">
        <v>0</v>
      </c>
      <c r="J69" s="4">
        <v>0</v>
      </c>
      <c r="K69" s="4">
        <v>0</v>
      </c>
      <c r="L69" s="4">
        <v>96</v>
      </c>
      <c r="M69" s="4">
        <v>0</v>
      </c>
    </row>
    <row r="70" spans="1:13" ht="12.75">
      <c r="A70" t="s">
        <v>67</v>
      </c>
      <c r="B70" t="s">
        <v>68</v>
      </c>
      <c r="C70" s="4">
        <f t="shared" si="12"/>
        <v>411</v>
      </c>
      <c r="D70" s="4">
        <v>161</v>
      </c>
      <c r="E70" s="4">
        <v>4</v>
      </c>
      <c r="F70" s="4">
        <v>0</v>
      </c>
      <c r="G70" s="4">
        <v>2</v>
      </c>
      <c r="H70" s="4">
        <v>17</v>
      </c>
      <c r="I70" s="4">
        <v>0</v>
      </c>
      <c r="J70" s="4">
        <v>0</v>
      </c>
      <c r="K70" s="4">
        <v>0</v>
      </c>
      <c r="L70" s="4">
        <v>227</v>
      </c>
      <c r="M70" s="4">
        <v>0</v>
      </c>
    </row>
    <row r="71" spans="1:13" ht="12.75">
      <c r="A71" t="s">
        <v>67</v>
      </c>
      <c r="B71" t="s">
        <v>69</v>
      </c>
      <c r="C71" s="4">
        <f t="shared" si="12"/>
        <v>3629</v>
      </c>
      <c r="D71" s="4">
        <v>2652</v>
      </c>
      <c r="E71" s="4">
        <v>492</v>
      </c>
      <c r="F71" s="4">
        <v>48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432</v>
      </c>
      <c r="M71" s="4">
        <v>4</v>
      </c>
    </row>
    <row r="72" spans="1:13" ht="12.75">
      <c r="A72" t="s">
        <v>67</v>
      </c>
      <c r="B72" t="s">
        <v>70</v>
      </c>
      <c r="C72" s="4">
        <f t="shared" si="12"/>
        <v>2333</v>
      </c>
      <c r="D72" s="4">
        <v>1665</v>
      </c>
      <c r="E72" s="4">
        <v>224</v>
      </c>
      <c r="F72" s="4">
        <v>1</v>
      </c>
      <c r="G72" s="4">
        <v>1</v>
      </c>
      <c r="H72" s="4">
        <v>1</v>
      </c>
      <c r="I72" s="4">
        <v>0</v>
      </c>
      <c r="J72" s="4">
        <v>0</v>
      </c>
      <c r="K72" s="4">
        <v>38</v>
      </c>
      <c r="L72" s="4">
        <v>403</v>
      </c>
      <c r="M72" s="4">
        <v>0</v>
      </c>
    </row>
    <row r="73" spans="1:13" ht="12.75">
      <c r="A73" t="s">
        <v>67</v>
      </c>
      <c r="B73" t="s">
        <v>71</v>
      </c>
      <c r="C73" s="4">
        <f t="shared" si="12"/>
        <v>932</v>
      </c>
      <c r="D73" s="4">
        <v>794</v>
      </c>
      <c r="E73" s="4">
        <v>132</v>
      </c>
      <c r="F73" s="4">
        <v>1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  <c r="L73" s="4">
        <v>4</v>
      </c>
      <c r="M73" s="4">
        <v>0</v>
      </c>
    </row>
    <row r="74" spans="1:13" ht="12.75">
      <c r="A74" t="s">
        <v>67</v>
      </c>
      <c r="B74" t="s">
        <v>72</v>
      </c>
      <c r="C74" s="4">
        <f t="shared" si="12"/>
        <v>1098</v>
      </c>
      <c r="D74" s="4">
        <v>948</v>
      </c>
      <c r="E74" s="4">
        <v>118</v>
      </c>
      <c r="F74" s="4">
        <v>20</v>
      </c>
      <c r="G74" s="4">
        <v>1</v>
      </c>
      <c r="H74" s="4">
        <v>1</v>
      </c>
      <c r="I74" s="4">
        <v>0</v>
      </c>
      <c r="J74" s="4">
        <v>0</v>
      </c>
      <c r="K74" s="4">
        <v>10</v>
      </c>
      <c r="L74" s="4">
        <v>0</v>
      </c>
      <c r="M74" s="4">
        <v>0</v>
      </c>
    </row>
    <row r="75" spans="1:13" ht="12.75">
      <c r="A75" s="1" t="s">
        <v>67</v>
      </c>
      <c r="B75" s="1" t="s">
        <v>23</v>
      </c>
      <c r="C75" s="5">
        <f>+C69+C70+C71+C72+C73+C74</f>
        <v>8505</v>
      </c>
      <c r="D75" s="5">
        <f aca="true" t="shared" si="15" ref="D75:M75">+D69+D70+D71+D72+D73+D74</f>
        <v>6221</v>
      </c>
      <c r="E75" s="5">
        <f t="shared" si="15"/>
        <v>971</v>
      </c>
      <c r="F75" s="5">
        <f t="shared" si="15"/>
        <v>70</v>
      </c>
      <c r="G75" s="5">
        <f t="shared" si="15"/>
        <v>4</v>
      </c>
      <c r="H75" s="5">
        <f t="shared" si="15"/>
        <v>25</v>
      </c>
      <c r="I75" s="5">
        <f t="shared" si="15"/>
        <v>0</v>
      </c>
      <c r="J75" s="5">
        <f t="shared" si="15"/>
        <v>0</v>
      </c>
      <c r="K75" s="5">
        <f t="shared" si="15"/>
        <v>48</v>
      </c>
      <c r="L75" s="5">
        <f t="shared" si="15"/>
        <v>1162</v>
      </c>
      <c r="M75" s="5">
        <f t="shared" si="15"/>
        <v>4</v>
      </c>
    </row>
    <row r="76" ht="12.75">
      <c r="C76" s="2"/>
    </row>
    <row r="77" spans="1:13" ht="12.75">
      <c r="A77" s="1" t="s">
        <v>73</v>
      </c>
      <c r="C77" s="5">
        <f>+C14+C17+C19+C22+C26+C31+C36+C39+C41+C45+C55+C62+C68+C75</f>
        <v>95324</v>
      </c>
      <c r="D77" s="5">
        <f aca="true" t="shared" si="16" ref="D77:M77">+D14+D17+D19+D22+D26+D31+D36+D39+D41+D45+D55+D62+D68+D75</f>
        <v>77928</v>
      </c>
      <c r="E77" s="5">
        <f t="shared" si="16"/>
        <v>9955</v>
      </c>
      <c r="F77" s="5">
        <f t="shared" si="16"/>
        <v>669</v>
      </c>
      <c r="G77" s="5">
        <f t="shared" si="16"/>
        <v>26</v>
      </c>
      <c r="H77" s="5">
        <f t="shared" si="16"/>
        <v>120</v>
      </c>
      <c r="I77" s="5">
        <f>+I14+I17+I19+I22+I26+I31+I36+I39+I41+I45+I55+I62+I68+I75</f>
        <v>0</v>
      </c>
      <c r="J77" s="5">
        <f t="shared" si="16"/>
        <v>3</v>
      </c>
      <c r="K77" s="5">
        <f t="shared" si="16"/>
        <v>759</v>
      </c>
      <c r="L77" s="5">
        <f t="shared" si="16"/>
        <v>5819</v>
      </c>
      <c r="M77" s="5">
        <f t="shared" si="16"/>
        <v>45</v>
      </c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9"/>
  <sheetViews>
    <sheetView tabSelected="1" workbookViewId="0" topLeftCell="C52">
      <selection activeCell="G80" sqref="G80"/>
    </sheetView>
  </sheetViews>
  <sheetFormatPr defaultColWidth="11.421875" defaultRowHeight="12.75"/>
  <cols>
    <col min="1" max="1" width="25.28125" style="0" customWidth="1"/>
    <col min="2" max="2" width="26.14062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1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76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74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 t="s">
        <v>75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7" t="s">
        <v>3</v>
      </c>
      <c r="B8" s="7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</row>
    <row r="9" spans="1:13" ht="12.75">
      <c r="A9" s="6" t="s">
        <v>16</v>
      </c>
      <c r="B9" s="6" t="s">
        <v>17</v>
      </c>
      <c r="C9" s="4">
        <v>1018.315</v>
      </c>
      <c r="D9" s="4">
        <v>479.58</v>
      </c>
      <c r="E9" s="4">
        <v>210.737</v>
      </c>
      <c r="F9" s="4">
        <v>63.532</v>
      </c>
      <c r="G9" s="4">
        <v>0</v>
      </c>
      <c r="H9" s="4">
        <v>138.275</v>
      </c>
      <c r="I9" s="4">
        <v>0</v>
      </c>
      <c r="J9" s="4">
        <v>0</v>
      </c>
      <c r="K9" s="4">
        <v>0</v>
      </c>
      <c r="L9" s="4">
        <v>126.191</v>
      </c>
      <c r="M9" s="4">
        <v>0</v>
      </c>
    </row>
    <row r="10" spans="1:13" ht="12.75">
      <c r="A10" s="6" t="s">
        <v>16</v>
      </c>
      <c r="B10" s="6" t="s">
        <v>18</v>
      </c>
      <c r="C10" s="4">
        <v>6563.186</v>
      </c>
      <c r="D10" s="4">
        <v>1158.811</v>
      </c>
      <c r="E10" s="4">
        <v>790.357</v>
      </c>
      <c r="F10" s="4">
        <v>3522.302</v>
      </c>
      <c r="G10" s="4">
        <v>52.343</v>
      </c>
      <c r="H10" s="4">
        <v>381.937</v>
      </c>
      <c r="I10" s="4">
        <v>0</v>
      </c>
      <c r="J10" s="4">
        <v>0</v>
      </c>
      <c r="K10" s="4">
        <v>0</v>
      </c>
      <c r="L10" s="4">
        <v>499.731</v>
      </c>
      <c r="M10" s="4">
        <v>157.705</v>
      </c>
    </row>
    <row r="11" spans="1:13" ht="12.75">
      <c r="A11" s="6" t="s">
        <v>16</v>
      </c>
      <c r="B11" s="6" t="s">
        <v>19</v>
      </c>
      <c r="C11" s="4">
        <v>2112.864</v>
      </c>
      <c r="D11" s="4">
        <v>633.684</v>
      </c>
      <c r="E11" s="4">
        <v>157.452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1321.728</v>
      </c>
      <c r="M11" s="4">
        <v>0</v>
      </c>
    </row>
    <row r="12" spans="1:13" ht="12.75">
      <c r="A12" s="6" t="s">
        <v>16</v>
      </c>
      <c r="B12" s="6" t="s">
        <v>20</v>
      </c>
      <c r="C12" s="4">
        <v>428.24</v>
      </c>
      <c r="D12" s="4">
        <v>0</v>
      </c>
      <c r="E12" s="4">
        <v>0</v>
      </c>
      <c r="F12" s="4">
        <v>6.477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421.763</v>
      </c>
      <c r="M12" s="4">
        <v>0</v>
      </c>
    </row>
    <row r="13" spans="1:13" ht="12.75">
      <c r="A13" s="6" t="s">
        <v>16</v>
      </c>
      <c r="B13" s="6" t="s">
        <v>21</v>
      </c>
      <c r="C13" s="4">
        <v>5461.781999999999</v>
      </c>
      <c r="D13" s="4">
        <v>2127.122</v>
      </c>
      <c r="E13" s="4">
        <v>1459.226</v>
      </c>
      <c r="F13" s="4">
        <v>965.659</v>
      </c>
      <c r="G13" s="4">
        <v>0</v>
      </c>
      <c r="H13" s="4">
        <v>590.423</v>
      </c>
      <c r="I13" s="4">
        <v>0</v>
      </c>
      <c r="J13" s="4">
        <v>0</v>
      </c>
      <c r="K13" s="4">
        <v>0</v>
      </c>
      <c r="L13" s="4">
        <v>319.352</v>
      </c>
      <c r="M13" s="4">
        <v>0</v>
      </c>
    </row>
    <row r="14" spans="1:13" ht="12.75">
      <c r="A14" s="6" t="s">
        <v>16</v>
      </c>
      <c r="B14" s="6" t="s">
        <v>22</v>
      </c>
      <c r="C14" s="4">
        <v>296.17</v>
      </c>
      <c r="D14" s="4">
        <v>20.083</v>
      </c>
      <c r="E14" s="4">
        <v>37.063</v>
      </c>
      <c r="F14" s="4">
        <v>75.336</v>
      </c>
      <c r="G14" s="4">
        <v>0</v>
      </c>
      <c r="H14" s="4">
        <v>56.95</v>
      </c>
      <c r="I14" s="4">
        <v>0</v>
      </c>
      <c r="J14" s="4">
        <v>0</v>
      </c>
      <c r="K14" s="4">
        <v>0</v>
      </c>
      <c r="L14" s="4">
        <v>106.738</v>
      </c>
      <c r="M14" s="4">
        <v>0</v>
      </c>
    </row>
    <row r="15" spans="1:13" s="1" customFormat="1" ht="12.75">
      <c r="A15" s="7" t="s">
        <v>16</v>
      </c>
      <c r="B15" s="7" t="s">
        <v>23</v>
      </c>
      <c r="C15" s="5">
        <f>+C9+C10+C11+C12+C13+C14</f>
        <v>15880.556999999999</v>
      </c>
      <c r="D15" s="5">
        <f aca="true" t="shared" si="0" ref="D15:I15">+D9+D10+D11+D12+D13+D14</f>
        <v>4419.28</v>
      </c>
      <c r="E15" s="5">
        <f t="shared" si="0"/>
        <v>2654.835</v>
      </c>
      <c r="F15" s="5">
        <f t="shared" si="0"/>
        <v>4633.3060000000005</v>
      </c>
      <c r="G15" s="5">
        <f t="shared" si="0"/>
        <v>52.343</v>
      </c>
      <c r="H15" s="5">
        <f t="shared" si="0"/>
        <v>1167.585</v>
      </c>
      <c r="I15" s="5">
        <f t="shared" si="0"/>
        <v>0</v>
      </c>
      <c r="J15" s="5">
        <f>+J9+J10+J11+J12+J13+J14</f>
        <v>0</v>
      </c>
      <c r="K15" s="5">
        <f>+K9+K10+K11+K12+K13+K14</f>
        <v>0</v>
      </c>
      <c r="L15" s="5">
        <f>+L9+L10+L11+L12+L13+L14</f>
        <v>2795.5029999999997</v>
      </c>
      <c r="M15" s="5">
        <f>+M9+M10+M11+M12+M13+M14</f>
        <v>157.705</v>
      </c>
    </row>
    <row r="16" spans="1:13" ht="12.75">
      <c r="A16" s="6" t="s">
        <v>24</v>
      </c>
      <c r="B16" s="6" t="s">
        <v>25</v>
      </c>
      <c r="C16" s="4">
        <v>405.32800000000003</v>
      </c>
      <c r="D16" s="4">
        <v>0</v>
      </c>
      <c r="E16" s="4">
        <v>0</v>
      </c>
      <c r="F16" s="4">
        <v>0</v>
      </c>
      <c r="G16" s="4">
        <v>0</v>
      </c>
      <c r="H16" s="4">
        <v>9.43</v>
      </c>
      <c r="I16" s="4">
        <v>0</v>
      </c>
      <c r="J16" s="4">
        <v>0</v>
      </c>
      <c r="K16" s="4">
        <v>0</v>
      </c>
      <c r="L16" s="4">
        <v>395.898</v>
      </c>
      <c r="M16" s="4">
        <v>0</v>
      </c>
    </row>
    <row r="17" spans="1:13" ht="12.75">
      <c r="A17" s="6" t="s">
        <v>24</v>
      </c>
      <c r="B17" s="6" t="s">
        <v>26</v>
      </c>
      <c r="C17" s="4">
        <v>9197.203</v>
      </c>
      <c r="D17" s="4">
        <v>1467.187</v>
      </c>
      <c r="E17" s="4">
        <v>378.6</v>
      </c>
      <c r="F17" s="4">
        <v>2676.263</v>
      </c>
      <c r="G17" s="4">
        <v>824.953</v>
      </c>
      <c r="H17" s="4">
        <v>325.814</v>
      </c>
      <c r="I17" s="4">
        <v>0</v>
      </c>
      <c r="J17" s="4">
        <v>0</v>
      </c>
      <c r="K17" s="4">
        <v>1959.821</v>
      </c>
      <c r="L17" s="4">
        <v>1564.565</v>
      </c>
      <c r="M17" s="4">
        <v>0</v>
      </c>
    </row>
    <row r="18" spans="1:13" s="1" customFormat="1" ht="12.75">
      <c r="A18" s="7" t="s">
        <v>24</v>
      </c>
      <c r="B18" s="7" t="s">
        <v>23</v>
      </c>
      <c r="C18" s="5">
        <f>+C16+C17</f>
        <v>9602.530999999999</v>
      </c>
      <c r="D18" s="5">
        <f aca="true" t="shared" si="1" ref="D18:M18">+D16+D17</f>
        <v>1467.187</v>
      </c>
      <c r="E18" s="5">
        <f t="shared" si="1"/>
        <v>378.6</v>
      </c>
      <c r="F18" s="5">
        <f t="shared" si="1"/>
        <v>2676.263</v>
      </c>
      <c r="G18" s="5">
        <f t="shared" si="1"/>
        <v>824.953</v>
      </c>
      <c r="H18" s="5">
        <f t="shared" si="1"/>
        <v>335.244</v>
      </c>
      <c r="I18" s="5">
        <f t="shared" si="1"/>
        <v>0</v>
      </c>
      <c r="J18" s="5">
        <f t="shared" si="1"/>
        <v>0</v>
      </c>
      <c r="K18" s="5">
        <f t="shared" si="1"/>
        <v>1959.821</v>
      </c>
      <c r="L18" s="5">
        <f t="shared" si="1"/>
        <v>1960.4630000000002</v>
      </c>
      <c r="M18" s="5">
        <f t="shared" si="1"/>
        <v>0</v>
      </c>
    </row>
    <row r="19" spans="1:13" ht="12.75">
      <c r="A19" s="6" t="s">
        <v>27</v>
      </c>
      <c r="B19" s="6" t="s">
        <v>28</v>
      </c>
      <c r="C19" s="4">
        <v>112248.91800000002</v>
      </c>
      <c r="D19" s="4">
        <v>34910.065</v>
      </c>
      <c r="E19" s="4">
        <v>11527.518</v>
      </c>
      <c r="F19" s="4">
        <v>27224.947</v>
      </c>
      <c r="G19" s="4">
        <v>292.478</v>
      </c>
      <c r="H19" s="4">
        <v>3629.608</v>
      </c>
      <c r="I19" s="4">
        <v>0</v>
      </c>
      <c r="J19" s="4">
        <v>0</v>
      </c>
      <c r="K19" s="4">
        <v>33869.915</v>
      </c>
      <c r="L19" s="4">
        <v>581.585</v>
      </c>
      <c r="M19" s="4">
        <v>212.802</v>
      </c>
    </row>
    <row r="20" spans="1:13" s="1" customFormat="1" ht="12.75">
      <c r="A20" s="7" t="s">
        <v>27</v>
      </c>
      <c r="B20" s="7" t="s">
        <v>23</v>
      </c>
      <c r="C20" s="5">
        <v>112248.91800000002</v>
      </c>
      <c r="D20" s="5">
        <v>34910.065</v>
      </c>
      <c r="E20" s="5">
        <v>11527.518</v>
      </c>
      <c r="F20" s="5">
        <v>27224.947</v>
      </c>
      <c r="G20" s="5">
        <v>292.478</v>
      </c>
      <c r="H20" s="5">
        <v>3629.608</v>
      </c>
      <c r="I20" s="5">
        <v>0</v>
      </c>
      <c r="J20" s="5">
        <v>0</v>
      </c>
      <c r="K20" s="5">
        <v>33869.915</v>
      </c>
      <c r="L20" s="5">
        <v>581.585</v>
      </c>
      <c r="M20" s="5">
        <v>212.802</v>
      </c>
    </row>
    <row r="21" spans="1:13" ht="12.75">
      <c r="A21" s="6" t="s">
        <v>29</v>
      </c>
      <c r="B21" s="6" t="s">
        <v>30</v>
      </c>
      <c r="C21" s="4">
        <v>18796.476000000002</v>
      </c>
      <c r="D21" s="4">
        <v>6865.103</v>
      </c>
      <c r="E21" s="4">
        <v>4706.418</v>
      </c>
      <c r="F21" s="4">
        <v>1323.85</v>
      </c>
      <c r="G21" s="4">
        <v>1218.302</v>
      </c>
      <c r="H21" s="4">
        <v>1966.784</v>
      </c>
      <c r="I21" s="4">
        <v>0</v>
      </c>
      <c r="J21" s="4">
        <v>0</v>
      </c>
      <c r="K21" s="4">
        <v>665.996</v>
      </c>
      <c r="L21" s="4">
        <v>2050.023</v>
      </c>
      <c r="M21" s="4">
        <v>0</v>
      </c>
    </row>
    <row r="22" spans="1:13" ht="12.75">
      <c r="A22" s="6" t="s">
        <v>29</v>
      </c>
      <c r="B22" s="6" t="s">
        <v>31</v>
      </c>
      <c r="C22" s="4">
        <v>2564.393</v>
      </c>
      <c r="D22" s="4">
        <v>1324.76</v>
      </c>
      <c r="E22" s="4">
        <v>762.149</v>
      </c>
      <c r="F22" s="4">
        <v>0</v>
      </c>
      <c r="G22" s="4">
        <v>0</v>
      </c>
      <c r="H22" s="4">
        <v>344.092</v>
      </c>
      <c r="I22" s="4">
        <v>0</v>
      </c>
      <c r="J22" s="4">
        <v>0</v>
      </c>
      <c r="K22" s="4">
        <v>133.392</v>
      </c>
      <c r="L22" s="4">
        <v>0</v>
      </c>
      <c r="M22" s="4">
        <v>0</v>
      </c>
    </row>
    <row r="23" spans="1:13" s="1" customFormat="1" ht="12.75">
      <c r="A23" s="7" t="s">
        <v>29</v>
      </c>
      <c r="B23" s="7" t="s">
        <v>23</v>
      </c>
      <c r="C23" s="5">
        <v>21360.869</v>
      </c>
      <c r="D23" s="5">
        <v>8189.863</v>
      </c>
      <c r="E23" s="5">
        <v>5468.567</v>
      </c>
      <c r="F23" s="5">
        <v>1323.85</v>
      </c>
      <c r="G23" s="5">
        <v>1218.302</v>
      </c>
      <c r="H23" s="5">
        <v>2310.876</v>
      </c>
      <c r="I23" s="5">
        <v>0</v>
      </c>
      <c r="J23" s="5">
        <v>0</v>
      </c>
      <c r="K23" s="5">
        <v>799.3879999999999</v>
      </c>
      <c r="L23" s="5">
        <v>2050.023</v>
      </c>
      <c r="M23" s="5">
        <v>0</v>
      </c>
    </row>
    <row r="24" spans="1:13" ht="12.75">
      <c r="A24" s="6" t="s">
        <v>32</v>
      </c>
      <c r="B24" s="6" t="s">
        <v>33</v>
      </c>
      <c r="C24" s="4">
        <v>1097.05</v>
      </c>
      <c r="D24" s="4">
        <v>547.815</v>
      </c>
      <c r="E24" s="4">
        <v>243.411</v>
      </c>
      <c r="F24" s="4">
        <v>20.235</v>
      </c>
      <c r="G24" s="4">
        <v>23.312</v>
      </c>
      <c r="H24" s="4">
        <v>140.862</v>
      </c>
      <c r="I24" s="4">
        <v>0</v>
      </c>
      <c r="J24" s="4">
        <v>0</v>
      </c>
      <c r="K24" s="4">
        <v>49.72</v>
      </c>
      <c r="L24" s="4">
        <v>64.773</v>
      </c>
      <c r="M24" s="4">
        <v>6.922</v>
      </c>
    </row>
    <row r="25" spans="1:13" ht="12.75">
      <c r="A25" s="6" t="s">
        <v>32</v>
      </c>
      <c r="B25" s="6" t="s">
        <v>34</v>
      </c>
      <c r="C25" s="4">
        <v>821.7389999999999</v>
      </c>
      <c r="D25" s="4">
        <v>14.664</v>
      </c>
      <c r="E25" s="4">
        <v>180.465</v>
      </c>
      <c r="F25" s="4">
        <v>0</v>
      </c>
      <c r="G25" s="4">
        <v>0</v>
      </c>
      <c r="H25" s="4">
        <v>59.478</v>
      </c>
      <c r="I25" s="4">
        <v>0</v>
      </c>
      <c r="J25" s="4">
        <v>0</v>
      </c>
      <c r="K25" s="4">
        <v>0</v>
      </c>
      <c r="L25" s="4">
        <v>567.132</v>
      </c>
      <c r="M25" s="4">
        <v>0</v>
      </c>
    </row>
    <row r="26" spans="1:13" ht="12.75">
      <c r="A26" s="6" t="s">
        <v>32</v>
      </c>
      <c r="B26" s="6" t="s">
        <v>35</v>
      </c>
      <c r="C26" s="4">
        <v>26243.917999999998</v>
      </c>
      <c r="D26" s="4">
        <v>12647.484</v>
      </c>
      <c r="E26" s="4">
        <v>4072.229</v>
      </c>
      <c r="F26" s="4">
        <v>5916.455</v>
      </c>
      <c r="G26" s="4">
        <v>0</v>
      </c>
      <c r="H26" s="4">
        <v>1907.455</v>
      </c>
      <c r="I26" s="4">
        <v>0</v>
      </c>
      <c r="J26" s="4">
        <v>0</v>
      </c>
      <c r="K26" s="4">
        <v>721.282</v>
      </c>
      <c r="L26" s="4">
        <v>979.013</v>
      </c>
      <c r="M26" s="4">
        <v>0</v>
      </c>
    </row>
    <row r="27" spans="1:13" s="1" customFormat="1" ht="12.75">
      <c r="A27" s="7" t="s">
        <v>32</v>
      </c>
      <c r="B27" s="7" t="s">
        <v>23</v>
      </c>
      <c r="C27" s="5">
        <f>+C24+C25+C26</f>
        <v>28162.707</v>
      </c>
      <c r="D27" s="5">
        <f aca="true" t="shared" si="2" ref="D27:M27">+D24+D25+D26</f>
        <v>13209.963</v>
      </c>
      <c r="E27" s="5">
        <f t="shared" si="2"/>
        <v>4496.105</v>
      </c>
      <c r="F27" s="5">
        <f t="shared" si="2"/>
        <v>5936.69</v>
      </c>
      <c r="G27" s="5">
        <f t="shared" si="2"/>
        <v>23.312</v>
      </c>
      <c r="H27" s="5">
        <f t="shared" si="2"/>
        <v>2107.795</v>
      </c>
      <c r="I27" s="5">
        <f t="shared" si="2"/>
        <v>0</v>
      </c>
      <c r="J27" s="5">
        <f t="shared" si="2"/>
        <v>0</v>
      </c>
      <c r="K27" s="5">
        <f t="shared" si="2"/>
        <v>771.0020000000001</v>
      </c>
      <c r="L27" s="5">
        <f t="shared" si="2"/>
        <v>1610.9180000000001</v>
      </c>
      <c r="M27" s="5">
        <f t="shared" si="2"/>
        <v>6.922</v>
      </c>
    </row>
    <row r="28" spans="1:13" ht="12.75">
      <c r="A28" s="6" t="s">
        <v>36</v>
      </c>
      <c r="B28" s="6" t="s">
        <v>22</v>
      </c>
      <c r="C28" s="4">
        <v>943.1220000000001</v>
      </c>
      <c r="D28" s="4">
        <v>12.874</v>
      </c>
      <c r="E28" s="4">
        <v>0.713</v>
      </c>
      <c r="F28" s="4">
        <v>58.182</v>
      </c>
      <c r="G28" s="4">
        <v>0</v>
      </c>
      <c r="H28" s="4">
        <v>9.072</v>
      </c>
      <c r="I28" s="4">
        <v>0</v>
      </c>
      <c r="J28" s="4">
        <v>679.327</v>
      </c>
      <c r="K28" s="4">
        <v>0</v>
      </c>
      <c r="L28" s="4">
        <v>182.954</v>
      </c>
      <c r="M28" s="4">
        <v>0</v>
      </c>
    </row>
    <row r="29" spans="1:13" ht="12.75">
      <c r="A29" s="6" t="s">
        <v>36</v>
      </c>
      <c r="B29" s="6" t="s">
        <v>37</v>
      </c>
      <c r="C29" s="4">
        <v>741.253</v>
      </c>
      <c r="D29" s="4">
        <v>280.126</v>
      </c>
      <c r="E29" s="4">
        <v>244.469</v>
      </c>
      <c r="F29" s="4">
        <v>0</v>
      </c>
      <c r="G29" s="4">
        <v>39.493</v>
      </c>
      <c r="H29" s="4">
        <v>177.165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ht="12.75">
      <c r="A30" s="6" t="s">
        <v>36</v>
      </c>
      <c r="B30" s="6" t="s">
        <v>38</v>
      </c>
      <c r="C30" s="4">
        <v>5941.852</v>
      </c>
      <c r="D30" s="4">
        <v>3017.59</v>
      </c>
      <c r="E30" s="4">
        <v>371.01</v>
      </c>
      <c r="F30" s="4">
        <v>1376.865</v>
      </c>
      <c r="G30" s="4">
        <v>18.845</v>
      </c>
      <c r="H30" s="4">
        <v>762.897</v>
      </c>
      <c r="I30" s="4">
        <v>0</v>
      </c>
      <c r="J30" s="4">
        <v>0</v>
      </c>
      <c r="K30" s="4">
        <v>37.605</v>
      </c>
      <c r="L30" s="4">
        <v>357.04</v>
      </c>
      <c r="M30" s="4">
        <v>0</v>
      </c>
    </row>
    <row r="31" spans="1:13" ht="12.75">
      <c r="A31" s="6" t="s">
        <v>36</v>
      </c>
      <c r="B31" s="6" t="s">
        <v>39</v>
      </c>
      <c r="C31" s="4">
        <v>7397.44</v>
      </c>
      <c r="D31" s="4">
        <v>3251.358</v>
      </c>
      <c r="E31" s="4">
        <v>1487.468</v>
      </c>
      <c r="F31" s="4">
        <v>946.364</v>
      </c>
      <c r="G31" s="4">
        <v>0</v>
      </c>
      <c r="H31" s="4">
        <v>1036.655</v>
      </c>
      <c r="I31" s="4">
        <v>0</v>
      </c>
      <c r="J31" s="4">
        <v>0</v>
      </c>
      <c r="K31" s="4">
        <v>0</v>
      </c>
      <c r="L31" s="4">
        <v>675.595</v>
      </c>
      <c r="M31" s="4">
        <v>0</v>
      </c>
    </row>
    <row r="32" spans="1:13" s="1" customFormat="1" ht="12.75">
      <c r="A32" s="7" t="s">
        <v>36</v>
      </c>
      <c r="B32" s="7" t="s">
        <v>23</v>
      </c>
      <c r="C32" s="5">
        <f>+C28+C29+C30+C31</f>
        <v>15023.667</v>
      </c>
      <c r="D32" s="5">
        <f aca="true" t="shared" si="3" ref="D32:M32">+D28+D29+D30+D31</f>
        <v>6561.948</v>
      </c>
      <c r="E32" s="5">
        <f t="shared" si="3"/>
        <v>2103.66</v>
      </c>
      <c r="F32" s="5">
        <f t="shared" si="3"/>
        <v>2381.411</v>
      </c>
      <c r="G32" s="5">
        <f t="shared" si="3"/>
        <v>58.338</v>
      </c>
      <c r="H32" s="5">
        <f t="shared" si="3"/>
        <v>1985.789</v>
      </c>
      <c r="I32" s="5">
        <f t="shared" si="3"/>
        <v>0</v>
      </c>
      <c r="J32" s="5">
        <f t="shared" si="3"/>
        <v>679.327</v>
      </c>
      <c r="K32" s="5">
        <f t="shared" si="3"/>
        <v>37.605</v>
      </c>
      <c r="L32" s="5">
        <f t="shared" si="3"/>
        <v>1215.589</v>
      </c>
      <c r="M32" s="5">
        <f t="shared" si="3"/>
        <v>0</v>
      </c>
    </row>
    <row r="33" spans="1:13" ht="12.75">
      <c r="A33" s="6" t="s">
        <v>40</v>
      </c>
      <c r="B33" s="6" t="s">
        <v>41</v>
      </c>
      <c r="C33" s="4">
        <v>1161.018</v>
      </c>
      <c r="D33" s="4">
        <v>351.945</v>
      </c>
      <c r="E33" s="4">
        <v>120.345</v>
      </c>
      <c r="F33" s="4">
        <v>95.997</v>
      </c>
      <c r="G33" s="4">
        <v>0</v>
      </c>
      <c r="H33" s="4">
        <v>74.214</v>
      </c>
      <c r="I33" s="4">
        <v>0</v>
      </c>
      <c r="J33" s="4">
        <v>0</v>
      </c>
      <c r="K33" s="4">
        <v>46.326</v>
      </c>
      <c r="L33" s="4">
        <v>453.948</v>
      </c>
      <c r="M33" s="4">
        <v>18.243</v>
      </c>
    </row>
    <row r="34" spans="1:13" ht="12.75">
      <c r="A34" s="6" t="s">
        <v>40</v>
      </c>
      <c r="B34" s="6" t="s">
        <v>42</v>
      </c>
      <c r="C34" s="4">
        <v>1025.935</v>
      </c>
      <c r="D34" s="4">
        <v>99.835</v>
      </c>
      <c r="E34" s="4">
        <v>64.884</v>
      </c>
      <c r="F34" s="4">
        <v>0</v>
      </c>
      <c r="G34" s="4">
        <v>398.053</v>
      </c>
      <c r="H34" s="4">
        <v>72.134</v>
      </c>
      <c r="I34" s="4">
        <v>0</v>
      </c>
      <c r="J34" s="4">
        <v>0</v>
      </c>
      <c r="K34" s="4">
        <v>0</v>
      </c>
      <c r="L34" s="4">
        <v>391.029</v>
      </c>
      <c r="M34" s="4">
        <v>0</v>
      </c>
    </row>
    <row r="35" spans="1:13" ht="12.75">
      <c r="A35" s="6" t="s">
        <v>40</v>
      </c>
      <c r="B35" s="6" t="s">
        <v>43</v>
      </c>
      <c r="C35" s="4">
        <v>559.48</v>
      </c>
      <c r="D35" s="4">
        <v>172.866</v>
      </c>
      <c r="E35" s="4">
        <v>123.901</v>
      </c>
      <c r="F35" s="4">
        <v>0</v>
      </c>
      <c r="G35" s="4">
        <v>0</v>
      </c>
      <c r="H35" s="4">
        <v>63.894</v>
      </c>
      <c r="I35" s="4">
        <v>0</v>
      </c>
      <c r="J35" s="4">
        <v>0</v>
      </c>
      <c r="K35" s="4">
        <v>0</v>
      </c>
      <c r="L35" s="4">
        <v>198.819</v>
      </c>
      <c r="M35" s="4">
        <v>0</v>
      </c>
    </row>
    <row r="36" spans="1:13" ht="12.75">
      <c r="A36" s="6" t="s">
        <v>40</v>
      </c>
      <c r="B36" s="6" t="s">
        <v>44</v>
      </c>
      <c r="C36" s="4">
        <v>1054.013</v>
      </c>
      <c r="D36" s="4">
        <v>294.998</v>
      </c>
      <c r="E36" s="4">
        <v>142.562</v>
      </c>
      <c r="F36" s="4">
        <v>0</v>
      </c>
      <c r="G36" s="4">
        <v>0</v>
      </c>
      <c r="H36" s="4">
        <v>138.925</v>
      </c>
      <c r="I36" s="4">
        <v>0</v>
      </c>
      <c r="J36" s="4">
        <v>0</v>
      </c>
      <c r="K36" s="4">
        <v>0</v>
      </c>
      <c r="L36" s="4">
        <v>477.528</v>
      </c>
      <c r="M36" s="4">
        <v>0</v>
      </c>
    </row>
    <row r="37" spans="1:13" s="1" customFormat="1" ht="12.75">
      <c r="A37" s="7" t="s">
        <v>40</v>
      </c>
      <c r="B37" s="7" t="s">
        <v>23</v>
      </c>
      <c r="C37" s="5">
        <f>+C33+C34+C35+C36</f>
        <v>3800.446</v>
      </c>
      <c r="D37" s="5">
        <f aca="true" t="shared" si="4" ref="D37:M37">+D33+D34+D35+D36</f>
        <v>919.644</v>
      </c>
      <c r="E37" s="5">
        <f t="shared" si="4"/>
        <v>451.692</v>
      </c>
      <c r="F37" s="5">
        <f t="shared" si="4"/>
        <v>95.997</v>
      </c>
      <c r="G37" s="5">
        <f t="shared" si="4"/>
        <v>398.053</v>
      </c>
      <c r="H37" s="5">
        <f t="shared" si="4"/>
        <v>349.16700000000003</v>
      </c>
      <c r="I37" s="5">
        <f t="shared" si="4"/>
        <v>0</v>
      </c>
      <c r="J37" s="5">
        <f t="shared" si="4"/>
        <v>0</v>
      </c>
      <c r="K37" s="5">
        <f t="shared" si="4"/>
        <v>46.326</v>
      </c>
      <c r="L37" s="5">
        <f t="shared" si="4"/>
        <v>1521.324</v>
      </c>
      <c r="M37" s="5">
        <f t="shared" si="4"/>
        <v>18.243</v>
      </c>
    </row>
    <row r="38" spans="1:13" ht="12.75">
      <c r="A38" s="6" t="s">
        <v>45</v>
      </c>
      <c r="B38" s="6" t="s">
        <v>22</v>
      </c>
      <c r="C38" s="4">
        <v>533.425</v>
      </c>
      <c r="D38" s="4">
        <v>42.879</v>
      </c>
      <c r="E38" s="4">
        <v>37.108</v>
      </c>
      <c r="F38" s="4">
        <v>128.847</v>
      </c>
      <c r="G38" s="4">
        <v>0</v>
      </c>
      <c r="H38" s="4">
        <v>20.244</v>
      </c>
      <c r="I38" s="4">
        <v>0</v>
      </c>
      <c r="J38" s="4">
        <v>24.713</v>
      </c>
      <c r="K38" s="4">
        <v>0</v>
      </c>
      <c r="L38" s="4">
        <v>279.634</v>
      </c>
      <c r="M38" s="4">
        <v>0</v>
      </c>
    </row>
    <row r="39" spans="1:13" ht="12.75">
      <c r="A39" s="6" t="s">
        <v>45</v>
      </c>
      <c r="B39" s="6" t="s">
        <v>39</v>
      </c>
      <c r="C39" s="4">
        <v>1140.748</v>
      </c>
      <c r="D39" s="4">
        <v>63.874</v>
      </c>
      <c r="E39" s="4">
        <v>15.488</v>
      </c>
      <c r="F39" s="4">
        <v>732.911</v>
      </c>
      <c r="G39" s="4">
        <v>0</v>
      </c>
      <c r="H39" s="4">
        <v>13.541</v>
      </c>
      <c r="I39" s="4">
        <v>0</v>
      </c>
      <c r="J39" s="4">
        <v>0</v>
      </c>
      <c r="K39" s="4">
        <v>0</v>
      </c>
      <c r="L39" s="4">
        <v>314.934</v>
      </c>
      <c r="M39" s="4">
        <v>0</v>
      </c>
    </row>
    <row r="40" spans="1:13" s="1" customFormat="1" ht="12.75">
      <c r="A40" s="7" t="s">
        <v>45</v>
      </c>
      <c r="B40" s="7" t="s">
        <v>23</v>
      </c>
      <c r="C40" s="5">
        <f>+C38+C39</f>
        <v>1674.173</v>
      </c>
      <c r="D40" s="5">
        <f aca="true" t="shared" si="5" ref="D40:L40">+D38+D39</f>
        <v>106.753</v>
      </c>
      <c r="E40" s="5">
        <f t="shared" si="5"/>
        <v>52.596</v>
      </c>
      <c r="F40" s="5">
        <f t="shared" si="5"/>
        <v>861.7579999999999</v>
      </c>
      <c r="G40" s="5">
        <f t="shared" si="5"/>
        <v>0</v>
      </c>
      <c r="H40" s="5">
        <f t="shared" si="5"/>
        <v>33.785</v>
      </c>
      <c r="I40" s="5">
        <f t="shared" si="5"/>
        <v>0</v>
      </c>
      <c r="J40" s="5">
        <f t="shared" si="5"/>
        <v>24.713</v>
      </c>
      <c r="K40" s="5">
        <f t="shared" si="5"/>
        <v>0</v>
      </c>
      <c r="L40" s="5">
        <f t="shared" si="5"/>
        <v>594.568</v>
      </c>
      <c r="M40" s="5">
        <f>+M38+M39</f>
        <v>0</v>
      </c>
    </row>
    <row r="41" spans="1:13" ht="12.75">
      <c r="A41" s="6" t="s">
        <v>46</v>
      </c>
      <c r="B41" s="6" t="s">
        <v>47</v>
      </c>
      <c r="C41" s="4">
        <v>16725.085</v>
      </c>
      <c r="D41" s="4">
        <v>7600.642</v>
      </c>
      <c r="E41" s="4">
        <v>5877.24</v>
      </c>
      <c r="F41" s="4">
        <v>0</v>
      </c>
      <c r="G41" s="4">
        <v>343.292</v>
      </c>
      <c r="H41" s="4">
        <v>2194.01</v>
      </c>
      <c r="I41" s="4">
        <v>0</v>
      </c>
      <c r="J41" s="4">
        <v>0</v>
      </c>
      <c r="K41" s="4">
        <v>703.406</v>
      </c>
      <c r="L41" s="4">
        <v>6.495</v>
      </c>
      <c r="M41" s="4">
        <v>0</v>
      </c>
    </row>
    <row r="42" spans="1:13" s="1" customFormat="1" ht="12.75">
      <c r="A42" s="7" t="s">
        <v>46</v>
      </c>
      <c r="B42" s="7" t="s">
        <v>23</v>
      </c>
      <c r="C42" s="5">
        <v>16725.085</v>
      </c>
      <c r="D42" s="5">
        <v>7600.642</v>
      </c>
      <c r="E42" s="5">
        <v>5877.24</v>
      </c>
      <c r="F42" s="5">
        <v>0</v>
      </c>
      <c r="G42" s="5">
        <v>343.292</v>
      </c>
      <c r="H42" s="5">
        <v>2194.01</v>
      </c>
      <c r="I42" s="5">
        <v>0</v>
      </c>
      <c r="J42" s="5">
        <v>0</v>
      </c>
      <c r="K42" s="5">
        <v>703.406</v>
      </c>
      <c r="L42" s="5">
        <v>6.495</v>
      </c>
      <c r="M42" s="5">
        <v>0</v>
      </c>
    </row>
    <row r="43" spans="1:13" ht="12.75">
      <c r="A43" s="6" t="s">
        <v>48</v>
      </c>
      <c r="B43" s="6" t="s">
        <v>49</v>
      </c>
      <c r="C43" s="4">
        <v>424.752</v>
      </c>
      <c r="D43" s="4">
        <v>287.912</v>
      </c>
      <c r="E43" s="4">
        <v>66.943</v>
      </c>
      <c r="F43" s="4">
        <v>0</v>
      </c>
      <c r="G43" s="4">
        <v>0</v>
      </c>
      <c r="H43" s="4">
        <v>59.559</v>
      </c>
      <c r="I43" s="4">
        <v>0</v>
      </c>
      <c r="J43" s="4">
        <v>0</v>
      </c>
      <c r="K43" s="4">
        <v>10.338</v>
      </c>
      <c r="L43" s="4">
        <v>0</v>
      </c>
      <c r="M43" s="4">
        <v>0</v>
      </c>
    </row>
    <row r="44" spans="1:13" ht="12.75">
      <c r="A44" s="6" t="s">
        <v>48</v>
      </c>
      <c r="B44" s="6" t="s">
        <v>50</v>
      </c>
      <c r="C44" s="4">
        <v>2520.96</v>
      </c>
      <c r="D44" s="4">
        <v>653.086</v>
      </c>
      <c r="E44" s="4">
        <v>1042.832</v>
      </c>
      <c r="F44" s="4">
        <v>23.714</v>
      </c>
      <c r="G44" s="4">
        <v>67.073</v>
      </c>
      <c r="H44" s="4">
        <v>509.043</v>
      </c>
      <c r="I44" s="4">
        <v>0</v>
      </c>
      <c r="J44" s="4">
        <v>0</v>
      </c>
      <c r="K44" s="4">
        <v>0</v>
      </c>
      <c r="L44" s="4">
        <v>225.212</v>
      </c>
      <c r="M44" s="4">
        <v>0</v>
      </c>
    </row>
    <row r="45" spans="1:13" ht="12.75">
      <c r="A45" s="6" t="s">
        <v>48</v>
      </c>
      <c r="B45" s="6" t="s">
        <v>51</v>
      </c>
      <c r="C45" s="4">
        <v>552.349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3.596</v>
      </c>
      <c r="L45" s="4">
        <v>548.753</v>
      </c>
      <c r="M45" s="4">
        <v>0</v>
      </c>
    </row>
    <row r="46" spans="1:13" s="1" customFormat="1" ht="12.75">
      <c r="A46" s="7" t="s">
        <v>48</v>
      </c>
      <c r="B46" s="7" t="s">
        <v>23</v>
      </c>
      <c r="C46" s="5">
        <f>+C43+C44+C45</f>
        <v>3498.061</v>
      </c>
      <c r="D46" s="5">
        <f aca="true" t="shared" si="6" ref="D46:M46">+D43+D44+D45</f>
        <v>940.998</v>
      </c>
      <c r="E46" s="5">
        <f t="shared" si="6"/>
        <v>1109.775</v>
      </c>
      <c r="F46" s="5">
        <f t="shared" si="6"/>
        <v>23.714</v>
      </c>
      <c r="G46" s="5">
        <f t="shared" si="6"/>
        <v>67.073</v>
      </c>
      <c r="H46" s="5">
        <f t="shared" si="6"/>
        <v>568.602</v>
      </c>
      <c r="I46" s="5">
        <f t="shared" si="6"/>
        <v>0</v>
      </c>
      <c r="J46" s="5">
        <f t="shared" si="6"/>
        <v>0</v>
      </c>
      <c r="K46" s="5">
        <f t="shared" si="6"/>
        <v>13.934</v>
      </c>
      <c r="L46" s="5">
        <f t="shared" si="6"/>
        <v>773.965</v>
      </c>
      <c r="M46" s="5">
        <f t="shared" si="6"/>
        <v>0</v>
      </c>
    </row>
    <row r="47" spans="1:13" ht="12.75">
      <c r="A47" s="6" t="s">
        <v>52</v>
      </c>
      <c r="B47" s="6" t="s">
        <v>53</v>
      </c>
      <c r="C47" s="4">
        <v>1548.2440000000001</v>
      </c>
      <c r="D47" s="4">
        <v>563.391</v>
      </c>
      <c r="E47" s="4">
        <v>299.11</v>
      </c>
      <c r="F47" s="4">
        <v>0</v>
      </c>
      <c r="G47" s="4">
        <v>27.072</v>
      </c>
      <c r="H47" s="4">
        <v>141.914</v>
      </c>
      <c r="I47" s="4">
        <v>0</v>
      </c>
      <c r="J47" s="4">
        <v>0</v>
      </c>
      <c r="K47" s="4">
        <v>0</v>
      </c>
      <c r="L47" s="4">
        <v>516.757</v>
      </c>
      <c r="M47" s="4">
        <v>0</v>
      </c>
    </row>
    <row r="48" spans="1:13" ht="12.75">
      <c r="A48" s="6" t="s">
        <v>52</v>
      </c>
      <c r="B48" s="6" t="s">
        <v>54</v>
      </c>
      <c r="C48" s="4">
        <v>841.3109999999999</v>
      </c>
      <c r="D48" s="4">
        <v>407.385</v>
      </c>
      <c r="E48" s="4">
        <v>271.047</v>
      </c>
      <c r="F48" s="4">
        <v>0</v>
      </c>
      <c r="G48" s="4">
        <v>0</v>
      </c>
      <c r="H48" s="4">
        <v>88.082</v>
      </c>
      <c r="I48" s="4">
        <v>0</v>
      </c>
      <c r="J48" s="4">
        <v>0</v>
      </c>
      <c r="K48" s="4">
        <v>29.276</v>
      </c>
      <c r="L48" s="4">
        <v>45.521</v>
      </c>
      <c r="M48" s="4">
        <v>0</v>
      </c>
    </row>
    <row r="49" spans="1:13" ht="12.75">
      <c r="A49" s="6" t="s">
        <v>52</v>
      </c>
      <c r="B49" s="6" t="s">
        <v>55</v>
      </c>
      <c r="C49" s="4">
        <v>493.943</v>
      </c>
      <c r="D49" s="4">
        <v>76.003</v>
      </c>
      <c r="E49" s="4">
        <v>44.738</v>
      </c>
      <c r="F49" s="4">
        <v>0</v>
      </c>
      <c r="G49" s="4">
        <v>12.082</v>
      </c>
      <c r="H49" s="4">
        <v>27.864</v>
      </c>
      <c r="I49" s="4">
        <v>0</v>
      </c>
      <c r="J49" s="4">
        <v>0</v>
      </c>
      <c r="K49" s="4">
        <v>10.362</v>
      </c>
      <c r="L49" s="4">
        <v>322.894</v>
      </c>
      <c r="M49" s="4">
        <v>0</v>
      </c>
    </row>
    <row r="50" spans="1:13" ht="12.75">
      <c r="A50" s="6" t="s">
        <v>52</v>
      </c>
      <c r="B50" s="6" t="s">
        <v>56</v>
      </c>
      <c r="C50" s="4">
        <v>336.267</v>
      </c>
      <c r="D50" s="4">
        <v>100.261</v>
      </c>
      <c r="E50" s="4">
        <v>55.77</v>
      </c>
      <c r="F50" s="4">
        <v>0</v>
      </c>
      <c r="G50" s="4">
        <v>3.672</v>
      </c>
      <c r="H50" s="4">
        <v>52.551</v>
      </c>
      <c r="I50" s="4">
        <v>0</v>
      </c>
      <c r="J50" s="4">
        <v>0</v>
      </c>
      <c r="K50" s="4">
        <v>20.249</v>
      </c>
      <c r="L50" s="4">
        <v>103.764</v>
      </c>
      <c r="M50" s="4">
        <v>0</v>
      </c>
    </row>
    <row r="51" spans="1:13" ht="12.75">
      <c r="A51" s="6" t="s">
        <v>52</v>
      </c>
      <c r="B51" s="6" t="s">
        <v>57</v>
      </c>
      <c r="C51" s="4">
        <v>842.694</v>
      </c>
      <c r="D51" s="4">
        <v>237.639</v>
      </c>
      <c r="E51" s="4">
        <v>134.443</v>
      </c>
      <c r="F51" s="4">
        <v>0</v>
      </c>
      <c r="G51" s="4">
        <v>0</v>
      </c>
      <c r="H51" s="4">
        <v>121.195</v>
      </c>
      <c r="I51" s="4">
        <v>0</v>
      </c>
      <c r="J51" s="4">
        <v>0</v>
      </c>
      <c r="K51" s="4">
        <v>55.771</v>
      </c>
      <c r="L51" s="4">
        <v>293.646</v>
      </c>
      <c r="M51" s="4">
        <v>0</v>
      </c>
    </row>
    <row r="52" spans="1:13" ht="12.75">
      <c r="A52" s="6" t="s">
        <v>52</v>
      </c>
      <c r="B52" s="6" t="s">
        <v>20</v>
      </c>
      <c r="C52" s="4">
        <v>8003.756000000001</v>
      </c>
      <c r="D52" s="4">
        <v>4104.214</v>
      </c>
      <c r="E52" s="4">
        <v>1636.947</v>
      </c>
      <c r="F52" s="4">
        <v>625.756</v>
      </c>
      <c r="G52" s="4">
        <v>289.758</v>
      </c>
      <c r="H52" s="4">
        <v>698.435</v>
      </c>
      <c r="I52" s="4">
        <v>0</v>
      </c>
      <c r="J52" s="4">
        <v>0</v>
      </c>
      <c r="K52" s="4">
        <v>146.549</v>
      </c>
      <c r="L52" s="4">
        <v>474.743</v>
      </c>
      <c r="M52" s="4">
        <v>27.354</v>
      </c>
    </row>
    <row r="53" spans="1:13" ht="12.75">
      <c r="A53" s="6" t="s">
        <v>52</v>
      </c>
      <c r="B53" s="6" t="s">
        <v>58</v>
      </c>
      <c r="C53" s="4">
        <v>13139.766999999998</v>
      </c>
      <c r="D53" s="4">
        <v>3273.756</v>
      </c>
      <c r="E53" s="4">
        <v>1642.37</v>
      </c>
      <c r="F53" s="4">
        <v>5385.476</v>
      </c>
      <c r="G53" s="4">
        <v>226.641</v>
      </c>
      <c r="H53" s="4">
        <v>1262.698</v>
      </c>
      <c r="I53" s="4">
        <v>0</v>
      </c>
      <c r="J53" s="4">
        <v>0</v>
      </c>
      <c r="K53" s="4">
        <v>319.802</v>
      </c>
      <c r="L53" s="4">
        <v>1029.024</v>
      </c>
      <c r="M53" s="4">
        <v>0</v>
      </c>
    </row>
    <row r="54" spans="1:13" ht="12.75">
      <c r="A54" s="6" t="s">
        <v>52</v>
      </c>
      <c r="B54" s="6" t="s">
        <v>59</v>
      </c>
      <c r="C54" s="4">
        <v>23.178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23.178</v>
      </c>
      <c r="M54" s="4">
        <v>0</v>
      </c>
    </row>
    <row r="55" spans="1:13" ht="12.75">
      <c r="A55" s="6" t="s">
        <v>52</v>
      </c>
      <c r="B55" s="6" t="s">
        <v>60</v>
      </c>
      <c r="C55" s="4">
        <v>2737.646</v>
      </c>
      <c r="D55" s="4">
        <v>1271.177</v>
      </c>
      <c r="E55" s="4">
        <v>290.602</v>
      </c>
      <c r="F55" s="4">
        <v>308.378</v>
      </c>
      <c r="G55" s="4">
        <v>0</v>
      </c>
      <c r="H55" s="4">
        <v>376.772</v>
      </c>
      <c r="I55" s="4">
        <v>0</v>
      </c>
      <c r="J55" s="4">
        <v>0</v>
      </c>
      <c r="K55" s="4">
        <v>151.681</v>
      </c>
      <c r="L55" s="4">
        <v>339.036</v>
      </c>
      <c r="M55" s="4">
        <v>0</v>
      </c>
    </row>
    <row r="56" spans="1:13" s="1" customFormat="1" ht="12.75">
      <c r="A56" s="7" t="s">
        <v>52</v>
      </c>
      <c r="B56" s="7" t="s">
        <v>23</v>
      </c>
      <c r="C56" s="5">
        <v>27966.805999999993</v>
      </c>
      <c r="D56" s="5">
        <v>10033.826</v>
      </c>
      <c r="E56" s="5">
        <v>4375.027</v>
      </c>
      <c r="F56" s="5">
        <v>6319.61</v>
      </c>
      <c r="G56" s="5">
        <v>559.225</v>
      </c>
      <c r="H56" s="5">
        <v>2769.511</v>
      </c>
      <c r="I56" s="5">
        <v>0</v>
      </c>
      <c r="J56" s="5">
        <v>0</v>
      </c>
      <c r="K56" s="5">
        <v>733.69</v>
      </c>
      <c r="L56" s="5">
        <v>3148.5629999999996</v>
      </c>
      <c r="M56" s="5">
        <v>27.354</v>
      </c>
    </row>
    <row r="57" spans="1:13" ht="12.75">
      <c r="A57" s="6" t="s">
        <v>61</v>
      </c>
      <c r="B57" s="6" t="s">
        <v>62</v>
      </c>
      <c r="C57" s="4">
        <v>2132.7</v>
      </c>
      <c r="D57" s="4">
        <v>377.12</v>
      </c>
      <c r="E57" s="4">
        <v>140.459</v>
      </c>
      <c r="F57" s="4">
        <v>251.179</v>
      </c>
      <c r="G57" s="4">
        <v>9.449</v>
      </c>
      <c r="H57" s="4">
        <v>137.561</v>
      </c>
      <c r="I57" s="4">
        <v>0</v>
      </c>
      <c r="J57" s="4">
        <v>0</v>
      </c>
      <c r="K57" s="4">
        <v>623.322</v>
      </c>
      <c r="L57" s="4">
        <v>593.61</v>
      </c>
      <c r="M57" s="4">
        <v>0</v>
      </c>
    </row>
    <row r="58" spans="1:13" ht="12.75">
      <c r="A58" s="6" t="s">
        <v>61</v>
      </c>
      <c r="B58" s="6" t="s">
        <v>63</v>
      </c>
      <c r="C58" s="4">
        <v>268.9</v>
      </c>
      <c r="D58" s="4">
        <v>0</v>
      </c>
      <c r="E58" s="4">
        <v>135.912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132.988</v>
      </c>
      <c r="M58" s="4">
        <v>0</v>
      </c>
    </row>
    <row r="59" spans="1:13" ht="12.75">
      <c r="A59" s="6" t="s">
        <v>61</v>
      </c>
      <c r="B59" s="6" t="s">
        <v>64</v>
      </c>
      <c r="C59" s="4">
        <v>762.258</v>
      </c>
      <c r="D59" s="4">
        <v>188.247</v>
      </c>
      <c r="E59" s="4">
        <v>120.772</v>
      </c>
      <c r="F59" s="4">
        <v>0</v>
      </c>
      <c r="G59" s="4">
        <v>0</v>
      </c>
      <c r="H59" s="4">
        <v>74.588</v>
      </c>
      <c r="I59" s="4">
        <v>0</v>
      </c>
      <c r="J59" s="4">
        <v>0</v>
      </c>
      <c r="K59" s="4">
        <v>0</v>
      </c>
      <c r="L59" s="4">
        <v>378.651</v>
      </c>
      <c r="M59" s="4">
        <v>0</v>
      </c>
    </row>
    <row r="60" spans="1:13" ht="12.75">
      <c r="A60" s="6" t="s">
        <v>61</v>
      </c>
      <c r="B60" s="6" t="s">
        <v>65</v>
      </c>
      <c r="C60" s="4">
        <v>25057.394</v>
      </c>
      <c r="D60" s="4">
        <v>9043.915</v>
      </c>
      <c r="E60" s="4">
        <v>5092.668</v>
      </c>
      <c r="F60" s="4">
        <v>7191.194</v>
      </c>
      <c r="G60" s="4">
        <v>0</v>
      </c>
      <c r="H60" s="4">
        <v>2673.567</v>
      </c>
      <c r="I60" s="4">
        <v>0</v>
      </c>
      <c r="J60" s="4">
        <v>0</v>
      </c>
      <c r="K60" s="4">
        <v>0</v>
      </c>
      <c r="L60" s="4">
        <v>1056.05</v>
      </c>
      <c r="M60" s="4">
        <v>0</v>
      </c>
    </row>
    <row r="61" spans="1:13" ht="12.75">
      <c r="A61" s="6" t="s">
        <v>61</v>
      </c>
      <c r="B61" s="6" t="s">
        <v>22</v>
      </c>
      <c r="C61" s="4">
        <v>1082.366</v>
      </c>
      <c r="D61" s="4">
        <v>553.868</v>
      </c>
      <c r="E61" s="4">
        <v>228.272</v>
      </c>
      <c r="F61" s="4">
        <v>35.791</v>
      </c>
      <c r="G61" s="4">
        <v>19.841</v>
      </c>
      <c r="H61" s="4">
        <v>144.295</v>
      </c>
      <c r="I61" s="4">
        <v>0</v>
      </c>
      <c r="J61" s="4">
        <v>0</v>
      </c>
      <c r="K61" s="4">
        <v>0</v>
      </c>
      <c r="L61" s="4">
        <v>32.729</v>
      </c>
      <c r="M61" s="4">
        <v>67.57</v>
      </c>
    </row>
    <row r="62" spans="1:13" ht="12.75">
      <c r="A62" s="6" t="s">
        <v>61</v>
      </c>
      <c r="B62" s="6" t="s">
        <v>54</v>
      </c>
      <c r="C62" s="4">
        <v>26.36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26.36</v>
      </c>
      <c r="M62" s="4">
        <v>0</v>
      </c>
    </row>
    <row r="63" spans="1:13" s="1" customFormat="1" ht="12.75">
      <c r="A63" s="7" t="s">
        <v>61</v>
      </c>
      <c r="B63" s="7" t="s">
        <v>23</v>
      </c>
      <c r="C63" s="5">
        <f>+C57+C58+C59+C60+C61+C62</f>
        <v>29329.978000000003</v>
      </c>
      <c r="D63" s="5">
        <f aca="true" t="shared" si="7" ref="D63:M63">+D57+D58+D59+D60+D61+D62</f>
        <v>10163.150000000001</v>
      </c>
      <c r="E63" s="5">
        <f t="shared" si="7"/>
        <v>5718.083</v>
      </c>
      <c r="F63" s="5">
        <f t="shared" si="7"/>
        <v>7478.164000000001</v>
      </c>
      <c r="G63" s="5">
        <f t="shared" si="7"/>
        <v>29.29</v>
      </c>
      <c r="H63" s="5">
        <f t="shared" si="7"/>
        <v>3030.011</v>
      </c>
      <c r="I63" s="5">
        <f t="shared" si="7"/>
        <v>0</v>
      </c>
      <c r="J63" s="5">
        <f t="shared" si="7"/>
        <v>0</v>
      </c>
      <c r="K63" s="5">
        <f t="shared" si="7"/>
        <v>623.322</v>
      </c>
      <c r="L63" s="5">
        <f t="shared" si="7"/>
        <v>2220.388</v>
      </c>
      <c r="M63" s="5">
        <f t="shared" si="7"/>
        <v>67.57</v>
      </c>
    </row>
    <row r="64" spans="1:13" ht="12.75">
      <c r="A64" s="6" t="s">
        <v>66</v>
      </c>
      <c r="B64" s="6" t="s">
        <v>34</v>
      </c>
      <c r="C64" s="4">
        <v>2203.909</v>
      </c>
      <c r="D64" s="4">
        <v>800.355</v>
      </c>
      <c r="E64" s="4">
        <v>516.086</v>
      </c>
      <c r="F64" s="4">
        <v>0</v>
      </c>
      <c r="G64" s="4">
        <v>175.011</v>
      </c>
      <c r="H64" s="4">
        <v>360.914</v>
      </c>
      <c r="I64" s="4">
        <v>0</v>
      </c>
      <c r="J64" s="4">
        <v>0</v>
      </c>
      <c r="K64" s="4">
        <v>0</v>
      </c>
      <c r="L64" s="4">
        <v>291.817</v>
      </c>
      <c r="M64" s="4">
        <v>59.726</v>
      </c>
    </row>
    <row r="65" spans="1:13" ht="12.75">
      <c r="A65" s="6" t="s">
        <v>66</v>
      </c>
      <c r="B65" s="6" t="s">
        <v>59</v>
      </c>
      <c r="C65" s="4">
        <v>845.894</v>
      </c>
      <c r="D65" s="4">
        <v>129.837</v>
      </c>
      <c r="E65" s="4">
        <v>187.534</v>
      </c>
      <c r="F65" s="4">
        <v>0</v>
      </c>
      <c r="G65" s="4">
        <v>0</v>
      </c>
      <c r="H65" s="4">
        <v>55.493</v>
      </c>
      <c r="I65" s="4">
        <v>0</v>
      </c>
      <c r="J65" s="4">
        <v>0</v>
      </c>
      <c r="K65" s="4">
        <v>0</v>
      </c>
      <c r="L65" s="4">
        <v>473.03</v>
      </c>
      <c r="M65" s="4">
        <v>0</v>
      </c>
    </row>
    <row r="66" spans="1:13" ht="12.75">
      <c r="A66" s="6" t="s">
        <v>66</v>
      </c>
      <c r="B66" s="6" t="s">
        <v>37</v>
      </c>
      <c r="C66" s="4">
        <v>4965.655</v>
      </c>
      <c r="D66" s="4">
        <v>1811.775</v>
      </c>
      <c r="E66" s="4">
        <v>2111.2</v>
      </c>
      <c r="F66" s="4">
        <v>0</v>
      </c>
      <c r="G66" s="4">
        <v>317.084</v>
      </c>
      <c r="H66" s="4">
        <v>570.714</v>
      </c>
      <c r="I66" s="4">
        <v>0</v>
      </c>
      <c r="J66" s="4">
        <v>0</v>
      </c>
      <c r="K66" s="4">
        <v>0</v>
      </c>
      <c r="L66" s="4">
        <v>154.882</v>
      </c>
      <c r="M66" s="4">
        <v>0</v>
      </c>
    </row>
    <row r="67" spans="1:13" ht="12.75">
      <c r="A67" s="6" t="s">
        <v>66</v>
      </c>
      <c r="B67" s="6" t="s">
        <v>54</v>
      </c>
      <c r="C67" s="4">
        <v>162.155</v>
      </c>
      <c r="D67" s="4">
        <v>15.415</v>
      </c>
      <c r="E67" s="4">
        <v>4.729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2.818</v>
      </c>
      <c r="L67" s="4">
        <v>139.193</v>
      </c>
      <c r="M67" s="4">
        <v>0</v>
      </c>
    </row>
    <row r="68" spans="1:13" ht="12.75">
      <c r="A68" s="6" t="s">
        <v>66</v>
      </c>
      <c r="B68" s="6" t="s">
        <v>63</v>
      </c>
      <c r="C68" s="4">
        <v>14199.851999999999</v>
      </c>
      <c r="D68" s="4">
        <v>4781.903</v>
      </c>
      <c r="E68" s="4">
        <v>5865.865</v>
      </c>
      <c r="F68" s="4">
        <v>1023.05</v>
      </c>
      <c r="G68" s="4">
        <v>0</v>
      </c>
      <c r="H68" s="4">
        <v>1061.355</v>
      </c>
      <c r="I68" s="4">
        <v>0</v>
      </c>
      <c r="J68" s="4">
        <v>0</v>
      </c>
      <c r="K68" s="4">
        <v>0</v>
      </c>
      <c r="L68" s="4">
        <v>1467.679</v>
      </c>
      <c r="M68" s="4">
        <v>0</v>
      </c>
    </row>
    <row r="69" spans="1:13" s="1" customFormat="1" ht="12.75">
      <c r="A69" s="7" t="s">
        <v>66</v>
      </c>
      <c r="B69" s="7" t="s">
        <v>23</v>
      </c>
      <c r="C69" s="5">
        <v>22377.464999999997</v>
      </c>
      <c r="D69" s="5">
        <v>7539.285</v>
      </c>
      <c r="E69" s="5">
        <v>8685.413999999999</v>
      </c>
      <c r="F69" s="5">
        <v>1023.05</v>
      </c>
      <c r="G69" s="5">
        <v>492.095</v>
      </c>
      <c r="H69" s="5">
        <v>2048.476</v>
      </c>
      <c r="I69" s="5">
        <v>0</v>
      </c>
      <c r="J69" s="5">
        <v>0</v>
      </c>
      <c r="K69" s="5">
        <v>2.818</v>
      </c>
      <c r="L69" s="5">
        <v>2526.601</v>
      </c>
      <c r="M69" s="5">
        <v>59.726</v>
      </c>
    </row>
    <row r="70" spans="1:13" ht="12.75">
      <c r="A70" s="6" t="s">
        <v>67</v>
      </c>
      <c r="B70" s="6" t="s">
        <v>25</v>
      </c>
      <c r="C70" s="4">
        <v>930.914</v>
      </c>
      <c r="D70" s="4">
        <v>165.39</v>
      </c>
      <c r="E70" s="4">
        <v>165.39</v>
      </c>
      <c r="F70" s="4">
        <v>0</v>
      </c>
      <c r="G70" s="4">
        <v>0</v>
      </c>
      <c r="H70" s="4">
        <v>6.287</v>
      </c>
      <c r="I70" s="4">
        <v>0</v>
      </c>
      <c r="J70" s="4">
        <v>0</v>
      </c>
      <c r="K70" s="4">
        <v>0</v>
      </c>
      <c r="L70" s="4">
        <v>593.847</v>
      </c>
      <c r="M70" s="4">
        <v>0</v>
      </c>
    </row>
    <row r="71" spans="1:13" ht="12.75">
      <c r="A71" s="6" t="s">
        <v>67</v>
      </c>
      <c r="B71" s="6" t="s">
        <v>68</v>
      </c>
      <c r="C71" s="4">
        <v>1903.819</v>
      </c>
      <c r="D71" s="4">
        <v>264.021</v>
      </c>
      <c r="E71" s="4">
        <v>10.588</v>
      </c>
      <c r="F71" s="4">
        <v>0</v>
      </c>
      <c r="G71" s="4">
        <v>279.881</v>
      </c>
      <c r="H71" s="4">
        <v>49.799</v>
      </c>
      <c r="I71" s="4">
        <v>0</v>
      </c>
      <c r="J71" s="4">
        <v>0</v>
      </c>
      <c r="K71" s="4">
        <v>0</v>
      </c>
      <c r="L71" s="4">
        <v>1299.53</v>
      </c>
      <c r="M71" s="4">
        <v>0</v>
      </c>
    </row>
    <row r="72" spans="1:13" ht="12.75">
      <c r="A72" s="6" t="s">
        <v>67</v>
      </c>
      <c r="B72" s="6" t="s">
        <v>69</v>
      </c>
      <c r="C72" s="4">
        <v>13745.083999999999</v>
      </c>
      <c r="D72" s="4">
        <v>5123.75</v>
      </c>
      <c r="E72" s="4">
        <v>2787.98</v>
      </c>
      <c r="F72" s="4">
        <v>2942.497</v>
      </c>
      <c r="G72" s="4">
        <v>0</v>
      </c>
      <c r="H72" s="4">
        <v>804.059</v>
      </c>
      <c r="I72" s="4">
        <v>0</v>
      </c>
      <c r="J72" s="4">
        <v>0</v>
      </c>
      <c r="K72" s="4">
        <v>0</v>
      </c>
      <c r="L72" s="4">
        <v>1736.482</v>
      </c>
      <c r="M72" s="4">
        <v>350.316</v>
      </c>
    </row>
    <row r="73" spans="1:13" ht="12.75">
      <c r="A73" s="6" t="s">
        <v>67</v>
      </c>
      <c r="B73" s="6" t="s">
        <v>70</v>
      </c>
      <c r="C73" s="4">
        <v>6964.697</v>
      </c>
      <c r="D73" s="4">
        <v>2668.655</v>
      </c>
      <c r="E73" s="4">
        <v>1356.653</v>
      </c>
      <c r="F73" s="4">
        <v>123.932</v>
      </c>
      <c r="G73" s="4">
        <v>169.405</v>
      </c>
      <c r="H73" s="4">
        <v>582.867</v>
      </c>
      <c r="I73" s="4">
        <v>0</v>
      </c>
      <c r="J73" s="4">
        <v>0</v>
      </c>
      <c r="K73" s="4">
        <v>209.66</v>
      </c>
      <c r="L73" s="4">
        <v>1853.525</v>
      </c>
      <c r="M73" s="4">
        <v>0</v>
      </c>
    </row>
    <row r="74" spans="1:13" ht="12.75">
      <c r="A74" s="6" t="s">
        <v>67</v>
      </c>
      <c r="B74" s="6" t="s">
        <v>71</v>
      </c>
      <c r="C74" s="4">
        <v>3312.5090000000005</v>
      </c>
      <c r="D74" s="4">
        <v>1138.755</v>
      </c>
      <c r="E74" s="4">
        <v>651.644</v>
      </c>
      <c r="F74" s="4">
        <v>1163.218</v>
      </c>
      <c r="G74" s="4">
        <v>0</v>
      </c>
      <c r="H74" s="4">
        <v>185.371</v>
      </c>
      <c r="I74" s="4">
        <v>0</v>
      </c>
      <c r="J74" s="4">
        <v>0</v>
      </c>
      <c r="K74" s="4">
        <v>0</v>
      </c>
      <c r="L74" s="4">
        <v>173.521</v>
      </c>
      <c r="M74" s="4">
        <v>0</v>
      </c>
    </row>
    <row r="75" spans="1:13" ht="12.75">
      <c r="A75" s="6" t="s">
        <v>67</v>
      </c>
      <c r="B75" s="6" t="s">
        <v>72</v>
      </c>
      <c r="C75" s="4">
        <v>3012.8710000000005</v>
      </c>
      <c r="D75" s="4">
        <v>1750.742</v>
      </c>
      <c r="E75" s="4">
        <v>321.207</v>
      </c>
      <c r="F75" s="4">
        <v>525.682</v>
      </c>
      <c r="G75" s="4">
        <v>40.799</v>
      </c>
      <c r="H75" s="4">
        <v>307.264</v>
      </c>
      <c r="I75" s="4">
        <v>0</v>
      </c>
      <c r="J75" s="4">
        <v>0</v>
      </c>
      <c r="K75" s="4">
        <v>67.177</v>
      </c>
      <c r="L75" s="4">
        <v>0</v>
      </c>
      <c r="M75" s="4">
        <v>0</v>
      </c>
    </row>
    <row r="76" spans="1:13" s="1" customFormat="1" ht="12.75">
      <c r="A76" s="7" t="s">
        <v>67</v>
      </c>
      <c r="B76" s="7" t="s">
        <v>23</v>
      </c>
      <c r="C76" s="5">
        <f>+C70+C71+C72+C73+C74+C75</f>
        <v>29869.894</v>
      </c>
      <c r="D76" s="5">
        <f aca="true" t="shared" si="8" ref="D76:M76">+D70+D71+D72+D73+D74+D75</f>
        <v>11111.313</v>
      </c>
      <c r="E76" s="5">
        <f t="shared" si="8"/>
        <v>5293.462</v>
      </c>
      <c r="F76" s="5">
        <f t="shared" si="8"/>
        <v>4755.329</v>
      </c>
      <c r="G76" s="5">
        <f t="shared" si="8"/>
        <v>490.0849999999999</v>
      </c>
      <c r="H76" s="5">
        <f t="shared" si="8"/>
        <v>1935.647</v>
      </c>
      <c r="I76" s="5">
        <f t="shared" si="8"/>
        <v>0</v>
      </c>
      <c r="J76" s="5">
        <f t="shared" si="8"/>
        <v>0</v>
      </c>
      <c r="K76" s="5">
        <f t="shared" si="8"/>
        <v>276.837</v>
      </c>
      <c r="L76" s="5">
        <f t="shared" si="8"/>
        <v>5656.905</v>
      </c>
      <c r="M76" s="5">
        <f t="shared" si="8"/>
        <v>350.316</v>
      </c>
    </row>
    <row r="77" spans="1:13" ht="12.75">
      <c r="A77" s="6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1" customFormat="1" ht="12.75">
      <c r="A78" s="7" t="s">
        <v>73</v>
      </c>
      <c r="B78" s="7"/>
      <c r="C78" s="5">
        <f>+C15+C18+C20+C23+C27+C32+C37+C40+C42+C46+C56+C63+C69+C76</f>
        <v>337521.1569999999</v>
      </c>
      <c r="D78" s="5">
        <f aca="true" t="shared" si="9" ref="D78:M78">+D15+D18+D20+D23+D27+D32+D37+D40+D42+D46+D56+D63+D69+D76</f>
        <v>117173.91700000002</v>
      </c>
      <c r="E78" s="5">
        <f t="shared" si="9"/>
        <v>58192.574</v>
      </c>
      <c r="F78" s="5">
        <f t="shared" si="9"/>
        <v>64734.08900000001</v>
      </c>
      <c r="G78" s="5">
        <f t="shared" si="9"/>
        <v>4848.839</v>
      </c>
      <c r="H78" s="5">
        <f t="shared" si="9"/>
        <v>24466.106</v>
      </c>
      <c r="I78" s="5">
        <f t="shared" si="9"/>
        <v>0</v>
      </c>
      <c r="J78" s="5">
        <f t="shared" si="9"/>
        <v>704.04</v>
      </c>
      <c r="K78" s="5">
        <f t="shared" si="9"/>
        <v>39838.06400000001</v>
      </c>
      <c r="L78" s="5">
        <f t="shared" si="9"/>
        <v>26662.89</v>
      </c>
      <c r="M78" s="5">
        <f t="shared" si="9"/>
        <v>900.6379999999999</v>
      </c>
    </row>
    <row r="79" spans="1:13" ht="12.75">
      <c r="A79" s="6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2011-01-13T21:57:08Z</cp:lastPrinted>
  <dcterms:created xsi:type="dcterms:W3CDTF">2011-01-12T20:00:24Z</dcterms:created>
  <dcterms:modified xsi:type="dcterms:W3CDTF">2011-01-19T17:52:15Z</dcterms:modified>
  <cp:category/>
  <cp:version/>
  <cp:contentType/>
  <cp:contentStatus/>
</cp:coreProperties>
</file>