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santafe" sheetId="1" r:id="rId1"/>
    <sheet name="factursantaf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<sst xmlns="http://schemas.openxmlformats.org/spreadsheetml/2006/main" count="347" uniqueCount="98">
  <si>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</si>
  <si>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</si>
  <si>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</si>
  <si>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</si>
  <si>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</si>
  <si>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</si>
  <si>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</si>
  <si>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</si>
  <si>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</si>
  <si>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</si>
  <si>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</si>
  <si>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</si>
  <si>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</si>
  <si>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</si>
  <si>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</si>
  <si>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total</t>
  </si>
  <si>
    <t>Belgrano</t>
  </si>
  <si>
    <t>Coop de Armstrong</t>
  </si>
  <si>
    <t>Coop de Tortugas</t>
  </si>
  <si>
    <t>Caseros</t>
  </si>
  <si>
    <t>Coop de San José de La Esquina</t>
  </si>
  <si>
    <t>Coop de Chabasense</t>
  </si>
  <si>
    <t>Coop de Arequito</t>
  </si>
  <si>
    <t>Coop de Bigand</t>
  </si>
  <si>
    <t>Coop de Los Molinos</t>
  </si>
  <si>
    <t>Coop de Godeken</t>
  </si>
  <si>
    <t>Castellanos</t>
  </si>
  <si>
    <t>Coop de Tacural</t>
  </si>
  <si>
    <t>Coop de Colonia Josefina</t>
  </si>
  <si>
    <t>Coop de Humberto Primero</t>
  </si>
  <si>
    <t>Constitución</t>
  </si>
  <si>
    <t>Coop de Juncal</t>
  </si>
  <si>
    <t>Coop de General Gelly</t>
  </si>
  <si>
    <t>Coop de General Gelly ( rural)</t>
  </si>
  <si>
    <t>Coop de Cañada Rica</t>
  </si>
  <si>
    <t>Coop de Santa Teresa</t>
  </si>
  <si>
    <t>Coop de Peyrano</t>
  </si>
  <si>
    <t>Coop de Pavón Arriba</t>
  </si>
  <si>
    <t>Coop de J. B. Molina</t>
  </si>
  <si>
    <t>Garay</t>
  </si>
  <si>
    <t>Coop de Helvecia</t>
  </si>
  <si>
    <t>General López</t>
  </si>
  <si>
    <t>Coop Rural de San Eduardo</t>
  </si>
  <si>
    <t>Coop de San Eduardo</t>
  </si>
  <si>
    <t>Coop de Rufino</t>
  </si>
  <si>
    <t>Municipal de Christophersen</t>
  </si>
  <si>
    <t>Coop de Villa Cañás</t>
  </si>
  <si>
    <t>Coop de Elortondo</t>
  </si>
  <si>
    <t>Coop de Wheelwright</t>
  </si>
  <si>
    <t>Coop El Chingolo (Teodelina)</t>
  </si>
  <si>
    <t>Coop de Venado Tuerto</t>
  </si>
  <si>
    <t>Coop de Hugues</t>
  </si>
  <si>
    <t>Coop de San Gregorio</t>
  </si>
  <si>
    <t>Coop de Sancti Spiritu</t>
  </si>
  <si>
    <t>Coop de Maria Teresa</t>
  </si>
  <si>
    <t>Coop de Murphy</t>
  </si>
  <si>
    <t>Coop de Chovet</t>
  </si>
  <si>
    <t>Coop de Carmen</t>
  </si>
  <si>
    <t>General Obligado</t>
  </si>
  <si>
    <t>Coop de Avellaneda</t>
  </si>
  <si>
    <t>Coop de El Araza</t>
  </si>
  <si>
    <t>Coop de Las Toscas</t>
  </si>
  <si>
    <t>Iriondo</t>
  </si>
  <si>
    <t>Coop de Serodino Ltda.</t>
  </si>
  <si>
    <t>Coop de Cañada de Gomez</t>
  </si>
  <si>
    <t>Las Colonias</t>
  </si>
  <si>
    <t>Coop de Sa Pereyra</t>
  </si>
  <si>
    <t>Comuna de San Carlos Norte</t>
  </si>
  <si>
    <t>Rosario</t>
  </si>
  <si>
    <t>Coop de Villa  Amelia</t>
  </si>
  <si>
    <t>Coop de Ibarlucea</t>
  </si>
  <si>
    <t>Comuna de Arminda</t>
  </si>
  <si>
    <t>Coop de Villa Gdor. Galvez</t>
  </si>
  <si>
    <t>Coop de Soldini</t>
  </si>
  <si>
    <t>Coop de Acebal</t>
  </si>
  <si>
    <t>Coop de Pueblo Esther</t>
  </si>
  <si>
    <t>San Javier</t>
  </si>
  <si>
    <t>Coop de Romang</t>
  </si>
  <si>
    <t>San Jeronimo</t>
  </si>
  <si>
    <t>Coop de Lopez</t>
  </si>
  <si>
    <t>Coop de Galvez</t>
  </si>
  <si>
    <t>Coop de Centeno</t>
  </si>
  <si>
    <t>San Justo</t>
  </si>
  <si>
    <t>Coop de Vera y Pintado y La Camila</t>
  </si>
  <si>
    <t>Coop de La Criolla</t>
  </si>
  <si>
    <t>San Lorenzo</t>
  </si>
  <si>
    <t>Coop de Carcarañá</t>
  </si>
  <si>
    <t>Coop de Villa Mugueta</t>
  </si>
  <si>
    <t>Coop de Fuentes</t>
  </si>
  <si>
    <t>San Martín</t>
  </si>
  <si>
    <t>Coop de Colonia Belgrano</t>
  </si>
  <si>
    <t>Vera</t>
  </si>
  <si>
    <t>Coop de Calchaquí</t>
  </si>
  <si>
    <t>Coop de Margarita</t>
  </si>
  <si>
    <t>TOTAL COOPERATIVAS</t>
  </si>
  <si>
    <t>Facturado a usuario final</t>
  </si>
  <si>
    <t>Valores expresados en MWh</t>
  </si>
  <si>
    <t>Cooperativas PROVINCIA DE SANTA 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</si>
</sst>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workbookViewId="0" topLeftCell="A67">
      <selection activeCell="C88" sqref="C88:M88"/>
    </sheetView>
  </sheetViews>
  <sheetFormatPr defaultColWidth="11.421875" defaultRowHeight="12.75"/>
  <cols>
    <col min="1" max="1" width="22.28125" style="0" customWidth="1"/>
    <col min="2" max="2" width="28.28125" style="0" customWidth="1"/>
  </cols>
  <sheetData>
    <row r="2" ht="12.75">
      <c r="A2" s="1" t="s">
        <v>0</v>
      </c>
    </row>
    <row r="3" ht="12.75">
      <c r="A3" s="1" t="s">
        <v>97</v>
      </c>
    </row>
    <row r="4" ht="12.75">
      <c r="A4" s="1"/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16</v>
      </c>
      <c r="B8" t="s">
        <v>17</v>
      </c>
      <c r="C8" s="3">
        <f aca="true" t="shared" si="0" ref="C8:C55">SUM(D8:M8)</f>
        <v>5439</v>
      </c>
      <c r="D8" s="3">
        <v>4186</v>
      </c>
      <c r="E8" s="3">
        <v>544</v>
      </c>
      <c r="F8" s="3">
        <v>221</v>
      </c>
      <c r="G8" s="3">
        <v>1</v>
      </c>
      <c r="H8" s="3">
        <v>1</v>
      </c>
      <c r="I8" s="3">
        <v>0</v>
      </c>
      <c r="J8" s="3">
        <v>0</v>
      </c>
      <c r="K8" s="3">
        <v>50</v>
      </c>
      <c r="L8" s="3">
        <v>431</v>
      </c>
      <c r="M8" s="3">
        <v>5</v>
      </c>
    </row>
    <row r="9" spans="1:13" ht="12.75">
      <c r="A9" t="s">
        <v>16</v>
      </c>
      <c r="B9" t="s">
        <v>18</v>
      </c>
      <c r="C9" s="3">
        <f t="shared" si="0"/>
        <v>1107</v>
      </c>
      <c r="D9" s="3">
        <v>872</v>
      </c>
      <c r="E9" s="3">
        <v>73</v>
      </c>
      <c r="F9" s="3">
        <v>28</v>
      </c>
      <c r="G9" s="3">
        <v>0</v>
      </c>
      <c r="H9" s="3">
        <v>1</v>
      </c>
      <c r="I9" s="3">
        <v>0</v>
      </c>
      <c r="J9" s="3">
        <v>0</v>
      </c>
      <c r="K9" s="3">
        <v>21</v>
      </c>
      <c r="L9" s="3">
        <v>112</v>
      </c>
      <c r="M9" s="3">
        <v>0</v>
      </c>
    </row>
    <row r="10" spans="1:13" ht="12.75">
      <c r="A10" s="1" t="s">
        <v>16</v>
      </c>
      <c r="B10" s="1" t="s">
        <v>15</v>
      </c>
      <c r="C10" s="4">
        <f>+C8+C9</f>
        <v>6546</v>
      </c>
      <c r="D10" s="4">
        <f aca="true" t="shared" si="1" ref="D10:M10">+D8+D9</f>
        <v>5058</v>
      </c>
      <c r="E10" s="4">
        <f t="shared" si="1"/>
        <v>617</v>
      </c>
      <c r="F10" s="4">
        <f t="shared" si="1"/>
        <v>249</v>
      </c>
      <c r="G10" s="4">
        <f t="shared" si="1"/>
        <v>1</v>
      </c>
      <c r="H10" s="4">
        <f t="shared" si="1"/>
        <v>2</v>
      </c>
      <c r="I10" s="4">
        <f t="shared" si="1"/>
        <v>0</v>
      </c>
      <c r="J10" s="4">
        <f t="shared" si="1"/>
        <v>0</v>
      </c>
      <c r="K10" s="4">
        <f t="shared" si="1"/>
        <v>71</v>
      </c>
      <c r="L10" s="4">
        <f t="shared" si="1"/>
        <v>543</v>
      </c>
      <c r="M10" s="4">
        <f t="shared" si="1"/>
        <v>5</v>
      </c>
    </row>
    <row r="11" spans="1:13" ht="12.75">
      <c r="A11" t="s">
        <v>19</v>
      </c>
      <c r="B11" t="s">
        <v>20</v>
      </c>
      <c r="C11" s="3">
        <f t="shared" si="0"/>
        <v>171</v>
      </c>
      <c r="D11" s="3">
        <v>0</v>
      </c>
      <c r="E11" s="3">
        <v>0</v>
      </c>
      <c r="F11" s="3">
        <v>5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165</v>
      </c>
      <c r="M11" s="3">
        <v>0</v>
      </c>
    </row>
    <row r="12" spans="1:13" ht="12.75">
      <c r="A12" t="s">
        <v>19</v>
      </c>
      <c r="B12" t="s">
        <v>21</v>
      </c>
      <c r="C12" s="3">
        <f t="shared" si="0"/>
        <v>3312</v>
      </c>
      <c r="D12" s="3">
        <v>2658</v>
      </c>
      <c r="E12" s="3">
        <v>321</v>
      </c>
      <c r="F12" s="3">
        <v>158</v>
      </c>
      <c r="G12" s="3">
        <v>1</v>
      </c>
      <c r="H12" s="3">
        <v>1</v>
      </c>
      <c r="I12" s="3">
        <v>0</v>
      </c>
      <c r="J12" s="3">
        <v>0</v>
      </c>
      <c r="K12" s="3">
        <v>49</v>
      </c>
      <c r="L12" s="3">
        <v>123</v>
      </c>
      <c r="M12" s="3">
        <v>1</v>
      </c>
    </row>
    <row r="13" spans="1:13" ht="12.75">
      <c r="A13" t="s">
        <v>19</v>
      </c>
      <c r="B13" t="s">
        <v>22</v>
      </c>
      <c r="C13" s="3">
        <f t="shared" si="0"/>
        <v>106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106</v>
      </c>
      <c r="M13" s="3">
        <v>0</v>
      </c>
    </row>
    <row r="14" spans="1:13" ht="12.75">
      <c r="A14" t="s">
        <v>19</v>
      </c>
      <c r="B14" t="s">
        <v>23</v>
      </c>
      <c r="C14" s="3">
        <f t="shared" si="0"/>
        <v>2484</v>
      </c>
      <c r="D14" s="3">
        <v>1999</v>
      </c>
      <c r="E14" s="3">
        <v>331</v>
      </c>
      <c r="F14" s="3">
        <v>11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142</v>
      </c>
      <c r="M14" s="3">
        <v>0</v>
      </c>
    </row>
    <row r="15" spans="1:13" ht="12.75">
      <c r="A15" t="s">
        <v>19</v>
      </c>
      <c r="B15" t="s">
        <v>24</v>
      </c>
      <c r="C15" s="3">
        <f t="shared" si="0"/>
        <v>80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80</v>
      </c>
      <c r="M15" s="3">
        <v>0</v>
      </c>
    </row>
    <row r="16" spans="1:13" ht="12.75">
      <c r="A16" t="s">
        <v>19</v>
      </c>
      <c r="B16" t="s">
        <v>25</v>
      </c>
      <c r="C16" s="3">
        <f t="shared" si="0"/>
        <v>786</v>
      </c>
      <c r="D16" s="3">
        <v>635</v>
      </c>
      <c r="E16" s="3">
        <v>12</v>
      </c>
      <c r="F16" s="3">
        <v>72</v>
      </c>
      <c r="G16" s="3">
        <v>0</v>
      </c>
      <c r="H16" s="3">
        <v>1</v>
      </c>
      <c r="I16" s="3">
        <v>0</v>
      </c>
      <c r="J16" s="3">
        <v>0</v>
      </c>
      <c r="K16" s="3">
        <v>3</v>
      </c>
      <c r="L16" s="3">
        <v>55</v>
      </c>
      <c r="M16" s="3">
        <v>8</v>
      </c>
    </row>
    <row r="17" spans="1:13" ht="12.75">
      <c r="A17" s="1" t="s">
        <v>19</v>
      </c>
      <c r="B17" s="1" t="s">
        <v>15</v>
      </c>
      <c r="C17" s="4">
        <f>+C11+C12+C13+C14+C15+C16</f>
        <v>6939</v>
      </c>
      <c r="D17" s="4">
        <f aca="true" t="shared" si="2" ref="D17:M17">+D11+D12+D13+D14+D15+D16</f>
        <v>5292</v>
      </c>
      <c r="E17" s="4">
        <f t="shared" si="2"/>
        <v>664</v>
      </c>
      <c r="F17" s="4">
        <f t="shared" si="2"/>
        <v>246</v>
      </c>
      <c r="G17" s="4">
        <f t="shared" si="2"/>
        <v>2</v>
      </c>
      <c r="H17" s="4">
        <f t="shared" si="2"/>
        <v>3</v>
      </c>
      <c r="I17" s="4">
        <f t="shared" si="2"/>
        <v>0</v>
      </c>
      <c r="J17" s="4">
        <f t="shared" si="2"/>
        <v>0</v>
      </c>
      <c r="K17" s="4">
        <f t="shared" si="2"/>
        <v>52</v>
      </c>
      <c r="L17" s="4">
        <f t="shared" si="2"/>
        <v>671</v>
      </c>
      <c r="M17" s="4">
        <f t="shared" si="2"/>
        <v>9</v>
      </c>
    </row>
    <row r="18" spans="1:13" ht="12.75">
      <c r="A18" t="s">
        <v>26</v>
      </c>
      <c r="B18" t="s">
        <v>27</v>
      </c>
      <c r="C18" s="3">
        <f t="shared" si="0"/>
        <v>1870</v>
      </c>
      <c r="D18" s="3">
        <v>697</v>
      </c>
      <c r="E18" s="3">
        <v>128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1043</v>
      </c>
      <c r="M18" s="3">
        <v>1</v>
      </c>
    </row>
    <row r="19" spans="1:13" ht="12.75">
      <c r="A19" t="s">
        <v>26</v>
      </c>
      <c r="B19" t="s">
        <v>28</v>
      </c>
      <c r="C19" s="3">
        <f t="shared" si="0"/>
        <v>487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487</v>
      </c>
      <c r="M19" s="3">
        <v>0</v>
      </c>
    </row>
    <row r="20" spans="1:13" ht="12.75">
      <c r="A20" t="s">
        <v>26</v>
      </c>
      <c r="B20" t="s">
        <v>29</v>
      </c>
      <c r="C20" s="3">
        <f t="shared" si="0"/>
        <v>138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138</v>
      </c>
      <c r="M20" s="3">
        <v>0</v>
      </c>
    </row>
    <row r="21" spans="1:13" ht="12.75">
      <c r="A21" s="1" t="s">
        <v>26</v>
      </c>
      <c r="B21" s="1" t="s">
        <v>15</v>
      </c>
      <c r="C21" s="4">
        <f>+C18+C19+C20</f>
        <v>2495</v>
      </c>
      <c r="D21" s="4">
        <f aca="true" t="shared" si="3" ref="D21:M21">+D18+D19+D20</f>
        <v>697</v>
      </c>
      <c r="E21" s="4">
        <f t="shared" si="3"/>
        <v>128</v>
      </c>
      <c r="F21" s="4">
        <f t="shared" si="3"/>
        <v>0</v>
      </c>
      <c r="G21" s="4">
        <f t="shared" si="3"/>
        <v>0</v>
      </c>
      <c r="H21" s="4">
        <f t="shared" si="3"/>
        <v>1</v>
      </c>
      <c r="I21" s="4">
        <f t="shared" si="3"/>
        <v>0</v>
      </c>
      <c r="J21" s="4">
        <f t="shared" si="3"/>
        <v>0</v>
      </c>
      <c r="K21" s="4">
        <f t="shared" si="3"/>
        <v>0</v>
      </c>
      <c r="L21" s="4">
        <f t="shared" si="3"/>
        <v>1668</v>
      </c>
      <c r="M21" s="4">
        <f t="shared" si="3"/>
        <v>1</v>
      </c>
    </row>
    <row r="22" spans="1:13" ht="12.75">
      <c r="A22" t="s">
        <v>30</v>
      </c>
      <c r="B22" t="s">
        <v>31</v>
      </c>
      <c r="C22" s="3">
        <f t="shared" si="0"/>
        <v>687</v>
      </c>
      <c r="D22" s="3">
        <v>454</v>
      </c>
      <c r="E22" s="3">
        <v>102</v>
      </c>
      <c r="F22" s="3">
        <v>8</v>
      </c>
      <c r="G22" s="3">
        <v>1</v>
      </c>
      <c r="H22" s="3">
        <v>1</v>
      </c>
      <c r="I22" s="3">
        <v>0</v>
      </c>
      <c r="J22" s="3">
        <v>0</v>
      </c>
      <c r="K22" s="3">
        <v>121</v>
      </c>
      <c r="L22" s="3">
        <v>0</v>
      </c>
      <c r="M22" s="3">
        <v>0</v>
      </c>
    </row>
    <row r="23" spans="1:13" ht="12.75">
      <c r="A23" t="s">
        <v>30</v>
      </c>
      <c r="B23" t="s">
        <v>32</v>
      </c>
      <c r="C23" s="3">
        <f t="shared" si="0"/>
        <v>314</v>
      </c>
      <c r="D23" s="3">
        <v>248</v>
      </c>
      <c r="E23" s="3">
        <v>53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10</v>
      </c>
      <c r="M23" s="3">
        <v>0</v>
      </c>
    </row>
    <row r="24" spans="1:13" ht="12.75">
      <c r="A24" t="s">
        <v>30</v>
      </c>
      <c r="B24" t="s">
        <v>33</v>
      </c>
      <c r="C24" s="3">
        <f t="shared" si="0"/>
        <v>38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38</v>
      </c>
      <c r="M24" s="3">
        <v>0</v>
      </c>
    </row>
    <row r="25" spans="1:13" ht="12.75">
      <c r="A25" t="s">
        <v>30</v>
      </c>
      <c r="B25" t="s">
        <v>34</v>
      </c>
      <c r="C25" s="3">
        <f t="shared" si="0"/>
        <v>367</v>
      </c>
      <c r="D25" s="3">
        <v>266</v>
      </c>
      <c r="E25" s="3">
        <v>48</v>
      </c>
      <c r="F25" s="3">
        <v>1</v>
      </c>
      <c r="G25" s="3">
        <v>1</v>
      </c>
      <c r="H25" s="3">
        <v>1</v>
      </c>
      <c r="I25" s="3">
        <v>0</v>
      </c>
      <c r="J25" s="3">
        <v>0</v>
      </c>
      <c r="K25" s="3">
        <v>5</v>
      </c>
      <c r="L25" s="3">
        <v>44</v>
      </c>
      <c r="M25" s="3">
        <v>1</v>
      </c>
    </row>
    <row r="26" spans="1:13" ht="12.75">
      <c r="A26" t="s">
        <v>30</v>
      </c>
      <c r="B26" t="s">
        <v>35</v>
      </c>
      <c r="C26" s="3">
        <f t="shared" si="0"/>
        <v>1567</v>
      </c>
      <c r="D26" s="3">
        <v>1211</v>
      </c>
      <c r="E26" s="3">
        <v>132</v>
      </c>
      <c r="F26" s="3">
        <v>110</v>
      </c>
      <c r="G26" s="3">
        <v>1</v>
      </c>
      <c r="H26" s="3">
        <v>1</v>
      </c>
      <c r="I26" s="3">
        <v>0</v>
      </c>
      <c r="J26" s="3">
        <v>0</v>
      </c>
      <c r="K26" s="3">
        <v>27</v>
      </c>
      <c r="L26" s="3">
        <v>85</v>
      </c>
      <c r="M26" s="3">
        <v>0</v>
      </c>
    </row>
    <row r="27" spans="1:13" ht="12.75">
      <c r="A27" t="s">
        <v>30</v>
      </c>
      <c r="B27" t="s">
        <v>36</v>
      </c>
      <c r="C27" s="3">
        <f t="shared" si="0"/>
        <v>18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18</v>
      </c>
      <c r="M27" s="3">
        <v>0</v>
      </c>
    </row>
    <row r="28" spans="1:13" ht="12.75">
      <c r="A28" t="s">
        <v>30</v>
      </c>
      <c r="B28" t="s">
        <v>37</v>
      </c>
      <c r="C28" s="3">
        <f t="shared" si="0"/>
        <v>714</v>
      </c>
      <c r="D28" s="3">
        <v>567</v>
      </c>
      <c r="E28" s="3">
        <v>142</v>
      </c>
      <c r="F28" s="3">
        <v>3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2.75">
      <c r="A29" t="s">
        <v>30</v>
      </c>
      <c r="B29" t="s">
        <v>38</v>
      </c>
      <c r="C29" s="3">
        <f t="shared" si="0"/>
        <v>627</v>
      </c>
      <c r="D29" s="3">
        <v>489</v>
      </c>
      <c r="E29" s="3">
        <v>90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14</v>
      </c>
      <c r="L29" s="3">
        <v>33</v>
      </c>
      <c r="M29" s="3">
        <v>0</v>
      </c>
    </row>
    <row r="30" spans="1:13" ht="12.75">
      <c r="A30" s="1" t="s">
        <v>30</v>
      </c>
      <c r="B30" s="1" t="s">
        <v>15</v>
      </c>
      <c r="C30" s="4">
        <f>+C22+C23+C24+C25+C26+C27+C28+C29</f>
        <v>4332</v>
      </c>
      <c r="D30" s="4">
        <f aca="true" t="shared" si="4" ref="D30:M30">+D22+D23+D24+D25+D26+D27+D28+D29</f>
        <v>3235</v>
      </c>
      <c r="E30" s="4">
        <f t="shared" si="4"/>
        <v>567</v>
      </c>
      <c r="F30" s="4">
        <f t="shared" si="4"/>
        <v>124</v>
      </c>
      <c r="G30" s="4">
        <f t="shared" si="4"/>
        <v>4</v>
      </c>
      <c r="H30" s="4">
        <f t="shared" si="4"/>
        <v>6</v>
      </c>
      <c r="I30" s="4">
        <f t="shared" si="4"/>
        <v>0</v>
      </c>
      <c r="J30" s="4">
        <f t="shared" si="4"/>
        <v>0</v>
      </c>
      <c r="K30" s="4">
        <f t="shared" si="4"/>
        <v>167</v>
      </c>
      <c r="L30" s="4">
        <f t="shared" si="4"/>
        <v>228</v>
      </c>
      <c r="M30" s="4">
        <f t="shared" si="4"/>
        <v>1</v>
      </c>
    </row>
    <row r="31" spans="1:13" ht="12.75">
      <c r="A31" t="s">
        <v>39</v>
      </c>
      <c r="B31" t="s">
        <v>40</v>
      </c>
      <c r="C31" s="3">
        <f t="shared" si="0"/>
        <v>673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673</v>
      </c>
      <c r="M31" s="3">
        <v>0</v>
      </c>
    </row>
    <row r="32" spans="1:13" ht="12.75">
      <c r="A32" s="1" t="s">
        <v>39</v>
      </c>
      <c r="B32" s="1" t="s">
        <v>15</v>
      </c>
      <c r="C32" s="4">
        <f>+C31</f>
        <v>673</v>
      </c>
      <c r="D32" s="4">
        <f aca="true" t="shared" si="5" ref="D32:M32">+D31</f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4">
        <f t="shared" si="5"/>
        <v>673</v>
      </c>
      <c r="M32" s="4">
        <f t="shared" si="5"/>
        <v>0</v>
      </c>
    </row>
    <row r="33" spans="1:13" ht="12.75">
      <c r="A33" t="s">
        <v>41</v>
      </c>
      <c r="B33" t="s">
        <v>42</v>
      </c>
      <c r="C33" s="3">
        <f t="shared" si="0"/>
        <v>155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155</v>
      </c>
      <c r="M33" s="3">
        <v>0</v>
      </c>
    </row>
    <row r="34" spans="1:13" ht="12.75">
      <c r="A34" t="s">
        <v>41</v>
      </c>
      <c r="B34" t="s">
        <v>43</v>
      </c>
      <c r="C34" s="3">
        <f t="shared" si="0"/>
        <v>445</v>
      </c>
      <c r="D34" s="3">
        <v>382</v>
      </c>
      <c r="E34" s="3">
        <v>62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 t="s">
        <v>41</v>
      </c>
      <c r="B35" t="s">
        <v>44</v>
      </c>
      <c r="C35" s="3">
        <f t="shared" si="0"/>
        <v>8466</v>
      </c>
      <c r="D35" s="3">
        <v>6896</v>
      </c>
      <c r="E35" s="3">
        <v>1162</v>
      </c>
      <c r="F35" s="3">
        <v>76</v>
      </c>
      <c r="G35" s="3">
        <v>3</v>
      </c>
      <c r="H35" s="3">
        <v>3</v>
      </c>
      <c r="I35" s="3">
        <v>0</v>
      </c>
      <c r="J35" s="3">
        <v>0</v>
      </c>
      <c r="K35" s="3">
        <v>37</v>
      </c>
      <c r="L35" s="3">
        <v>241</v>
      </c>
      <c r="M35" s="3">
        <v>48</v>
      </c>
    </row>
    <row r="36" spans="1:13" ht="12.75">
      <c r="A36" t="s">
        <v>41</v>
      </c>
      <c r="B36" t="s">
        <v>45</v>
      </c>
      <c r="C36" s="3">
        <f t="shared" si="0"/>
        <v>184</v>
      </c>
      <c r="D36" s="3">
        <v>173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4</v>
      </c>
      <c r="L36" s="3">
        <v>0</v>
      </c>
      <c r="M36" s="3">
        <v>0</v>
      </c>
    </row>
    <row r="37" spans="1:13" ht="12.75">
      <c r="A37" t="s">
        <v>41</v>
      </c>
      <c r="B37" t="s">
        <v>46</v>
      </c>
      <c r="C37" s="3">
        <f t="shared" si="0"/>
        <v>4434</v>
      </c>
      <c r="D37" s="3">
        <v>3496</v>
      </c>
      <c r="E37" s="3">
        <v>646</v>
      </c>
      <c r="F37" s="3">
        <v>23</v>
      </c>
      <c r="G37" s="3">
        <v>2</v>
      </c>
      <c r="H37" s="3">
        <v>1</v>
      </c>
      <c r="I37" s="3">
        <v>0</v>
      </c>
      <c r="J37" s="3">
        <v>0</v>
      </c>
      <c r="K37" s="3">
        <v>51</v>
      </c>
      <c r="L37" s="3">
        <v>178</v>
      </c>
      <c r="M37" s="3">
        <v>37</v>
      </c>
    </row>
    <row r="38" spans="1:13" ht="12.75">
      <c r="A38" t="s">
        <v>41</v>
      </c>
      <c r="B38" t="s">
        <v>47</v>
      </c>
      <c r="C38" s="3">
        <f t="shared" si="0"/>
        <v>2950</v>
      </c>
      <c r="D38" s="3">
        <v>2315</v>
      </c>
      <c r="E38" s="3">
        <v>307</v>
      </c>
      <c r="F38" s="3">
        <v>110</v>
      </c>
      <c r="G38" s="3">
        <v>1</v>
      </c>
      <c r="H38" s="3">
        <v>1</v>
      </c>
      <c r="I38" s="3">
        <v>0</v>
      </c>
      <c r="J38" s="3">
        <v>0</v>
      </c>
      <c r="K38" s="3">
        <v>11</v>
      </c>
      <c r="L38" s="3">
        <v>196</v>
      </c>
      <c r="M38" s="3">
        <v>9</v>
      </c>
    </row>
    <row r="39" spans="1:13" ht="12.75">
      <c r="A39" t="s">
        <v>41</v>
      </c>
      <c r="B39" t="s">
        <v>48</v>
      </c>
      <c r="C39" s="3">
        <f t="shared" si="0"/>
        <v>2697</v>
      </c>
      <c r="D39" s="3">
        <v>2048</v>
      </c>
      <c r="E39" s="3">
        <v>356</v>
      </c>
      <c r="F39" s="3">
        <v>131</v>
      </c>
      <c r="G39" s="3">
        <v>1</v>
      </c>
      <c r="H39" s="3">
        <v>2</v>
      </c>
      <c r="I39" s="3">
        <v>0</v>
      </c>
      <c r="J39" s="3">
        <v>0</v>
      </c>
      <c r="K39" s="3">
        <v>38</v>
      </c>
      <c r="L39" s="3">
        <v>115</v>
      </c>
      <c r="M39" s="3">
        <v>6</v>
      </c>
    </row>
    <row r="40" spans="1:13" ht="12.75">
      <c r="A40" t="s">
        <v>41</v>
      </c>
      <c r="B40" t="s">
        <v>49</v>
      </c>
      <c r="C40" s="3">
        <f t="shared" si="0"/>
        <v>152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152</v>
      </c>
      <c r="M40" s="3">
        <v>0</v>
      </c>
    </row>
    <row r="41" spans="1:13" ht="12.75">
      <c r="A41" t="s">
        <v>41</v>
      </c>
      <c r="B41" t="s">
        <v>50</v>
      </c>
      <c r="C41" s="3">
        <f t="shared" si="0"/>
        <v>33274</v>
      </c>
      <c r="D41" s="3">
        <v>28337</v>
      </c>
      <c r="E41" s="3">
        <v>3203</v>
      </c>
      <c r="F41" s="3">
        <v>1256</v>
      </c>
      <c r="G41" s="3">
        <v>2</v>
      </c>
      <c r="H41" s="3">
        <v>4</v>
      </c>
      <c r="I41" s="3">
        <v>0</v>
      </c>
      <c r="J41" s="3">
        <v>0</v>
      </c>
      <c r="K41" s="3">
        <v>276</v>
      </c>
      <c r="L41" s="3">
        <v>16</v>
      </c>
      <c r="M41" s="3">
        <v>180</v>
      </c>
    </row>
    <row r="42" spans="1:13" ht="12.75">
      <c r="A42" t="s">
        <v>41</v>
      </c>
      <c r="B42" t="s">
        <v>51</v>
      </c>
      <c r="C42" s="3">
        <f t="shared" si="0"/>
        <v>2089</v>
      </c>
      <c r="D42" s="3">
        <v>1697</v>
      </c>
      <c r="E42" s="3">
        <v>273</v>
      </c>
      <c r="F42" s="3">
        <v>11</v>
      </c>
      <c r="G42" s="3">
        <v>1</v>
      </c>
      <c r="H42" s="3">
        <v>1</v>
      </c>
      <c r="I42" s="3">
        <v>0</v>
      </c>
      <c r="J42" s="3">
        <v>0</v>
      </c>
      <c r="K42" s="3">
        <v>12</v>
      </c>
      <c r="L42" s="3">
        <v>93</v>
      </c>
      <c r="M42" s="3">
        <v>1</v>
      </c>
    </row>
    <row r="43" spans="1:13" ht="12.75">
      <c r="A43" t="s">
        <v>41</v>
      </c>
      <c r="B43" t="s">
        <v>52</v>
      </c>
      <c r="C43" s="3">
        <f t="shared" si="0"/>
        <v>2878</v>
      </c>
      <c r="D43" s="3">
        <v>2221</v>
      </c>
      <c r="E43" s="3">
        <v>259</v>
      </c>
      <c r="F43" s="3">
        <v>133</v>
      </c>
      <c r="G43" s="3">
        <v>1</v>
      </c>
      <c r="H43" s="3">
        <v>1</v>
      </c>
      <c r="I43" s="3">
        <v>0</v>
      </c>
      <c r="J43" s="3">
        <v>0</v>
      </c>
      <c r="K43" s="3">
        <v>20</v>
      </c>
      <c r="L43" s="3">
        <v>234</v>
      </c>
      <c r="M43" s="3">
        <v>9</v>
      </c>
    </row>
    <row r="44" spans="1:13" ht="12.75">
      <c r="A44" t="s">
        <v>41</v>
      </c>
      <c r="B44" t="s">
        <v>53</v>
      </c>
      <c r="C44" s="3">
        <f t="shared" si="0"/>
        <v>1552</v>
      </c>
      <c r="D44" s="3">
        <v>1201</v>
      </c>
      <c r="E44" s="3">
        <v>223</v>
      </c>
      <c r="F44" s="3">
        <v>10</v>
      </c>
      <c r="G44" s="3">
        <v>0</v>
      </c>
      <c r="H44" s="3">
        <v>1</v>
      </c>
      <c r="I44" s="3">
        <v>0</v>
      </c>
      <c r="J44" s="3">
        <v>0</v>
      </c>
      <c r="K44" s="3">
        <v>17</v>
      </c>
      <c r="L44" s="3">
        <v>88</v>
      </c>
      <c r="M44" s="3">
        <v>12</v>
      </c>
    </row>
    <row r="45" spans="1:13" ht="12.75">
      <c r="A45" t="s">
        <v>41</v>
      </c>
      <c r="B45" t="s">
        <v>54</v>
      </c>
      <c r="C45" s="3">
        <f t="shared" si="0"/>
        <v>1607</v>
      </c>
      <c r="D45" s="3">
        <v>1236</v>
      </c>
      <c r="E45" s="3">
        <v>188</v>
      </c>
      <c r="F45" s="3">
        <v>9</v>
      </c>
      <c r="G45" s="3">
        <v>1</v>
      </c>
      <c r="H45" s="3">
        <v>1</v>
      </c>
      <c r="I45" s="3">
        <v>0</v>
      </c>
      <c r="J45" s="3">
        <v>0</v>
      </c>
      <c r="K45" s="3">
        <v>41</v>
      </c>
      <c r="L45" s="3">
        <v>128</v>
      </c>
      <c r="M45" s="3">
        <v>3</v>
      </c>
    </row>
    <row r="46" spans="1:13" ht="12.75">
      <c r="A46" t="s">
        <v>41</v>
      </c>
      <c r="B46" t="s">
        <v>55</v>
      </c>
      <c r="C46" s="3">
        <f t="shared" si="0"/>
        <v>1613</v>
      </c>
      <c r="D46" s="3">
        <v>1287</v>
      </c>
      <c r="E46" s="3">
        <v>163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29</v>
      </c>
      <c r="L46" s="3">
        <v>128</v>
      </c>
      <c r="M46" s="3">
        <v>4</v>
      </c>
    </row>
    <row r="47" spans="1:13" ht="12.75">
      <c r="A47" t="s">
        <v>41</v>
      </c>
      <c r="B47" t="s">
        <v>56</v>
      </c>
      <c r="C47" s="3">
        <f t="shared" si="0"/>
        <v>1239</v>
      </c>
      <c r="D47" s="3">
        <v>785</v>
      </c>
      <c r="E47" s="3">
        <v>138</v>
      </c>
      <c r="F47" s="3">
        <v>15</v>
      </c>
      <c r="G47" s="3">
        <v>1</v>
      </c>
      <c r="H47" s="3">
        <v>1</v>
      </c>
      <c r="I47" s="3">
        <v>0</v>
      </c>
      <c r="J47" s="3">
        <v>0</v>
      </c>
      <c r="K47" s="3">
        <v>13</v>
      </c>
      <c r="L47" s="3">
        <v>262</v>
      </c>
      <c r="M47" s="3">
        <v>24</v>
      </c>
    </row>
    <row r="48" spans="1:13" ht="12.75">
      <c r="A48" t="s">
        <v>41</v>
      </c>
      <c r="B48" t="s">
        <v>57</v>
      </c>
      <c r="C48" s="3">
        <f t="shared" si="0"/>
        <v>848</v>
      </c>
      <c r="D48" s="3">
        <v>632</v>
      </c>
      <c r="E48" s="3">
        <v>73</v>
      </c>
      <c r="F48" s="3">
        <v>29</v>
      </c>
      <c r="G48" s="3">
        <v>0</v>
      </c>
      <c r="H48" s="3">
        <v>1</v>
      </c>
      <c r="I48" s="3">
        <v>0</v>
      </c>
      <c r="J48" s="3">
        <v>0</v>
      </c>
      <c r="K48" s="3">
        <v>8</v>
      </c>
      <c r="L48" s="3">
        <v>83</v>
      </c>
      <c r="M48" s="3">
        <v>22</v>
      </c>
    </row>
    <row r="49" spans="1:13" ht="12.75">
      <c r="A49" s="1" t="s">
        <v>41</v>
      </c>
      <c r="B49" s="1" t="s">
        <v>15</v>
      </c>
      <c r="C49" s="4">
        <f>SUM(C33:C48)</f>
        <v>64583</v>
      </c>
      <c r="D49" s="4">
        <f aca="true" t="shared" si="6" ref="D49:M49">SUM(D33:D48)</f>
        <v>52706</v>
      </c>
      <c r="E49" s="4">
        <f t="shared" si="6"/>
        <v>7059</v>
      </c>
      <c r="F49" s="4">
        <f t="shared" si="6"/>
        <v>1803</v>
      </c>
      <c r="G49" s="4">
        <f t="shared" si="6"/>
        <v>14</v>
      </c>
      <c r="H49" s="4">
        <f t="shared" si="6"/>
        <v>20</v>
      </c>
      <c r="I49" s="4">
        <f t="shared" si="6"/>
        <v>0</v>
      </c>
      <c r="J49" s="4">
        <f t="shared" si="6"/>
        <v>0</v>
      </c>
      <c r="K49" s="4">
        <f t="shared" si="6"/>
        <v>557</v>
      </c>
      <c r="L49" s="4">
        <f t="shared" si="6"/>
        <v>2069</v>
      </c>
      <c r="M49" s="4">
        <f t="shared" si="6"/>
        <v>355</v>
      </c>
    </row>
    <row r="50" spans="1:13" ht="12.75">
      <c r="A50" t="s">
        <v>58</v>
      </c>
      <c r="B50" t="s">
        <v>59</v>
      </c>
      <c r="C50" s="3">
        <f t="shared" si="0"/>
        <v>8189</v>
      </c>
      <c r="D50" s="3">
        <v>6390</v>
      </c>
      <c r="E50" s="3">
        <v>825</v>
      </c>
      <c r="F50" s="3">
        <v>338</v>
      </c>
      <c r="G50" s="3">
        <v>1</v>
      </c>
      <c r="H50" s="3">
        <v>1</v>
      </c>
      <c r="I50" s="3">
        <v>0</v>
      </c>
      <c r="J50" s="3">
        <v>10</v>
      </c>
      <c r="K50" s="3">
        <v>49</v>
      </c>
      <c r="L50" s="3">
        <v>522</v>
      </c>
      <c r="M50" s="3">
        <v>53</v>
      </c>
    </row>
    <row r="51" spans="1:13" ht="12.75">
      <c r="A51" t="s">
        <v>58</v>
      </c>
      <c r="B51" t="s">
        <v>60</v>
      </c>
      <c r="C51" s="3">
        <f t="shared" si="0"/>
        <v>253</v>
      </c>
      <c r="D51" s="3">
        <v>177</v>
      </c>
      <c r="E51" s="3">
        <v>9</v>
      </c>
      <c r="F51" s="3">
        <v>4</v>
      </c>
      <c r="G51" s="3">
        <v>1</v>
      </c>
      <c r="H51" s="3">
        <v>1</v>
      </c>
      <c r="I51" s="3">
        <v>0</v>
      </c>
      <c r="J51" s="3">
        <v>0</v>
      </c>
      <c r="K51" s="3">
        <v>1</v>
      </c>
      <c r="L51" s="3">
        <v>60</v>
      </c>
      <c r="M51" s="3">
        <v>0</v>
      </c>
    </row>
    <row r="52" spans="1:13" ht="12.75">
      <c r="A52" t="s">
        <v>58</v>
      </c>
      <c r="B52" t="s">
        <v>61</v>
      </c>
      <c r="C52" s="3">
        <f t="shared" si="0"/>
        <v>221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221</v>
      </c>
      <c r="M52" s="3">
        <v>0</v>
      </c>
    </row>
    <row r="53" spans="1:13" ht="12.75">
      <c r="A53" s="1" t="s">
        <v>58</v>
      </c>
      <c r="B53" s="1" t="s">
        <v>15</v>
      </c>
      <c r="C53" s="4">
        <f>+C50+C51+C52</f>
        <v>8663</v>
      </c>
      <c r="D53" s="4">
        <f aca="true" t="shared" si="7" ref="D53:M53">+D50+D51+D52</f>
        <v>6567</v>
      </c>
      <c r="E53" s="4">
        <f t="shared" si="7"/>
        <v>834</v>
      </c>
      <c r="F53" s="4">
        <f t="shared" si="7"/>
        <v>342</v>
      </c>
      <c r="G53" s="4">
        <f t="shared" si="7"/>
        <v>2</v>
      </c>
      <c r="H53" s="4">
        <f t="shared" si="7"/>
        <v>2</v>
      </c>
      <c r="I53" s="4">
        <f t="shared" si="7"/>
        <v>0</v>
      </c>
      <c r="J53" s="4">
        <f t="shared" si="7"/>
        <v>10</v>
      </c>
      <c r="K53" s="4">
        <f t="shared" si="7"/>
        <v>50</v>
      </c>
      <c r="L53" s="4">
        <f t="shared" si="7"/>
        <v>803</v>
      </c>
      <c r="M53" s="4">
        <f t="shared" si="7"/>
        <v>53</v>
      </c>
    </row>
    <row r="54" spans="1:13" ht="12.75">
      <c r="A54" t="s">
        <v>62</v>
      </c>
      <c r="B54" t="s">
        <v>63</v>
      </c>
      <c r="C54" s="3">
        <f t="shared" si="0"/>
        <v>62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62</v>
      </c>
      <c r="M54" s="3">
        <v>0</v>
      </c>
    </row>
    <row r="55" spans="1:13" ht="12.75">
      <c r="A55" t="s">
        <v>62</v>
      </c>
      <c r="B55" t="s">
        <v>64</v>
      </c>
      <c r="C55" s="3">
        <f t="shared" si="0"/>
        <v>958</v>
      </c>
      <c r="D55" s="3">
        <v>0</v>
      </c>
      <c r="E55" s="3">
        <v>0</v>
      </c>
      <c r="F55" s="3">
        <v>89</v>
      </c>
      <c r="G55" s="3">
        <v>1</v>
      </c>
      <c r="H55" s="3">
        <v>1</v>
      </c>
      <c r="I55" s="3">
        <v>0</v>
      </c>
      <c r="J55" s="3">
        <v>0</v>
      </c>
      <c r="K55" s="3">
        <v>19</v>
      </c>
      <c r="L55" s="3">
        <v>765</v>
      </c>
      <c r="M55" s="3">
        <v>83</v>
      </c>
    </row>
    <row r="56" spans="1:13" ht="12.75">
      <c r="A56" s="1" t="s">
        <v>62</v>
      </c>
      <c r="B56" s="1" t="s">
        <v>15</v>
      </c>
      <c r="C56" s="4">
        <f>+C54+C55</f>
        <v>1020</v>
      </c>
      <c r="D56" s="4">
        <f aca="true" t="shared" si="8" ref="D56:M56">+D54+D55</f>
        <v>0</v>
      </c>
      <c r="E56" s="4">
        <f t="shared" si="8"/>
        <v>0</v>
      </c>
      <c r="F56" s="4">
        <f t="shared" si="8"/>
        <v>89</v>
      </c>
      <c r="G56" s="4">
        <f t="shared" si="8"/>
        <v>1</v>
      </c>
      <c r="H56" s="4">
        <f t="shared" si="8"/>
        <v>1</v>
      </c>
      <c r="I56" s="4">
        <f t="shared" si="8"/>
        <v>0</v>
      </c>
      <c r="J56" s="4">
        <f t="shared" si="8"/>
        <v>0</v>
      </c>
      <c r="K56" s="4">
        <f t="shared" si="8"/>
        <v>19</v>
      </c>
      <c r="L56" s="4">
        <f t="shared" si="8"/>
        <v>827</v>
      </c>
      <c r="M56" s="4">
        <f t="shared" si="8"/>
        <v>83</v>
      </c>
    </row>
    <row r="57" spans="1:13" ht="12.75">
      <c r="A57" t="s">
        <v>65</v>
      </c>
      <c r="B57" t="s">
        <v>66</v>
      </c>
      <c r="C57" s="3">
        <f aca="true" t="shared" si="9" ref="C57:C84">SUM(D57:M57)</f>
        <v>747</v>
      </c>
      <c r="D57" s="3">
        <v>530</v>
      </c>
      <c r="E57" s="3">
        <v>94</v>
      </c>
      <c r="F57" s="3">
        <v>7</v>
      </c>
      <c r="G57" s="3">
        <v>1</v>
      </c>
      <c r="H57" s="3">
        <v>1</v>
      </c>
      <c r="I57" s="3">
        <v>0</v>
      </c>
      <c r="J57" s="3">
        <v>0</v>
      </c>
      <c r="K57" s="3">
        <v>9</v>
      </c>
      <c r="L57" s="3">
        <v>90</v>
      </c>
      <c r="M57" s="3">
        <v>15</v>
      </c>
    </row>
    <row r="58" spans="1:13" ht="12.75">
      <c r="A58" t="s">
        <v>65</v>
      </c>
      <c r="B58" t="s">
        <v>67</v>
      </c>
      <c r="C58" s="3">
        <f t="shared" si="9"/>
        <v>372</v>
      </c>
      <c r="D58" s="3">
        <v>354</v>
      </c>
      <c r="E58" s="3">
        <v>0</v>
      </c>
      <c r="F58" s="3">
        <v>6</v>
      </c>
      <c r="G58" s="3">
        <v>0</v>
      </c>
      <c r="H58" s="3">
        <v>1</v>
      </c>
      <c r="I58" s="3">
        <v>0</v>
      </c>
      <c r="J58" s="3">
        <v>0</v>
      </c>
      <c r="K58" s="3">
        <v>7</v>
      </c>
      <c r="L58" s="3">
        <v>0</v>
      </c>
      <c r="M58" s="3">
        <v>4</v>
      </c>
    </row>
    <row r="59" spans="1:13" ht="12.75">
      <c r="A59" s="1" t="s">
        <v>65</v>
      </c>
      <c r="B59" s="1" t="s">
        <v>15</v>
      </c>
      <c r="C59" s="4">
        <f>+C57+C58</f>
        <v>1119</v>
      </c>
      <c r="D59" s="4">
        <f aca="true" t="shared" si="10" ref="D59:M59">+D57+D58</f>
        <v>884</v>
      </c>
      <c r="E59" s="4">
        <f t="shared" si="10"/>
        <v>94</v>
      </c>
      <c r="F59" s="4">
        <f t="shared" si="10"/>
        <v>13</v>
      </c>
      <c r="G59" s="4">
        <f t="shared" si="10"/>
        <v>1</v>
      </c>
      <c r="H59" s="4">
        <f t="shared" si="10"/>
        <v>2</v>
      </c>
      <c r="I59" s="4">
        <f t="shared" si="10"/>
        <v>0</v>
      </c>
      <c r="J59" s="4">
        <f t="shared" si="10"/>
        <v>0</v>
      </c>
      <c r="K59" s="4">
        <f t="shared" si="10"/>
        <v>16</v>
      </c>
      <c r="L59" s="4">
        <f t="shared" si="10"/>
        <v>90</v>
      </c>
      <c r="M59" s="4">
        <f t="shared" si="10"/>
        <v>19</v>
      </c>
    </row>
    <row r="60" spans="1:13" ht="12.75">
      <c r="A60" t="s">
        <v>68</v>
      </c>
      <c r="B60" t="s">
        <v>69</v>
      </c>
      <c r="C60" s="3">
        <f t="shared" si="9"/>
        <v>444</v>
      </c>
      <c r="D60" s="3">
        <v>357</v>
      </c>
      <c r="E60" s="3">
        <v>31</v>
      </c>
      <c r="F60" s="3">
        <v>55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2.75">
      <c r="A61" t="s">
        <v>68</v>
      </c>
      <c r="B61" t="s">
        <v>70</v>
      </c>
      <c r="C61" s="3">
        <f t="shared" si="9"/>
        <v>681</v>
      </c>
      <c r="D61" s="3">
        <v>587</v>
      </c>
      <c r="E61" s="3">
        <v>72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20</v>
      </c>
      <c r="L61" s="3">
        <v>0</v>
      </c>
      <c r="M61" s="3">
        <v>1</v>
      </c>
    </row>
    <row r="62" spans="1:13" ht="12.75">
      <c r="A62" t="s">
        <v>68</v>
      </c>
      <c r="B62" t="s">
        <v>71</v>
      </c>
      <c r="C62" s="3">
        <f t="shared" si="9"/>
        <v>166</v>
      </c>
      <c r="D62" s="3">
        <v>111</v>
      </c>
      <c r="E62" s="3">
        <v>34</v>
      </c>
      <c r="F62" s="3">
        <v>6</v>
      </c>
      <c r="G62" s="3">
        <v>0</v>
      </c>
      <c r="H62" s="3">
        <v>1</v>
      </c>
      <c r="I62" s="3">
        <v>0</v>
      </c>
      <c r="J62" s="3">
        <v>0</v>
      </c>
      <c r="K62" s="3">
        <v>2</v>
      </c>
      <c r="L62" s="3">
        <v>8</v>
      </c>
      <c r="M62" s="3">
        <v>4</v>
      </c>
    </row>
    <row r="63" spans="1:13" ht="12.75">
      <c r="A63" t="s">
        <v>68</v>
      </c>
      <c r="B63" t="s">
        <v>72</v>
      </c>
      <c r="C63" s="3">
        <f t="shared" si="9"/>
        <v>23447</v>
      </c>
      <c r="D63" s="3">
        <v>21254</v>
      </c>
      <c r="E63" s="3">
        <v>1157</v>
      </c>
      <c r="F63" s="3">
        <v>740</v>
      </c>
      <c r="G63" s="3">
        <v>1</v>
      </c>
      <c r="H63" s="3">
        <v>1</v>
      </c>
      <c r="I63" s="3">
        <v>0</v>
      </c>
      <c r="J63" s="3">
        <v>0</v>
      </c>
      <c r="K63" s="3">
        <v>207</v>
      </c>
      <c r="L63" s="3">
        <v>39</v>
      </c>
      <c r="M63" s="3">
        <v>48</v>
      </c>
    </row>
    <row r="64" spans="1:13" ht="12.75">
      <c r="A64" t="s">
        <v>68</v>
      </c>
      <c r="B64" t="s">
        <v>73</v>
      </c>
      <c r="C64" s="3">
        <f t="shared" si="9"/>
        <v>1266</v>
      </c>
      <c r="D64" s="3">
        <v>926</v>
      </c>
      <c r="E64" s="3">
        <v>135</v>
      </c>
      <c r="F64" s="3">
        <v>25</v>
      </c>
      <c r="G64" s="3">
        <v>0</v>
      </c>
      <c r="H64" s="3">
        <v>1</v>
      </c>
      <c r="I64" s="3">
        <v>0</v>
      </c>
      <c r="J64" s="3">
        <v>43</v>
      </c>
      <c r="K64" s="3">
        <v>26</v>
      </c>
      <c r="L64" s="3">
        <v>110</v>
      </c>
      <c r="M64" s="3">
        <v>0</v>
      </c>
    </row>
    <row r="65" spans="1:13" ht="12.75">
      <c r="A65" t="s">
        <v>68</v>
      </c>
      <c r="B65" t="s">
        <v>74</v>
      </c>
      <c r="C65" s="3">
        <f t="shared" si="9"/>
        <v>2100</v>
      </c>
      <c r="D65" s="3">
        <v>1536</v>
      </c>
      <c r="E65" s="3">
        <v>285</v>
      </c>
      <c r="F65" s="3">
        <v>156</v>
      </c>
      <c r="G65" s="3">
        <v>1</v>
      </c>
      <c r="H65" s="3">
        <v>1</v>
      </c>
      <c r="I65" s="3">
        <v>0</v>
      </c>
      <c r="J65" s="3">
        <v>0</v>
      </c>
      <c r="K65" s="3">
        <v>92</v>
      </c>
      <c r="L65" s="3">
        <v>29</v>
      </c>
      <c r="M65" s="3">
        <v>0</v>
      </c>
    </row>
    <row r="66" spans="1:13" ht="12.75">
      <c r="A66" t="s">
        <v>68</v>
      </c>
      <c r="B66" t="s">
        <v>75</v>
      </c>
      <c r="C66" s="3">
        <f t="shared" si="9"/>
        <v>4318</v>
      </c>
      <c r="D66" s="3">
        <v>4020</v>
      </c>
      <c r="E66" s="3">
        <v>249</v>
      </c>
      <c r="F66" s="3">
        <v>28</v>
      </c>
      <c r="G66" s="3">
        <v>1</v>
      </c>
      <c r="H66" s="3">
        <v>1</v>
      </c>
      <c r="I66" s="3">
        <v>0</v>
      </c>
      <c r="J66" s="3">
        <v>0</v>
      </c>
      <c r="K66" s="3">
        <v>19</v>
      </c>
      <c r="L66" s="3">
        <v>0</v>
      </c>
      <c r="M66" s="3">
        <v>0</v>
      </c>
    </row>
    <row r="67" spans="1:13" ht="12.75">
      <c r="A67" s="1" t="s">
        <v>68</v>
      </c>
      <c r="B67" s="1" t="s">
        <v>15</v>
      </c>
      <c r="C67" s="4">
        <f>+C60+C61+C62+C63+C64+C65+C66</f>
        <v>32422</v>
      </c>
      <c r="D67" s="4">
        <f aca="true" t="shared" si="11" ref="D67:M67">+D60+D61+D62+D63+D64+D65+D66</f>
        <v>28791</v>
      </c>
      <c r="E67" s="4">
        <f t="shared" si="11"/>
        <v>1963</v>
      </c>
      <c r="F67" s="4">
        <f t="shared" si="11"/>
        <v>1010</v>
      </c>
      <c r="G67" s="4">
        <f t="shared" si="11"/>
        <v>3</v>
      </c>
      <c r="H67" s="4">
        <f t="shared" si="11"/>
        <v>7</v>
      </c>
      <c r="I67" s="4">
        <f t="shared" si="11"/>
        <v>0</v>
      </c>
      <c r="J67" s="4">
        <f t="shared" si="11"/>
        <v>43</v>
      </c>
      <c r="K67" s="4">
        <f t="shared" si="11"/>
        <v>366</v>
      </c>
      <c r="L67" s="4">
        <f t="shared" si="11"/>
        <v>186</v>
      </c>
      <c r="M67" s="4">
        <f t="shared" si="11"/>
        <v>53</v>
      </c>
    </row>
    <row r="68" spans="1:13" ht="12.75">
      <c r="A68" t="s">
        <v>76</v>
      </c>
      <c r="B68" t="s">
        <v>77</v>
      </c>
      <c r="C68" s="3">
        <f t="shared" si="9"/>
        <v>899</v>
      </c>
      <c r="D68" s="3">
        <v>328</v>
      </c>
      <c r="E68" s="3">
        <v>46</v>
      </c>
      <c r="F68" s="3">
        <v>9</v>
      </c>
      <c r="G68" s="3">
        <v>0</v>
      </c>
      <c r="H68" s="3">
        <v>2</v>
      </c>
      <c r="I68" s="3">
        <v>0</v>
      </c>
      <c r="J68" s="3">
        <v>0</v>
      </c>
      <c r="K68" s="3">
        <v>14</v>
      </c>
      <c r="L68" s="3">
        <v>493</v>
      </c>
      <c r="M68" s="3">
        <v>7</v>
      </c>
    </row>
    <row r="69" spans="1:13" ht="12.75">
      <c r="A69" s="1" t="s">
        <v>76</v>
      </c>
      <c r="B69" s="1" t="s">
        <v>15</v>
      </c>
      <c r="C69" s="4">
        <f>+C68</f>
        <v>899</v>
      </c>
      <c r="D69" s="4">
        <f aca="true" t="shared" si="12" ref="D69:M69">+D68</f>
        <v>328</v>
      </c>
      <c r="E69" s="4">
        <f t="shared" si="12"/>
        <v>46</v>
      </c>
      <c r="F69" s="4">
        <f t="shared" si="12"/>
        <v>9</v>
      </c>
      <c r="G69" s="4">
        <f t="shared" si="12"/>
        <v>0</v>
      </c>
      <c r="H69" s="4">
        <f t="shared" si="12"/>
        <v>2</v>
      </c>
      <c r="I69" s="4">
        <f t="shared" si="12"/>
        <v>0</v>
      </c>
      <c r="J69" s="4">
        <f t="shared" si="12"/>
        <v>0</v>
      </c>
      <c r="K69" s="4">
        <f t="shared" si="12"/>
        <v>14</v>
      </c>
      <c r="L69" s="4">
        <f t="shared" si="12"/>
        <v>493</v>
      </c>
      <c r="M69" s="4">
        <f t="shared" si="12"/>
        <v>7</v>
      </c>
    </row>
    <row r="70" spans="1:13" ht="12.75">
      <c r="A70" t="s">
        <v>78</v>
      </c>
      <c r="B70" t="s">
        <v>79</v>
      </c>
      <c r="C70" s="3">
        <f t="shared" si="9"/>
        <v>630</v>
      </c>
      <c r="D70" s="3">
        <v>463</v>
      </c>
      <c r="E70" s="3">
        <v>54</v>
      </c>
      <c r="F70" s="3">
        <v>40</v>
      </c>
      <c r="G70" s="3">
        <v>0</v>
      </c>
      <c r="H70" s="3">
        <v>1</v>
      </c>
      <c r="I70" s="3">
        <v>0</v>
      </c>
      <c r="J70" s="3">
        <v>0</v>
      </c>
      <c r="K70" s="3">
        <v>9</v>
      </c>
      <c r="L70" s="3">
        <v>63</v>
      </c>
      <c r="M70" s="3">
        <v>0</v>
      </c>
    </row>
    <row r="71" spans="1:13" ht="12.75">
      <c r="A71" t="s">
        <v>78</v>
      </c>
      <c r="B71" t="s">
        <v>80</v>
      </c>
      <c r="C71" s="3">
        <f t="shared" si="9"/>
        <v>8598</v>
      </c>
      <c r="D71" s="3">
        <v>7234</v>
      </c>
      <c r="E71" s="3">
        <v>798</v>
      </c>
      <c r="F71" s="3">
        <v>262</v>
      </c>
      <c r="G71" s="3">
        <v>1</v>
      </c>
      <c r="H71" s="3">
        <v>1</v>
      </c>
      <c r="I71" s="3">
        <v>0</v>
      </c>
      <c r="J71" s="3">
        <v>0</v>
      </c>
      <c r="K71" s="3">
        <v>79</v>
      </c>
      <c r="L71" s="3">
        <v>222</v>
      </c>
      <c r="M71" s="3">
        <v>1</v>
      </c>
    </row>
    <row r="72" spans="1:13" ht="12.75">
      <c r="A72" t="s">
        <v>78</v>
      </c>
      <c r="B72" t="s">
        <v>81</v>
      </c>
      <c r="C72" s="3">
        <f t="shared" si="9"/>
        <v>1253</v>
      </c>
      <c r="D72" s="3">
        <v>1064</v>
      </c>
      <c r="E72" s="3">
        <v>146</v>
      </c>
      <c r="F72" s="3">
        <v>26</v>
      </c>
      <c r="G72" s="3">
        <v>1</v>
      </c>
      <c r="H72" s="3">
        <v>1</v>
      </c>
      <c r="I72" s="3">
        <v>0</v>
      </c>
      <c r="J72" s="3">
        <v>0</v>
      </c>
      <c r="K72" s="3">
        <v>15</v>
      </c>
      <c r="L72" s="3">
        <v>0</v>
      </c>
      <c r="M72" s="3">
        <v>0</v>
      </c>
    </row>
    <row r="73" spans="1:13" ht="12.75">
      <c r="A73" s="1" t="s">
        <v>78</v>
      </c>
      <c r="B73" s="1" t="s">
        <v>15</v>
      </c>
      <c r="C73" s="4">
        <f>+C70+C71+C72</f>
        <v>10481</v>
      </c>
      <c r="D73" s="4">
        <f aca="true" t="shared" si="13" ref="D73:M73">+D70+D71+D72</f>
        <v>8761</v>
      </c>
      <c r="E73" s="4">
        <f t="shared" si="13"/>
        <v>998</v>
      </c>
      <c r="F73" s="4">
        <f t="shared" si="13"/>
        <v>328</v>
      </c>
      <c r="G73" s="4">
        <f t="shared" si="13"/>
        <v>2</v>
      </c>
      <c r="H73" s="4">
        <f t="shared" si="13"/>
        <v>3</v>
      </c>
      <c r="I73" s="4">
        <f t="shared" si="13"/>
        <v>0</v>
      </c>
      <c r="J73" s="4">
        <f t="shared" si="13"/>
        <v>0</v>
      </c>
      <c r="K73" s="4">
        <f t="shared" si="13"/>
        <v>103</v>
      </c>
      <c r="L73" s="4">
        <f t="shared" si="13"/>
        <v>285</v>
      </c>
      <c r="M73" s="4">
        <f t="shared" si="13"/>
        <v>1</v>
      </c>
    </row>
    <row r="74" spans="1:13" ht="12.75">
      <c r="A74" t="s">
        <v>82</v>
      </c>
      <c r="B74" t="s">
        <v>83</v>
      </c>
      <c r="C74" s="3">
        <f t="shared" si="9"/>
        <v>404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404</v>
      </c>
      <c r="M74" s="3">
        <v>0</v>
      </c>
    </row>
    <row r="75" spans="1:13" ht="12.75">
      <c r="A75" t="s">
        <v>82</v>
      </c>
      <c r="B75" t="s">
        <v>84</v>
      </c>
      <c r="C75" s="3">
        <f t="shared" si="9"/>
        <v>359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359</v>
      </c>
      <c r="M75" s="3">
        <v>0</v>
      </c>
    </row>
    <row r="76" spans="1:13" ht="12.75">
      <c r="A76" s="1" t="s">
        <v>82</v>
      </c>
      <c r="B76" s="1" t="s">
        <v>15</v>
      </c>
      <c r="C76" s="4">
        <f>+C74+C75</f>
        <v>763</v>
      </c>
      <c r="D76" s="4">
        <f aca="true" t="shared" si="14" ref="D76:M76">+D74+D75</f>
        <v>0</v>
      </c>
      <c r="E76" s="4">
        <f t="shared" si="14"/>
        <v>0</v>
      </c>
      <c r="F76" s="4">
        <f t="shared" si="14"/>
        <v>0</v>
      </c>
      <c r="G76" s="4">
        <f t="shared" si="14"/>
        <v>0</v>
      </c>
      <c r="H76" s="4">
        <f t="shared" si="14"/>
        <v>0</v>
      </c>
      <c r="I76" s="4">
        <f t="shared" si="14"/>
        <v>0</v>
      </c>
      <c r="J76" s="4">
        <f t="shared" si="14"/>
        <v>0</v>
      </c>
      <c r="K76" s="4">
        <f t="shared" si="14"/>
        <v>0</v>
      </c>
      <c r="L76" s="4">
        <f t="shared" si="14"/>
        <v>763</v>
      </c>
      <c r="M76" s="4">
        <f t="shared" si="14"/>
        <v>0</v>
      </c>
    </row>
    <row r="77" spans="1:13" ht="12.75">
      <c r="A77" t="s">
        <v>85</v>
      </c>
      <c r="B77" t="s">
        <v>86</v>
      </c>
      <c r="C77" s="3">
        <f t="shared" si="9"/>
        <v>182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182</v>
      </c>
      <c r="M77" s="3">
        <v>0</v>
      </c>
    </row>
    <row r="78" spans="1:13" ht="12.75">
      <c r="A78" t="s">
        <v>85</v>
      </c>
      <c r="B78" t="s">
        <v>87</v>
      </c>
      <c r="C78" s="3">
        <f t="shared" si="9"/>
        <v>1142</v>
      </c>
      <c r="D78" s="3">
        <v>895</v>
      </c>
      <c r="E78" s="3">
        <v>138</v>
      </c>
      <c r="F78" s="3">
        <v>59</v>
      </c>
      <c r="G78" s="3">
        <v>1</v>
      </c>
      <c r="H78" s="3">
        <v>1</v>
      </c>
      <c r="I78" s="3">
        <v>0</v>
      </c>
      <c r="J78" s="3">
        <v>0</v>
      </c>
      <c r="K78" s="3">
        <v>11</v>
      </c>
      <c r="L78" s="3">
        <v>37</v>
      </c>
      <c r="M78" s="3">
        <v>0</v>
      </c>
    </row>
    <row r="79" spans="1:13" ht="12.75">
      <c r="A79" t="s">
        <v>85</v>
      </c>
      <c r="B79" t="s">
        <v>88</v>
      </c>
      <c r="C79" s="3">
        <f t="shared" si="9"/>
        <v>1404</v>
      </c>
      <c r="D79" s="3">
        <v>1038</v>
      </c>
      <c r="E79" s="3">
        <v>116</v>
      </c>
      <c r="F79" s="3">
        <v>163</v>
      </c>
      <c r="G79" s="3">
        <v>0</v>
      </c>
      <c r="H79" s="3">
        <v>1</v>
      </c>
      <c r="I79" s="3">
        <v>0</v>
      </c>
      <c r="J79" s="3">
        <v>0</v>
      </c>
      <c r="K79" s="3">
        <v>35</v>
      </c>
      <c r="L79" s="3">
        <v>51</v>
      </c>
      <c r="M79" s="3">
        <v>0</v>
      </c>
    </row>
    <row r="80" spans="1:13" ht="12.75">
      <c r="A80" s="1" t="s">
        <v>85</v>
      </c>
      <c r="B80" s="1" t="s">
        <v>15</v>
      </c>
      <c r="C80" s="4">
        <f>+C77+C78+C79</f>
        <v>2728</v>
      </c>
      <c r="D80" s="4">
        <f aca="true" t="shared" si="15" ref="D80:M80">+D77+D78+D79</f>
        <v>1933</v>
      </c>
      <c r="E80" s="4">
        <f t="shared" si="15"/>
        <v>254</v>
      </c>
      <c r="F80" s="4">
        <f t="shared" si="15"/>
        <v>222</v>
      </c>
      <c r="G80" s="4">
        <f t="shared" si="15"/>
        <v>1</v>
      </c>
      <c r="H80" s="4">
        <f t="shared" si="15"/>
        <v>2</v>
      </c>
      <c r="I80" s="4">
        <f t="shared" si="15"/>
        <v>0</v>
      </c>
      <c r="J80" s="4">
        <f t="shared" si="15"/>
        <v>0</v>
      </c>
      <c r="K80" s="4">
        <f t="shared" si="15"/>
        <v>46</v>
      </c>
      <c r="L80" s="4">
        <f t="shared" si="15"/>
        <v>270</v>
      </c>
      <c r="M80" s="4">
        <f t="shared" si="15"/>
        <v>0</v>
      </c>
    </row>
    <row r="81" spans="1:13" ht="12.75">
      <c r="A81" t="s">
        <v>89</v>
      </c>
      <c r="B81" t="s">
        <v>90</v>
      </c>
      <c r="C81" s="3">
        <f t="shared" si="9"/>
        <v>542</v>
      </c>
      <c r="D81" s="3">
        <v>421</v>
      </c>
      <c r="E81" s="3">
        <v>65</v>
      </c>
      <c r="F81" s="3">
        <v>16</v>
      </c>
      <c r="G81" s="3">
        <v>0</v>
      </c>
      <c r="H81" s="3">
        <v>1</v>
      </c>
      <c r="I81" s="3">
        <v>0</v>
      </c>
      <c r="J81" s="3">
        <v>0</v>
      </c>
      <c r="K81" s="3">
        <v>6</v>
      </c>
      <c r="L81" s="3">
        <v>33</v>
      </c>
      <c r="M81" s="3">
        <v>0</v>
      </c>
    </row>
    <row r="82" spans="1:13" ht="12.75">
      <c r="A82" s="1" t="s">
        <v>89</v>
      </c>
      <c r="B82" s="1" t="s">
        <v>15</v>
      </c>
      <c r="C82" s="4">
        <f>+C81</f>
        <v>542</v>
      </c>
      <c r="D82" s="4">
        <f aca="true" t="shared" si="16" ref="D82:M82">+D81</f>
        <v>421</v>
      </c>
      <c r="E82" s="4">
        <f t="shared" si="16"/>
        <v>65</v>
      </c>
      <c r="F82" s="4">
        <f t="shared" si="16"/>
        <v>16</v>
      </c>
      <c r="G82" s="4">
        <f t="shared" si="16"/>
        <v>0</v>
      </c>
      <c r="H82" s="4">
        <f t="shared" si="16"/>
        <v>1</v>
      </c>
      <c r="I82" s="4">
        <f t="shared" si="16"/>
        <v>0</v>
      </c>
      <c r="J82" s="4">
        <f t="shared" si="16"/>
        <v>0</v>
      </c>
      <c r="K82" s="4">
        <f t="shared" si="16"/>
        <v>6</v>
      </c>
      <c r="L82" s="4">
        <f t="shared" si="16"/>
        <v>33</v>
      </c>
      <c r="M82" s="4">
        <f t="shared" si="16"/>
        <v>0</v>
      </c>
    </row>
    <row r="83" spans="1:13" ht="12.75">
      <c r="A83" t="s">
        <v>91</v>
      </c>
      <c r="B83" t="s">
        <v>92</v>
      </c>
      <c r="C83" s="3">
        <f t="shared" si="9"/>
        <v>139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139</v>
      </c>
      <c r="M83" s="3">
        <v>0</v>
      </c>
    </row>
    <row r="84" spans="1:13" ht="12.75">
      <c r="A84" t="s">
        <v>91</v>
      </c>
      <c r="B84" t="s">
        <v>93</v>
      </c>
      <c r="C84" s="3">
        <f t="shared" si="9"/>
        <v>194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194</v>
      </c>
      <c r="M84" s="3">
        <v>0</v>
      </c>
    </row>
    <row r="85" spans="1:13" ht="12.75">
      <c r="A85" s="1" t="s">
        <v>91</v>
      </c>
      <c r="B85" s="1" t="s">
        <v>15</v>
      </c>
      <c r="C85" s="4">
        <f>+C83+C84</f>
        <v>333</v>
      </c>
      <c r="D85" s="4">
        <f aca="true" t="shared" si="17" ref="D85:M85">+D83+D84</f>
        <v>0</v>
      </c>
      <c r="E85" s="4">
        <f t="shared" si="17"/>
        <v>0</v>
      </c>
      <c r="F85" s="4">
        <f t="shared" si="17"/>
        <v>0</v>
      </c>
      <c r="G85" s="4">
        <f t="shared" si="17"/>
        <v>0</v>
      </c>
      <c r="H85" s="4">
        <f t="shared" si="17"/>
        <v>0</v>
      </c>
      <c r="I85" s="4">
        <f t="shared" si="17"/>
        <v>0</v>
      </c>
      <c r="J85" s="4">
        <f t="shared" si="17"/>
        <v>0</v>
      </c>
      <c r="K85" s="4">
        <f t="shared" si="17"/>
        <v>0</v>
      </c>
      <c r="L85" s="4">
        <f t="shared" si="17"/>
        <v>333</v>
      </c>
      <c r="M85" s="4">
        <f t="shared" si="17"/>
        <v>0</v>
      </c>
    </row>
    <row r="88" spans="1:13" ht="12.75">
      <c r="A88" s="1" t="s">
        <v>94</v>
      </c>
      <c r="C88" s="4">
        <f>+C10+C17+C21+C30+C32+C49+C53+C56+C59+C67+C69+C73+C76+C80+C82+C85</f>
        <v>144538</v>
      </c>
      <c r="D88" s="4">
        <f aca="true" t="shared" si="18" ref="D88:M88">+D10+D17+D21+D30+D32+D49+D53+D56+D59+D67+D69+D73+D76+D80+D82+D85</f>
        <v>114673</v>
      </c>
      <c r="E88" s="4">
        <f t="shared" si="18"/>
        <v>13289</v>
      </c>
      <c r="F88" s="4">
        <f t="shared" si="18"/>
        <v>4451</v>
      </c>
      <c r="G88" s="4">
        <f t="shared" si="18"/>
        <v>31</v>
      </c>
      <c r="H88" s="4">
        <f t="shared" si="18"/>
        <v>52</v>
      </c>
      <c r="I88" s="4">
        <f t="shared" si="18"/>
        <v>0</v>
      </c>
      <c r="J88" s="4">
        <f>+J10+J17+J21+J30+J32+J49+J53+J56+J59+J67+J69+J73+J76+J80+J82+J85</f>
        <v>53</v>
      </c>
      <c r="K88" s="4">
        <f t="shared" si="18"/>
        <v>1467</v>
      </c>
      <c r="L88" s="4">
        <f t="shared" si="18"/>
        <v>9935</v>
      </c>
      <c r="M88" s="4">
        <f t="shared" si="18"/>
        <v>587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2"/>
  <sheetViews>
    <sheetView tabSelected="1" workbookViewId="0" topLeftCell="A1">
      <selection activeCell="D92" sqref="D92"/>
    </sheetView>
  </sheetViews>
  <sheetFormatPr defaultColWidth="11.421875" defaultRowHeight="12.75"/>
  <cols>
    <col min="1" max="1" width="20.8515625" style="0" customWidth="1"/>
    <col min="2" max="2" width="29.00390625" style="0" customWidth="1"/>
  </cols>
  <sheetData>
    <row r="2" spans="1:13" ht="12.7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97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95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96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2</v>
      </c>
      <c r="B7" s="6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2.75">
      <c r="A8" s="5" t="s">
        <v>16</v>
      </c>
      <c r="B8" s="5" t="s">
        <v>17</v>
      </c>
      <c r="C8" s="3">
        <v>25014.795000000002</v>
      </c>
      <c r="D8" s="3">
        <v>8736.331</v>
      </c>
      <c r="E8" s="3">
        <v>5455.988</v>
      </c>
      <c r="F8" s="3">
        <v>5460.536</v>
      </c>
      <c r="G8" s="3">
        <v>1291.776</v>
      </c>
      <c r="H8" s="3">
        <v>1690.513</v>
      </c>
      <c r="I8" s="3">
        <v>0</v>
      </c>
      <c r="J8" s="3">
        <v>0</v>
      </c>
      <c r="K8" s="3">
        <v>428.501</v>
      </c>
      <c r="L8" s="3">
        <v>1857.933</v>
      </c>
      <c r="M8" s="3">
        <v>93.217</v>
      </c>
    </row>
    <row r="9" spans="1:13" ht="12.75">
      <c r="A9" s="5" t="s">
        <v>16</v>
      </c>
      <c r="B9" s="5" t="s">
        <v>18</v>
      </c>
      <c r="C9" s="3">
        <v>3990.7819999999997</v>
      </c>
      <c r="D9" s="3">
        <v>2314.422</v>
      </c>
      <c r="E9" s="3">
        <v>534.272</v>
      </c>
      <c r="F9" s="3">
        <v>198.729</v>
      </c>
      <c r="G9" s="3">
        <v>0</v>
      </c>
      <c r="H9" s="3">
        <v>368.456</v>
      </c>
      <c r="I9" s="3">
        <v>0</v>
      </c>
      <c r="J9" s="3">
        <v>0</v>
      </c>
      <c r="K9" s="3">
        <v>169.372</v>
      </c>
      <c r="L9" s="3">
        <v>405.531</v>
      </c>
      <c r="M9" s="3">
        <v>0</v>
      </c>
    </row>
    <row r="10" spans="1:13" s="1" customFormat="1" ht="12.75">
      <c r="A10" s="6" t="s">
        <v>16</v>
      </c>
      <c r="B10" s="6" t="s">
        <v>15</v>
      </c>
      <c r="C10" s="4">
        <f>+C8+C9</f>
        <v>29005.577</v>
      </c>
      <c r="D10" s="4">
        <f aca="true" t="shared" si="0" ref="D10:M10">+D8+D9</f>
        <v>11050.753</v>
      </c>
      <c r="E10" s="4">
        <f t="shared" si="0"/>
        <v>5990.26</v>
      </c>
      <c r="F10" s="4">
        <f t="shared" si="0"/>
        <v>5659.265</v>
      </c>
      <c r="G10" s="4">
        <f t="shared" si="0"/>
        <v>1291.776</v>
      </c>
      <c r="H10" s="4">
        <f t="shared" si="0"/>
        <v>2058.969</v>
      </c>
      <c r="I10" s="4">
        <f t="shared" si="0"/>
        <v>0</v>
      </c>
      <c r="J10" s="4">
        <f t="shared" si="0"/>
        <v>0</v>
      </c>
      <c r="K10" s="4">
        <f t="shared" si="0"/>
        <v>597.873</v>
      </c>
      <c r="L10" s="4">
        <f t="shared" si="0"/>
        <v>2263.464</v>
      </c>
      <c r="M10" s="4">
        <f t="shared" si="0"/>
        <v>93.217</v>
      </c>
    </row>
    <row r="11" spans="1:13" ht="12.75">
      <c r="A11" s="5" t="s">
        <v>19</v>
      </c>
      <c r="B11" s="5" t="s">
        <v>20</v>
      </c>
      <c r="C11" s="3">
        <v>882.448</v>
      </c>
      <c r="D11" s="3">
        <v>0</v>
      </c>
      <c r="E11" s="3">
        <v>0</v>
      </c>
      <c r="F11" s="3">
        <v>231.24</v>
      </c>
      <c r="G11" s="3">
        <v>201.248</v>
      </c>
      <c r="H11" s="3">
        <v>0</v>
      </c>
      <c r="I11" s="3">
        <v>0</v>
      </c>
      <c r="J11" s="3">
        <v>0</v>
      </c>
      <c r="K11" s="3">
        <v>0</v>
      </c>
      <c r="L11" s="3">
        <v>449.96</v>
      </c>
      <c r="M11" s="3">
        <v>0</v>
      </c>
    </row>
    <row r="12" spans="1:13" ht="12.75">
      <c r="A12" s="5" t="s">
        <v>19</v>
      </c>
      <c r="B12" s="5" t="s">
        <v>21</v>
      </c>
      <c r="C12" s="3">
        <v>61513.53599999999</v>
      </c>
      <c r="D12" s="3">
        <v>5481.574</v>
      </c>
      <c r="E12" s="3">
        <v>3721.508</v>
      </c>
      <c r="F12" s="3">
        <v>49857.477</v>
      </c>
      <c r="G12" s="3">
        <v>287.332</v>
      </c>
      <c r="H12" s="3">
        <v>1266.453</v>
      </c>
      <c r="I12" s="3">
        <v>0</v>
      </c>
      <c r="J12" s="3">
        <v>0</v>
      </c>
      <c r="K12" s="3">
        <v>227.064</v>
      </c>
      <c r="L12" s="3">
        <v>377.123</v>
      </c>
      <c r="M12" s="3">
        <v>295.005</v>
      </c>
    </row>
    <row r="13" spans="1:13" ht="12.75">
      <c r="A13" s="5" t="s">
        <v>19</v>
      </c>
      <c r="B13" s="5" t="s">
        <v>22</v>
      </c>
      <c r="C13" s="3">
        <v>304.521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304.521</v>
      </c>
      <c r="M13" s="3">
        <v>0</v>
      </c>
    </row>
    <row r="14" spans="1:13" ht="12.75">
      <c r="A14" s="5" t="s">
        <v>19</v>
      </c>
      <c r="B14" s="5" t="s">
        <v>23</v>
      </c>
      <c r="C14" s="3">
        <v>10335.019</v>
      </c>
      <c r="D14" s="3">
        <v>5294.82</v>
      </c>
      <c r="E14" s="3">
        <v>2092.968</v>
      </c>
      <c r="F14" s="3">
        <v>2305.684</v>
      </c>
      <c r="G14" s="3">
        <v>0</v>
      </c>
      <c r="H14" s="3">
        <v>425.124</v>
      </c>
      <c r="I14" s="3">
        <v>0</v>
      </c>
      <c r="J14" s="3">
        <v>0</v>
      </c>
      <c r="K14" s="3">
        <v>0</v>
      </c>
      <c r="L14" s="3">
        <v>216.423</v>
      </c>
      <c r="M14" s="3">
        <v>0</v>
      </c>
    </row>
    <row r="15" spans="1:13" ht="12.75">
      <c r="A15" s="5" t="s">
        <v>19</v>
      </c>
      <c r="B15" s="5" t="s">
        <v>24</v>
      </c>
      <c r="C15" s="3">
        <v>228.542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228.542</v>
      </c>
      <c r="M15" s="3">
        <v>0</v>
      </c>
    </row>
    <row r="16" spans="1:13" ht="12.75">
      <c r="A16" s="5" t="s">
        <v>19</v>
      </c>
      <c r="B16" s="5" t="s">
        <v>25</v>
      </c>
      <c r="C16" s="3">
        <v>3043.4879999999994</v>
      </c>
      <c r="D16" s="3">
        <v>1626.518</v>
      </c>
      <c r="E16" s="3">
        <v>562.379</v>
      </c>
      <c r="F16" s="3">
        <v>265.828</v>
      </c>
      <c r="G16" s="3">
        <v>0</v>
      </c>
      <c r="H16" s="3">
        <v>270.834</v>
      </c>
      <c r="I16" s="3">
        <v>0</v>
      </c>
      <c r="J16" s="3">
        <v>0</v>
      </c>
      <c r="K16" s="3">
        <v>39.749</v>
      </c>
      <c r="L16" s="3">
        <v>201.953</v>
      </c>
      <c r="M16" s="3">
        <v>76.227</v>
      </c>
    </row>
    <row r="17" spans="1:13" s="1" customFormat="1" ht="12.75">
      <c r="A17" s="6" t="s">
        <v>19</v>
      </c>
      <c r="B17" s="6" t="s">
        <v>15</v>
      </c>
      <c r="C17" s="4">
        <f>+C11+C12+C13+C14+C15+C16</f>
        <v>76307.55399999999</v>
      </c>
      <c r="D17" s="4">
        <f aca="true" t="shared" si="1" ref="D17:M17">+D11+D12+D13+D14+D15+D16</f>
        <v>12402.912</v>
      </c>
      <c r="E17" s="4">
        <f t="shared" si="1"/>
        <v>6376.855</v>
      </c>
      <c r="F17" s="4">
        <f t="shared" si="1"/>
        <v>52660.229</v>
      </c>
      <c r="G17" s="4">
        <f t="shared" si="1"/>
        <v>488.58</v>
      </c>
      <c r="H17" s="4">
        <f t="shared" si="1"/>
        <v>1962.411</v>
      </c>
      <c r="I17" s="4">
        <f t="shared" si="1"/>
        <v>0</v>
      </c>
      <c r="J17" s="4">
        <f t="shared" si="1"/>
        <v>0</v>
      </c>
      <c r="K17" s="4">
        <f t="shared" si="1"/>
        <v>266.813</v>
      </c>
      <c r="L17" s="4">
        <f t="shared" si="1"/>
        <v>1778.522</v>
      </c>
      <c r="M17" s="4">
        <f t="shared" si="1"/>
        <v>371.23199999999997</v>
      </c>
    </row>
    <row r="18" spans="1:13" ht="12.75">
      <c r="A18" s="5" t="s">
        <v>26</v>
      </c>
      <c r="B18" s="5" t="s">
        <v>27</v>
      </c>
      <c r="C18" s="3">
        <v>14195.683</v>
      </c>
      <c r="D18" s="3">
        <v>2142.247</v>
      </c>
      <c r="E18" s="3">
        <v>695.129</v>
      </c>
      <c r="F18" s="3">
        <v>0</v>
      </c>
      <c r="G18" s="3">
        <v>0</v>
      </c>
      <c r="H18" s="3">
        <v>504.329</v>
      </c>
      <c r="I18" s="3">
        <v>0</v>
      </c>
      <c r="J18" s="3">
        <v>0</v>
      </c>
      <c r="K18" s="3">
        <v>0</v>
      </c>
      <c r="L18" s="3">
        <v>10658.617</v>
      </c>
      <c r="M18" s="3">
        <v>195.361</v>
      </c>
    </row>
    <row r="19" spans="1:13" ht="12.75">
      <c r="A19" s="5" t="s">
        <v>26</v>
      </c>
      <c r="B19" s="5" t="s">
        <v>28</v>
      </c>
      <c r="C19" s="3">
        <v>4736.869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4736.869</v>
      </c>
      <c r="M19" s="3">
        <v>0</v>
      </c>
    </row>
    <row r="20" spans="1:13" ht="12.75">
      <c r="A20" s="5" t="s">
        <v>26</v>
      </c>
      <c r="B20" s="5" t="s">
        <v>29</v>
      </c>
      <c r="C20" s="3">
        <v>1341.773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1341.773</v>
      </c>
      <c r="M20" s="3">
        <v>0</v>
      </c>
    </row>
    <row r="21" spans="1:13" s="1" customFormat="1" ht="12.75">
      <c r="A21" s="6" t="s">
        <v>26</v>
      </c>
      <c r="B21" s="6" t="s">
        <v>15</v>
      </c>
      <c r="C21" s="4">
        <f>+C18+C19+C20</f>
        <v>20274.325</v>
      </c>
      <c r="D21" s="4">
        <f aca="true" t="shared" si="2" ref="D21:M21">+D18+D19+D20</f>
        <v>2142.247</v>
      </c>
      <c r="E21" s="4">
        <f t="shared" si="2"/>
        <v>695.129</v>
      </c>
      <c r="F21" s="4">
        <f t="shared" si="2"/>
        <v>0</v>
      </c>
      <c r="G21" s="4">
        <f t="shared" si="2"/>
        <v>0</v>
      </c>
      <c r="H21" s="4">
        <f t="shared" si="2"/>
        <v>504.329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16737.259000000002</v>
      </c>
      <c r="M21" s="4">
        <f t="shared" si="2"/>
        <v>195.361</v>
      </c>
    </row>
    <row r="22" spans="1:13" ht="12.75">
      <c r="A22" s="5" t="s">
        <v>30</v>
      </c>
      <c r="B22" s="5" t="s">
        <v>31</v>
      </c>
      <c r="C22" s="3">
        <v>2471.387</v>
      </c>
      <c r="D22" s="3">
        <v>734.633</v>
      </c>
      <c r="E22" s="3">
        <v>694.149</v>
      </c>
      <c r="F22" s="3">
        <v>249.754</v>
      </c>
      <c r="G22" s="3">
        <v>256.194</v>
      </c>
      <c r="H22" s="3">
        <v>147.708</v>
      </c>
      <c r="I22" s="3">
        <v>0</v>
      </c>
      <c r="J22" s="3">
        <v>0</v>
      </c>
      <c r="K22" s="3">
        <v>388.949</v>
      </c>
      <c r="L22" s="3">
        <v>0</v>
      </c>
      <c r="M22" s="3">
        <v>0</v>
      </c>
    </row>
    <row r="23" spans="1:13" ht="12.75">
      <c r="A23" s="5" t="s">
        <v>30</v>
      </c>
      <c r="B23" s="5" t="s">
        <v>32</v>
      </c>
      <c r="C23" s="3">
        <v>993</v>
      </c>
      <c r="D23" s="3">
        <v>420</v>
      </c>
      <c r="E23" s="3">
        <v>332</v>
      </c>
      <c r="F23" s="3">
        <v>9</v>
      </c>
      <c r="G23" s="3">
        <v>0</v>
      </c>
      <c r="H23" s="3">
        <v>122</v>
      </c>
      <c r="I23" s="3">
        <v>0</v>
      </c>
      <c r="J23" s="3">
        <v>0</v>
      </c>
      <c r="K23" s="3">
        <v>0</v>
      </c>
      <c r="L23" s="3">
        <v>110</v>
      </c>
      <c r="M23" s="3">
        <v>0</v>
      </c>
    </row>
    <row r="24" spans="1:13" ht="12.75">
      <c r="A24" s="5" t="s">
        <v>30</v>
      </c>
      <c r="B24" s="5" t="s">
        <v>33</v>
      </c>
      <c r="C24" s="3">
        <v>50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50</v>
      </c>
      <c r="M24" s="3">
        <v>0</v>
      </c>
    </row>
    <row r="25" spans="1:13" ht="12.75">
      <c r="A25" s="5" t="s">
        <v>30</v>
      </c>
      <c r="B25" s="5" t="s">
        <v>34</v>
      </c>
      <c r="C25" s="3">
        <v>1136.72</v>
      </c>
      <c r="D25" s="3">
        <v>602.582</v>
      </c>
      <c r="E25" s="3">
        <v>228.746</v>
      </c>
      <c r="F25" s="3">
        <v>15.93</v>
      </c>
      <c r="G25" s="3">
        <v>20.236</v>
      </c>
      <c r="H25" s="3">
        <v>106.435</v>
      </c>
      <c r="I25" s="3">
        <v>0</v>
      </c>
      <c r="J25" s="3">
        <v>0</v>
      </c>
      <c r="K25" s="3">
        <v>6.751</v>
      </c>
      <c r="L25" s="3">
        <v>133.796</v>
      </c>
      <c r="M25" s="3">
        <v>22.244</v>
      </c>
    </row>
    <row r="26" spans="1:13" ht="12.75">
      <c r="A26" s="5" t="s">
        <v>30</v>
      </c>
      <c r="B26" s="5" t="s">
        <v>35</v>
      </c>
      <c r="C26" s="3">
        <v>5056.728</v>
      </c>
      <c r="D26" s="3">
        <v>2710.149</v>
      </c>
      <c r="E26" s="3">
        <v>991.11</v>
      </c>
      <c r="F26" s="3">
        <v>141.883</v>
      </c>
      <c r="G26" s="3">
        <v>99.379</v>
      </c>
      <c r="H26" s="3">
        <v>511.438</v>
      </c>
      <c r="I26" s="3">
        <v>0</v>
      </c>
      <c r="J26" s="3">
        <v>0</v>
      </c>
      <c r="K26" s="3">
        <v>178.595</v>
      </c>
      <c r="L26" s="3">
        <v>424.174</v>
      </c>
      <c r="M26" s="3">
        <v>0</v>
      </c>
    </row>
    <row r="27" spans="1:13" ht="12.75">
      <c r="A27" s="5" t="s">
        <v>30</v>
      </c>
      <c r="B27" s="5" t="s">
        <v>36</v>
      </c>
      <c r="C27" s="3">
        <v>62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62</v>
      </c>
      <c r="M27" s="3">
        <v>0</v>
      </c>
    </row>
    <row r="28" spans="1:13" ht="12.75">
      <c r="A28" s="5" t="s">
        <v>30</v>
      </c>
      <c r="B28" s="5" t="s">
        <v>37</v>
      </c>
      <c r="C28" s="3">
        <v>2628.1820000000002</v>
      </c>
      <c r="D28" s="3">
        <v>1611.189</v>
      </c>
      <c r="E28" s="3">
        <v>484.097</v>
      </c>
      <c r="F28" s="3">
        <v>180.536</v>
      </c>
      <c r="G28" s="3">
        <v>258.76</v>
      </c>
      <c r="H28" s="3">
        <v>93.6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2.75">
      <c r="A29" s="5" t="s">
        <v>30</v>
      </c>
      <c r="B29" s="5" t="s">
        <v>38</v>
      </c>
      <c r="C29" s="3">
        <v>2105.339</v>
      </c>
      <c r="D29" s="3">
        <v>1234.126</v>
      </c>
      <c r="E29" s="3">
        <v>593.463</v>
      </c>
      <c r="F29" s="3">
        <v>0</v>
      </c>
      <c r="G29" s="3">
        <v>0</v>
      </c>
      <c r="H29" s="3">
        <v>132.85</v>
      </c>
      <c r="I29" s="3">
        <v>0</v>
      </c>
      <c r="J29" s="3">
        <v>0</v>
      </c>
      <c r="K29" s="3">
        <v>42.894</v>
      </c>
      <c r="L29" s="3">
        <v>102.006</v>
      </c>
      <c r="M29" s="3">
        <v>0</v>
      </c>
    </row>
    <row r="30" spans="1:13" s="1" customFormat="1" ht="12.75">
      <c r="A30" s="6" t="s">
        <v>30</v>
      </c>
      <c r="B30" s="6" t="s">
        <v>15</v>
      </c>
      <c r="C30" s="4">
        <f>+C22+C23+C24+C25+C26+C27+C28+C29</f>
        <v>14503.356</v>
      </c>
      <c r="D30" s="4">
        <f aca="true" t="shared" si="3" ref="D30:M30">+D22+D23+D24+D25+D26+D27+D28+D29</f>
        <v>7312.679</v>
      </c>
      <c r="E30" s="4">
        <f t="shared" si="3"/>
        <v>3323.5649999999996</v>
      </c>
      <c r="F30" s="4">
        <f t="shared" si="3"/>
        <v>597.1030000000001</v>
      </c>
      <c r="G30" s="4">
        <f t="shared" si="3"/>
        <v>634.569</v>
      </c>
      <c r="H30" s="4">
        <f t="shared" si="3"/>
        <v>1114.031</v>
      </c>
      <c r="I30" s="4">
        <f t="shared" si="3"/>
        <v>0</v>
      </c>
      <c r="J30" s="4">
        <f t="shared" si="3"/>
        <v>0</v>
      </c>
      <c r="K30" s="4">
        <f t="shared" si="3"/>
        <v>617.189</v>
      </c>
      <c r="L30" s="4">
        <f t="shared" si="3"/>
        <v>881.976</v>
      </c>
      <c r="M30" s="4">
        <f t="shared" si="3"/>
        <v>22.244</v>
      </c>
    </row>
    <row r="31" spans="1:13" ht="12.75">
      <c r="A31" s="5" t="s">
        <v>39</v>
      </c>
      <c r="B31" s="5" t="s">
        <v>40</v>
      </c>
      <c r="C31" s="3">
        <v>1779.497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1779.497</v>
      </c>
      <c r="M31" s="3">
        <v>0</v>
      </c>
    </row>
    <row r="32" spans="1:13" s="1" customFormat="1" ht="12.75">
      <c r="A32" s="6" t="s">
        <v>39</v>
      </c>
      <c r="B32" s="6" t="s">
        <v>15</v>
      </c>
      <c r="C32" s="4">
        <f>+C31</f>
        <v>1779.497</v>
      </c>
      <c r="D32" s="4">
        <f aca="true" t="shared" si="4" ref="D32:M32">+D31</f>
        <v>0</v>
      </c>
      <c r="E32" s="4">
        <f t="shared" si="4"/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1779.497</v>
      </c>
      <c r="M32" s="4">
        <f t="shared" si="4"/>
        <v>0</v>
      </c>
    </row>
    <row r="33" spans="1:13" ht="12.75">
      <c r="A33" s="5" t="s">
        <v>41</v>
      </c>
      <c r="B33" s="5" t="s">
        <v>42</v>
      </c>
      <c r="C33" s="3">
        <v>768.169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768.169</v>
      </c>
      <c r="M33" s="3">
        <v>0</v>
      </c>
    </row>
    <row r="34" spans="1:13" ht="12.75">
      <c r="A34" s="5" t="s">
        <v>41</v>
      </c>
      <c r="B34" s="5" t="s">
        <v>43</v>
      </c>
      <c r="C34" s="3">
        <v>1168.8</v>
      </c>
      <c r="D34" s="3">
        <v>790.229</v>
      </c>
      <c r="E34" s="3">
        <v>276.524</v>
      </c>
      <c r="F34" s="3">
        <v>0</v>
      </c>
      <c r="G34" s="3">
        <v>0</v>
      </c>
      <c r="H34" s="3">
        <v>102.047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 s="5" t="s">
        <v>41</v>
      </c>
      <c r="B35" s="5" t="s">
        <v>44</v>
      </c>
      <c r="C35" s="3">
        <v>31641.136</v>
      </c>
      <c r="D35" s="3">
        <v>12379.765</v>
      </c>
      <c r="E35" s="3">
        <v>5589.058</v>
      </c>
      <c r="F35" s="3">
        <v>6238.676</v>
      </c>
      <c r="G35" s="3">
        <v>1760.764</v>
      </c>
      <c r="H35" s="3">
        <v>3524.905</v>
      </c>
      <c r="I35" s="3">
        <v>0</v>
      </c>
      <c r="J35" s="3">
        <v>0</v>
      </c>
      <c r="K35" s="3">
        <v>357.301</v>
      </c>
      <c r="L35" s="3">
        <v>1476.455</v>
      </c>
      <c r="M35" s="3">
        <v>314.212</v>
      </c>
    </row>
    <row r="36" spans="1:13" ht="12.75">
      <c r="A36" s="5" t="s">
        <v>41</v>
      </c>
      <c r="B36" s="5" t="s">
        <v>45</v>
      </c>
      <c r="C36" s="3">
        <v>471</v>
      </c>
      <c r="D36" s="3">
        <v>288</v>
      </c>
      <c r="E36" s="3">
        <v>92</v>
      </c>
      <c r="F36" s="3">
        <v>0</v>
      </c>
      <c r="G36" s="3">
        <v>0</v>
      </c>
      <c r="H36" s="3">
        <v>62</v>
      </c>
      <c r="I36" s="3">
        <v>0</v>
      </c>
      <c r="J36" s="3">
        <v>0</v>
      </c>
      <c r="K36" s="3">
        <v>29</v>
      </c>
      <c r="L36" s="3">
        <v>0</v>
      </c>
      <c r="M36" s="3">
        <v>0</v>
      </c>
    </row>
    <row r="37" spans="1:13" ht="12.75">
      <c r="A37" s="5" t="s">
        <v>41</v>
      </c>
      <c r="B37" s="5" t="s">
        <v>46</v>
      </c>
      <c r="C37" s="3">
        <v>15316.317</v>
      </c>
      <c r="D37" s="3">
        <v>7063.604</v>
      </c>
      <c r="E37" s="3">
        <v>5359.929</v>
      </c>
      <c r="F37" s="3">
        <v>72.018</v>
      </c>
      <c r="G37" s="3">
        <v>363.782</v>
      </c>
      <c r="H37" s="3">
        <v>1235.816</v>
      </c>
      <c r="I37" s="3">
        <v>0</v>
      </c>
      <c r="J37" s="3">
        <v>0</v>
      </c>
      <c r="K37" s="3">
        <v>246.706</v>
      </c>
      <c r="L37" s="3">
        <v>751.443</v>
      </c>
      <c r="M37" s="3">
        <v>223.019</v>
      </c>
    </row>
    <row r="38" spans="1:13" ht="12.75">
      <c r="A38" s="5" t="s">
        <v>41</v>
      </c>
      <c r="B38" s="5" t="s">
        <v>47</v>
      </c>
      <c r="C38" s="3">
        <v>10946.478</v>
      </c>
      <c r="D38" s="3">
        <v>4263.703</v>
      </c>
      <c r="E38" s="3">
        <v>1926.27</v>
      </c>
      <c r="F38" s="3">
        <v>784.918</v>
      </c>
      <c r="G38" s="3">
        <v>455.802</v>
      </c>
      <c r="H38" s="3">
        <v>1200.984</v>
      </c>
      <c r="I38" s="3">
        <v>0</v>
      </c>
      <c r="J38" s="3">
        <v>0</v>
      </c>
      <c r="K38" s="3">
        <v>121.341</v>
      </c>
      <c r="L38" s="3">
        <v>2126.544</v>
      </c>
      <c r="M38" s="3">
        <v>66.916</v>
      </c>
    </row>
    <row r="39" spans="1:13" ht="12.75">
      <c r="A39" s="5" t="s">
        <v>41</v>
      </c>
      <c r="B39" s="5" t="s">
        <v>48</v>
      </c>
      <c r="C39" s="3">
        <v>9449.496</v>
      </c>
      <c r="D39" s="3">
        <v>4926.255</v>
      </c>
      <c r="E39" s="3">
        <v>1645.333</v>
      </c>
      <c r="F39" s="3">
        <v>1220.256</v>
      </c>
      <c r="G39" s="3">
        <v>300.46</v>
      </c>
      <c r="H39" s="3">
        <v>846.242</v>
      </c>
      <c r="I39" s="3">
        <v>0</v>
      </c>
      <c r="J39" s="3">
        <v>0</v>
      </c>
      <c r="K39" s="3">
        <v>142.757</v>
      </c>
      <c r="L39" s="3">
        <v>333.219</v>
      </c>
      <c r="M39" s="3">
        <v>34.974</v>
      </c>
    </row>
    <row r="40" spans="1:13" ht="12.75">
      <c r="A40" s="5" t="s">
        <v>41</v>
      </c>
      <c r="B40" s="5" t="s">
        <v>49</v>
      </c>
      <c r="C40" s="3">
        <v>1620.91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1620.91</v>
      </c>
      <c r="M40" s="3">
        <v>0</v>
      </c>
    </row>
    <row r="41" spans="1:13" ht="12.75">
      <c r="A41" s="5" t="s">
        <v>41</v>
      </c>
      <c r="B41" s="5" t="s">
        <v>50</v>
      </c>
      <c r="C41" s="3">
        <v>163251.855</v>
      </c>
      <c r="D41" s="3">
        <v>59903.015</v>
      </c>
      <c r="E41" s="3">
        <v>34933.377</v>
      </c>
      <c r="F41" s="3">
        <v>54897.765</v>
      </c>
      <c r="G41" s="3">
        <v>1084.534</v>
      </c>
      <c r="H41" s="3">
        <v>8857.732</v>
      </c>
      <c r="I41" s="3">
        <v>0</v>
      </c>
      <c r="J41" s="3">
        <v>0</v>
      </c>
      <c r="K41" s="3">
        <v>2401.802</v>
      </c>
      <c r="L41" s="3">
        <v>239.106</v>
      </c>
      <c r="M41" s="3">
        <v>934.524</v>
      </c>
    </row>
    <row r="42" spans="1:13" ht="12.75">
      <c r="A42" s="5" t="s">
        <v>41</v>
      </c>
      <c r="B42" s="5" t="s">
        <v>51</v>
      </c>
      <c r="C42" s="3">
        <v>9264.291</v>
      </c>
      <c r="D42" s="3">
        <v>5019.95</v>
      </c>
      <c r="E42" s="3">
        <v>2414.446</v>
      </c>
      <c r="F42" s="3">
        <v>78.729</v>
      </c>
      <c r="G42" s="3">
        <v>365.122</v>
      </c>
      <c r="H42" s="3">
        <v>780.972</v>
      </c>
      <c r="I42" s="3">
        <v>0</v>
      </c>
      <c r="J42" s="3">
        <v>0</v>
      </c>
      <c r="K42" s="3">
        <v>86.624</v>
      </c>
      <c r="L42" s="3">
        <v>436.006</v>
      </c>
      <c r="M42" s="3">
        <v>82.442</v>
      </c>
    </row>
    <row r="43" spans="1:13" ht="12.75">
      <c r="A43" s="5" t="s">
        <v>41</v>
      </c>
      <c r="B43" s="5" t="s">
        <v>52</v>
      </c>
      <c r="C43" s="3">
        <v>12718.42</v>
      </c>
      <c r="D43" s="3">
        <v>4880.207</v>
      </c>
      <c r="E43" s="3">
        <v>1414.722</v>
      </c>
      <c r="F43" s="3">
        <v>236.739</v>
      </c>
      <c r="G43" s="3">
        <v>89.717</v>
      </c>
      <c r="H43" s="3">
        <v>1186.086</v>
      </c>
      <c r="I43" s="3">
        <v>0</v>
      </c>
      <c r="J43" s="3">
        <v>0</v>
      </c>
      <c r="K43" s="3">
        <v>103.227</v>
      </c>
      <c r="L43" s="3">
        <v>4744.157</v>
      </c>
      <c r="M43" s="3">
        <v>63.565</v>
      </c>
    </row>
    <row r="44" spans="1:13" ht="12.75">
      <c r="A44" s="5" t="s">
        <v>41</v>
      </c>
      <c r="B44" s="5" t="s">
        <v>53</v>
      </c>
      <c r="C44" s="3">
        <v>6143.397999999999</v>
      </c>
      <c r="D44" s="3">
        <v>3231.738</v>
      </c>
      <c r="E44" s="3">
        <v>1038.141</v>
      </c>
      <c r="F44" s="3">
        <v>725.632</v>
      </c>
      <c r="G44" s="3">
        <v>0</v>
      </c>
      <c r="H44" s="3">
        <v>480</v>
      </c>
      <c r="I44" s="3">
        <v>0</v>
      </c>
      <c r="J44" s="3">
        <v>0</v>
      </c>
      <c r="K44" s="3">
        <v>137.111</v>
      </c>
      <c r="L44" s="3">
        <v>480.925</v>
      </c>
      <c r="M44" s="3">
        <v>49.851</v>
      </c>
    </row>
    <row r="45" spans="1:13" ht="12.75">
      <c r="A45" s="5" t="s">
        <v>41</v>
      </c>
      <c r="B45" s="5" t="s">
        <v>54</v>
      </c>
      <c r="C45" s="3">
        <v>5645.118</v>
      </c>
      <c r="D45" s="3">
        <v>2716.411</v>
      </c>
      <c r="E45" s="3">
        <v>1492.05</v>
      </c>
      <c r="F45" s="3">
        <v>36.48</v>
      </c>
      <c r="G45" s="3">
        <v>300.75</v>
      </c>
      <c r="H45" s="3">
        <v>369.853</v>
      </c>
      <c r="I45" s="3">
        <v>0</v>
      </c>
      <c r="J45" s="3">
        <v>0</v>
      </c>
      <c r="K45" s="3">
        <v>159.446</v>
      </c>
      <c r="L45" s="3">
        <v>547.368</v>
      </c>
      <c r="M45" s="3">
        <v>22.76</v>
      </c>
    </row>
    <row r="46" spans="1:13" ht="12.75">
      <c r="A46" s="5" t="s">
        <v>41</v>
      </c>
      <c r="B46" s="5" t="s">
        <v>55</v>
      </c>
      <c r="C46" s="3">
        <v>8095.606999999999</v>
      </c>
      <c r="D46" s="3">
        <v>2847.38</v>
      </c>
      <c r="E46" s="3">
        <v>3603.755</v>
      </c>
      <c r="F46" s="3">
        <v>0</v>
      </c>
      <c r="G46" s="3">
        <v>137.835</v>
      </c>
      <c r="H46" s="3">
        <v>423.895</v>
      </c>
      <c r="I46" s="3">
        <v>0</v>
      </c>
      <c r="J46" s="3">
        <v>0</v>
      </c>
      <c r="K46" s="3">
        <v>265.052</v>
      </c>
      <c r="L46" s="3">
        <v>779.918</v>
      </c>
      <c r="M46" s="3">
        <v>37.772</v>
      </c>
    </row>
    <row r="47" spans="1:13" ht="12.75">
      <c r="A47" s="5" t="s">
        <v>41</v>
      </c>
      <c r="B47" s="5" t="s">
        <v>56</v>
      </c>
      <c r="C47" s="3">
        <v>4055.779</v>
      </c>
      <c r="D47" s="3">
        <v>1610.768</v>
      </c>
      <c r="E47" s="3">
        <v>1186.952</v>
      </c>
      <c r="F47" s="3">
        <v>146.095</v>
      </c>
      <c r="G47" s="3">
        <v>60.347</v>
      </c>
      <c r="H47" s="3">
        <v>181.725</v>
      </c>
      <c r="I47" s="3">
        <v>0</v>
      </c>
      <c r="J47" s="3">
        <v>0</v>
      </c>
      <c r="K47" s="3">
        <v>41.676</v>
      </c>
      <c r="L47" s="3">
        <v>745.939</v>
      </c>
      <c r="M47" s="3">
        <v>82.277</v>
      </c>
    </row>
    <row r="48" spans="1:13" ht="12.75">
      <c r="A48" s="5" t="s">
        <v>41</v>
      </c>
      <c r="B48" s="5" t="s">
        <v>57</v>
      </c>
      <c r="C48" s="3">
        <v>3774.3040000000005</v>
      </c>
      <c r="D48" s="3">
        <v>1041.675</v>
      </c>
      <c r="E48" s="3">
        <v>347.993</v>
      </c>
      <c r="F48" s="3">
        <v>1272.766</v>
      </c>
      <c r="G48" s="3">
        <v>0</v>
      </c>
      <c r="H48" s="3">
        <v>386.355</v>
      </c>
      <c r="I48" s="3">
        <v>0</v>
      </c>
      <c r="J48" s="3">
        <v>0</v>
      </c>
      <c r="K48" s="3">
        <v>122.135</v>
      </c>
      <c r="L48" s="3">
        <v>518.917</v>
      </c>
      <c r="M48" s="3">
        <v>84.463</v>
      </c>
    </row>
    <row r="49" spans="1:13" s="1" customFormat="1" ht="12.75">
      <c r="A49" s="6" t="s">
        <v>41</v>
      </c>
      <c r="B49" s="6" t="s">
        <v>15</v>
      </c>
      <c r="C49" s="4">
        <f>SUM(C33:C48)</f>
        <v>284331.07800000004</v>
      </c>
      <c r="D49" s="4">
        <f aca="true" t="shared" si="5" ref="D49:I49">SUM(D33:D48)</f>
        <v>110962.69999999998</v>
      </c>
      <c r="E49" s="4">
        <f t="shared" si="5"/>
        <v>61320.55000000001</v>
      </c>
      <c r="F49" s="4">
        <f t="shared" si="5"/>
        <v>65710.07400000001</v>
      </c>
      <c r="G49" s="4">
        <f t="shared" si="5"/>
        <v>4919.112999999999</v>
      </c>
      <c r="H49" s="4">
        <f t="shared" si="5"/>
        <v>19638.611999999997</v>
      </c>
      <c r="I49" s="4">
        <f t="shared" si="5"/>
        <v>0</v>
      </c>
      <c r="J49" s="4">
        <f>SUM(J33:J48)</f>
        <v>0</v>
      </c>
      <c r="K49" s="4">
        <f>SUM(K33:K48)</f>
        <v>4214.178</v>
      </c>
      <c r="L49" s="4">
        <f>SUM(L33:L48)</f>
        <v>15569.076</v>
      </c>
      <c r="M49" s="4">
        <f>SUM(M33:M48)</f>
        <v>1996.775</v>
      </c>
    </row>
    <row r="50" spans="1:13" ht="12.75">
      <c r="A50" s="5" t="s">
        <v>58</v>
      </c>
      <c r="B50" s="5" t="s">
        <v>59</v>
      </c>
      <c r="C50" s="3">
        <v>68432.963</v>
      </c>
      <c r="D50" s="3">
        <v>17535.254</v>
      </c>
      <c r="E50" s="3">
        <v>4834.793</v>
      </c>
      <c r="F50" s="3">
        <v>38998.401</v>
      </c>
      <c r="G50" s="3">
        <v>1697.097</v>
      </c>
      <c r="H50" s="3">
        <v>2766.956</v>
      </c>
      <c r="I50" s="3">
        <v>0</v>
      </c>
      <c r="J50" s="3">
        <v>96.598</v>
      </c>
      <c r="K50" s="3">
        <v>463.811</v>
      </c>
      <c r="L50" s="3">
        <v>1837.188</v>
      </c>
      <c r="M50" s="3">
        <v>202.865</v>
      </c>
    </row>
    <row r="51" spans="1:13" ht="12.75">
      <c r="A51" s="5" t="s">
        <v>58</v>
      </c>
      <c r="B51" s="5" t="s">
        <v>60</v>
      </c>
      <c r="C51" s="3">
        <v>795.702</v>
      </c>
      <c r="D51" s="3">
        <v>368.07</v>
      </c>
      <c r="E51" s="3">
        <v>136.515</v>
      </c>
      <c r="F51" s="3">
        <v>19.871</v>
      </c>
      <c r="G51" s="3">
        <v>3.1</v>
      </c>
      <c r="H51" s="3">
        <v>56</v>
      </c>
      <c r="I51" s="3">
        <v>0</v>
      </c>
      <c r="J51" s="3">
        <v>0</v>
      </c>
      <c r="K51" s="3">
        <v>10.52</v>
      </c>
      <c r="L51" s="3">
        <v>201.626</v>
      </c>
      <c r="M51" s="3">
        <v>0</v>
      </c>
    </row>
    <row r="52" spans="1:13" ht="12.75">
      <c r="A52" s="5" t="s">
        <v>58</v>
      </c>
      <c r="B52" s="5" t="s">
        <v>61</v>
      </c>
      <c r="C52" s="3">
        <v>547.143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547.143</v>
      </c>
      <c r="M52" s="3">
        <v>0</v>
      </c>
    </row>
    <row r="53" spans="1:13" s="1" customFormat="1" ht="12.75">
      <c r="A53" s="6" t="s">
        <v>58</v>
      </c>
      <c r="B53" s="6" t="s">
        <v>15</v>
      </c>
      <c r="C53" s="4">
        <f>+C50+C51+C52</f>
        <v>69775.808</v>
      </c>
      <c r="D53" s="4">
        <f aca="true" t="shared" si="6" ref="D53:M53">+D50+D51+D52</f>
        <v>17903.324</v>
      </c>
      <c r="E53" s="4">
        <f t="shared" si="6"/>
        <v>4971.308</v>
      </c>
      <c r="F53" s="4">
        <f t="shared" si="6"/>
        <v>39018.272</v>
      </c>
      <c r="G53" s="4">
        <f t="shared" si="6"/>
        <v>1700.197</v>
      </c>
      <c r="H53" s="4">
        <f t="shared" si="6"/>
        <v>2822.956</v>
      </c>
      <c r="I53" s="4">
        <f t="shared" si="6"/>
        <v>0</v>
      </c>
      <c r="J53" s="4">
        <f t="shared" si="6"/>
        <v>96.598</v>
      </c>
      <c r="K53" s="4">
        <f t="shared" si="6"/>
        <v>474.33099999999996</v>
      </c>
      <c r="L53" s="4">
        <f t="shared" si="6"/>
        <v>2585.9570000000003</v>
      </c>
      <c r="M53" s="4">
        <f t="shared" si="6"/>
        <v>202.865</v>
      </c>
    </row>
    <row r="54" spans="1:13" ht="12.75">
      <c r="A54" s="5" t="s">
        <v>62</v>
      </c>
      <c r="B54" s="5" t="s">
        <v>63</v>
      </c>
      <c r="C54" s="3">
        <v>218.12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218.12</v>
      </c>
      <c r="M54" s="3">
        <v>0</v>
      </c>
    </row>
    <row r="55" spans="1:13" ht="12.75">
      <c r="A55" s="5" t="s">
        <v>62</v>
      </c>
      <c r="B55" s="5" t="s">
        <v>64</v>
      </c>
      <c r="C55" s="3">
        <v>19874.559</v>
      </c>
      <c r="D55" s="3">
        <v>0</v>
      </c>
      <c r="E55" s="3">
        <v>0</v>
      </c>
      <c r="F55" s="3">
        <v>12731.56</v>
      </c>
      <c r="G55" s="3">
        <v>1289.935</v>
      </c>
      <c r="H55" s="3">
        <v>4.991</v>
      </c>
      <c r="I55" s="3">
        <v>0</v>
      </c>
      <c r="J55" s="3">
        <v>0</v>
      </c>
      <c r="K55" s="3">
        <v>58.285</v>
      </c>
      <c r="L55" s="3">
        <v>3019.426</v>
      </c>
      <c r="M55" s="3">
        <v>2770.362</v>
      </c>
    </row>
    <row r="56" spans="1:13" s="1" customFormat="1" ht="12.75">
      <c r="A56" s="6" t="s">
        <v>62</v>
      </c>
      <c r="B56" s="6" t="s">
        <v>15</v>
      </c>
      <c r="C56" s="4">
        <f>+C54+C55</f>
        <v>20092.679</v>
      </c>
      <c r="D56" s="4">
        <f aca="true" t="shared" si="7" ref="D56:M56">+D54+D55</f>
        <v>0</v>
      </c>
      <c r="E56" s="4">
        <f t="shared" si="7"/>
        <v>0</v>
      </c>
      <c r="F56" s="4">
        <f t="shared" si="7"/>
        <v>12731.56</v>
      </c>
      <c r="G56" s="4">
        <f t="shared" si="7"/>
        <v>1289.935</v>
      </c>
      <c r="H56" s="4">
        <f t="shared" si="7"/>
        <v>4.991</v>
      </c>
      <c r="I56" s="4">
        <f t="shared" si="7"/>
        <v>0</v>
      </c>
      <c r="J56" s="4">
        <f t="shared" si="7"/>
        <v>0</v>
      </c>
      <c r="K56" s="4">
        <f t="shared" si="7"/>
        <v>58.285</v>
      </c>
      <c r="L56" s="4">
        <f t="shared" si="7"/>
        <v>3237.546</v>
      </c>
      <c r="M56" s="4">
        <f t="shared" si="7"/>
        <v>2770.362</v>
      </c>
    </row>
    <row r="57" spans="1:13" ht="12.75">
      <c r="A57" s="5" t="s">
        <v>65</v>
      </c>
      <c r="B57" s="5" t="s">
        <v>66</v>
      </c>
      <c r="C57" s="3">
        <v>3913.2149999999997</v>
      </c>
      <c r="D57" s="3">
        <v>1311.705</v>
      </c>
      <c r="E57" s="3">
        <v>431.939</v>
      </c>
      <c r="F57" s="3">
        <v>782.208</v>
      </c>
      <c r="G57" s="3">
        <v>78.107</v>
      </c>
      <c r="H57" s="3">
        <v>306.458</v>
      </c>
      <c r="I57" s="3">
        <v>0</v>
      </c>
      <c r="J57" s="3">
        <v>0</v>
      </c>
      <c r="K57" s="3">
        <v>54.683</v>
      </c>
      <c r="L57" s="3">
        <v>921.828</v>
      </c>
      <c r="M57" s="3">
        <v>26.287</v>
      </c>
    </row>
    <row r="58" spans="1:13" ht="12.75">
      <c r="A58" s="5" t="s">
        <v>65</v>
      </c>
      <c r="B58" s="5" t="s">
        <v>67</v>
      </c>
      <c r="C58" s="3">
        <v>924.2</v>
      </c>
      <c r="D58" s="3">
        <v>493.976</v>
      </c>
      <c r="E58" s="3">
        <v>0</v>
      </c>
      <c r="F58" s="3">
        <v>189.079</v>
      </c>
      <c r="G58" s="3">
        <v>0</v>
      </c>
      <c r="H58" s="3">
        <v>187.223</v>
      </c>
      <c r="I58" s="3">
        <v>0</v>
      </c>
      <c r="J58" s="3">
        <v>0</v>
      </c>
      <c r="K58" s="3">
        <v>40.469</v>
      </c>
      <c r="L58" s="3">
        <v>0</v>
      </c>
      <c r="M58" s="3">
        <v>13.453</v>
      </c>
    </row>
    <row r="59" spans="1:13" s="1" customFormat="1" ht="12.75">
      <c r="A59" s="6" t="s">
        <v>65</v>
      </c>
      <c r="B59" s="6" t="s">
        <v>15</v>
      </c>
      <c r="C59" s="4">
        <f>+C57+C58</f>
        <v>4837.415</v>
      </c>
      <c r="D59" s="4">
        <f aca="true" t="shared" si="8" ref="D59:M59">+D57+D58</f>
        <v>1805.681</v>
      </c>
      <c r="E59" s="4">
        <f t="shared" si="8"/>
        <v>431.939</v>
      </c>
      <c r="F59" s="4">
        <f t="shared" si="8"/>
        <v>971.287</v>
      </c>
      <c r="G59" s="4">
        <f t="shared" si="8"/>
        <v>78.107</v>
      </c>
      <c r="H59" s="4">
        <f t="shared" si="8"/>
        <v>493.68100000000004</v>
      </c>
      <c r="I59" s="4">
        <f t="shared" si="8"/>
        <v>0</v>
      </c>
      <c r="J59" s="4">
        <f t="shared" si="8"/>
        <v>0</v>
      </c>
      <c r="K59" s="4">
        <f t="shared" si="8"/>
        <v>95.152</v>
      </c>
      <c r="L59" s="4">
        <f t="shared" si="8"/>
        <v>921.828</v>
      </c>
      <c r="M59" s="4">
        <f t="shared" si="8"/>
        <v>39.739999999999995</v>
      </c>
    </row>
    <row r="60" spans="1:13" ht="12.75">
      <c r="A60" s="5" t="s">
        <v>68</v>
      </c>
      <c r="B60" s="5" t="s">
        <v>69</v>
      </c>
      <c r="C60" s="3">
        <v>1312.2930000000001</v>
      </c>
      <c r="D60" s="3">
        <v>830.913</v>
      </c>
      <c r="E60" s="3">
        <v>141.134</v>
      </c>
      <c r="F60" s="3">
        <v>200.487</v>
      </c>
      <c r="G60" s="3">
        <v>0</v>
      </c>
      <c r="H60" s="3">
        <v>139.759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2.75">
      <c r="A61" s="5" t="s">
        <v>68</v>
      </c>
      <c r="B61" s="5" t="s">
        <v>70</v>
      </c>
      <c r="C61" s="3">
        <v>2035.53</v>
      </c>
      <c r="D61" s="3">
        <v>1416.773</v>
      </c>
      <c r="E61" s="3">
        <v>329.446</v>
      </c>
      <c r="F61" s="3">
        <v>0</v>
      </c>
      <c r="G61" s="3">
        <v>0</v>
      </c>
      <c r="H61" s="3">
        <v>279.235</v>
      </c>
      <c r="I61" s="3">
        <v>0</v>
      </c>
      <c r="J61" s="3">
        <v>0</v>
      </c>
      <c r="K61" s="3">
        <v>7.676</v>
      </c>
      <c r="L61" s="3">
        <v>0</v>
      </c>
      <c r="M61" s="3">
        <v>2.4</v>
      </c>
    </row>
    <row r="62" spans="1:13" ht="12.75">
      <c r="A62" s="5" t="s">
        <v>68</v>
      </c>
      <c r="B62" s="5" t="s">
        <v>71</v>
      </c>
      <c r="C62" s="3">
        <v>767.504</v>
      </c>
      <c r="D62" s="3">
        <v>289.997</v>
      </c>
      <c r="E62" s="3">
        <v>314.962</v>
      </c>
      <c r="F62" s="3">
        <v>36.021</v>
      </c>
      <c r="G62" s="3">
        <v>0</v>
      </c>
      <c r="H62" s="3">
        <v>85.103</v>
      </c>
      <c r="I62" s="3">
        <v>0</v>
      </c>
      <c r="J62" s="3">
        <v>0</v>
      </c>
      <c r="K62" s="3">
        <v>7.64</v>
      </c>
      <c r="L62" s="3">
        <v>21.123</v>
      </c>
      <c r="M62" s="3">
        <v>12.658</v>
      </c>
    </row>
    <row r="63" spans="1:13" ht="12.75">
      <c r="A63" s="5" t="s">
        <v>68</v>
      </c>
      <c r="B63" s="5" t="s">
        <v>72</v>
      </c>
      <c r="C63" s="3">
        <v>100078.37700000001</v>
      </c>
      <c r="D63" s="3">
        <v>42383.152</v>
      </c>
      <c r="E63" s="3">
        <v>7653.11</v>
      </c>
      <c r="F63" s="3">
        <v>36519.742</v>
      </c>
      <c r="G63" s="3">
        <v>1134.312</v>
      </c>
      <c r="H63" s="3">
        <v>10037.581</v>
      </c>
      <c r="I63" s="3">
        <v>0</v>
      </c>
      <c r="J63" s="3">
        <v>0</v>
      </c>
      <c r="K63" s="3">
        <v>937.341</v>
      </c>
      <c r="L63" s="3">
        <v>260.014</v>
      </c>
      <c r="M63" s="3">
        <v>1153.125</v>
      </c>
    </row>
    <row r="64" spans="1:13" ht="12.75">
      <c r="A64" s="5" t="s">
        <v>68</v>
      </c>
      <c r="B64" s="5" t="s">
        <v>73</v>
      </c>
      <c r="C64" s="3">
        <v>5131.829</v>
      </c>
      <c r="D64" s="3">
        <v>2790.326</v>
      </c>
      <c r="E64" s="3">
        <v>889.365</v>
      </c>
      <c r="F64" s="3">
        <v>160.711</v>
      </c>
      <c r="G64" s="3">
        <v>0</v>
      </c>
      <c r="H64" s="3">
        <v>557.101</v>
      </c>
      <c r="I64" s="3">
        <v>0</v>
      </c>
      <c r="J64" s="3">
        <v>267.738</v>
      </c>
      <c r="K64" s="3">
        <v>157.713</v>
      </c>
      <c r="L64" s="3">
        <v>308.875</v>
      </c>
      <c r="M64" s="3">
        <v>0</v>
      </c>
    </row>
    <row r="65" spans="1:13" ht="12.75">
      <c r="A65" s="5" t="s">
        <v>68</v>
      </c>
      <c r="B65" s="5" t="s">
        <v>74</v>
      </c>
      <c r="C65" s="3">
        <v>9456.745</v>
      </c>
      <c r="D65" s="3">
        <v>3791.447</v>
      </c>
      <c r="E65" s="3">
        <v>1374.896</v>
      </c>
      <c r="F65" s="3">
        <v>2852.822</v>
      </c>
      <c r="G65" s="3">
        <v>503.641</v>
      </c>
      <c r="H65" s="3">
        <v>653.724</v>
      </c>
      <c r="I65" s="3">
        <v>0</v>
      </c>
      <c r="J65" s="3">
        <v>0</v>
      </c>
      <c r="K65" s="3">
        <v>197.137</v>
      </c>
      <c r="L65" s="3">
        <v>83.078</v>
      </c>
      <c r="M65" s="3">
        <v>0</v>
      </c>
    </row>
    <row r="66" spans="1:13" ht="12.75">
      <c r="A66" s="5" t="s">
        <v>68</v>
      </c>
      <c r="B66" s="5" t="s">
        <v>75</v>
      </c>
      <c r="C66" s="3">
        <v>15566.754</v>
      </c>
      <c r="D66" s="3">
        <v>8097.951</v>
      </c>
      <c r="E66" s="3">
        <v>2009.151</v>
      </c>
      <c r="F66" s="3">
        <v>3067.833</v>
      </c>
      <c r="G66" s="3">
        <v>156.127</v>
      </c>
      <c r="H66" s="3">
        <v>1692.32</v>
      </c>
      <c r="I66" s="3">
        <v>0</v>
      </c>
      <c r="J66" s="3">
        <v>0</v>
      </c>
      <c r="K66" s="3">
        <v>543.372</v>
      </c>
      <c r="L66" s="3">
        <v>0</v>
      </c>
      <c r="M66" s="3">
        <v>0</v>
      </c>
    </row>
    <row r="67" spans="1:13" s="1" customFormat="1" ht="12.75">
      <c r="A67" s="6" t="s">
        <v>68</v>
      </c>
      <c r="B67" s="6" t="s">
        <v>15</v>
      </c>
      <c r="C67" s="4">
        <f>+C60+C61+C62+C63+C64+C65+C66</f>
        <v>134349.032</v>
      </c>
      <c r="D67" s="4">
        <f>+D60+D61+D62+D63+D64+D65+D66</f>
        <v>59600.559</v>
      </c>
      <c r="E67" s="4">
        <f>+E60+E61+E62+E63+E64+E65+E66</f>
        <v>12712.064</v>
      </c>
      <c r="F67" s="4">
        <f>+F60+F61+F62+F63+F64+F65+F66</f>
        <v>42837.616</v>
      </c>
      <c r="G67" s="4">
        <f>+G60+G61+G62+G63+G64+G65+G66</f>
        <v>1794.08</v>
      </c>
      <c r="H67" s="4">
        <f>+H60+H61+H62+H63+H64+H65+H66</f>
        <v>13444.823</v>
      </c>
      <c r="I67" s="4">
        <f>+I60+I61+I62+I63+I64+I65+I66</f>
        <v>0</v>
      </c>
      <c r="J67" s="4">
        <f>+J60+J61+J62+J63+J64+J65+J66</f>
        <v>267.738</v>
      </c>
      <c r="K67" s="4">
        <f>+K60+K61+K62+K63+K64+K65+K66</f>
        <v>1850.879</v>
      </c>
      <c r="L67" s="4">
        <f>+L60+L61+L62+L63+L64+L65+L66</f>
        <v>673.0899999999999</v>
      </c>
      <c r="M67" s="4">
        <f>+M60+M61+M62+M63+M64+M65+M66</f>
        <v>1168.183</v>
      </c>
    </row>
    <row r="68" spans="1:13" ht="12.75">
      <c r="A68" s="5" t="s">
        <v>76</v>
      </c>
      <c r="B68" s="5" t="s">
        <v>77</v>
      </c>
      <c r="C68" s="3">
        <v>3550.77</v>
      </c>
      <c r="D68" s="3">
        <v>631.608</v>
      </c>
      <c r="E68" s="3">
        <v>984.814</v>
      </c>
      <c r="F68" s="3">
        <v>274.019</v>
      </c>
      <c r="G68" s="3">
        <v>0</v>
      </c>
      <c r="H68" s="3">
        <v>25</v>
      </c>
      <c r="I68" s="3">
        <v>0</v>
      </c>
      <c r="J68" s="3">
        <v>0</v>
      </c>
      <c r="K68" s="3">
        <v>65.209</v>
      </c>
      <c r="L68" s="3">
        <v>1535.062</v>
      </c>
      <c r="M68" s="3">
        <v>35.058</v>
      </c>
    </row>
    <row r="69" spans="1:13" s="1" customFormat="1" ht="12.75">
      <c r="A69" s="6" t="s">
        <v>76</v>
      </c>
      <c r="B69" s="6" t="s">
        <v>15</v>
      </c>
      <c r="C69" s="4">
        <f>+C68</f>
        <v>3550.77</v>
      </c>
      <c r="D69" s="4">
        <f aca="true" t="shared" si="9" ref="D69:I69">+D68</f>
        <v>631.608</v>
      </c>
      <c r="E69" s="4">
        <f t="shared" si="9"/>
        <v>984.814</v>
      </c>
      <c r="F69" s="4">
        <f t="shared" si="9"/>
        <v>274.019</v>
      </c>
      <c r="G69" s="4">
        <f t="shared" si="9"/>
        <v>0</v>
      </c>
      <c r="H69" s="4">
        <f t="shared" si="9"/>
        <v>25</v>
      </c>
      <c r="I69" s="4">
        <f t="shared" si="9"/>
        <v>0</v>
      </c>
      <c r="J69" s="4">
        <f>+J68</f>
        <v>0</v>
      </c>
      <c r="K69" s="4">
        <f>+K68</f>
        <v>65.209</v>
      </c>
      <c r="L69" s="4">
        <f>+L68</f>
        <v>1535.062</v>
      </c>
      <c r="M69" s="4">
        <f>+M68</f>
        <v>35.058</v>
      </c>
    </row>
    <row r="70" spans="1:13" ht="12.75">
      <c r="A70" s="5" t="s">
        <v>78</v>
      </c>
      <c r="B70" s="5" t="s">
        <v>79</v>
      </c>
      <c r="C70" s="3">
        <v>2854.2780000000002</v>
      </c>
      <c r="D70" s="3">
        <v>1337.553</v>
      </c>
      <c r="E70" s="3">
        <v>573.953</v>
      </c>
      <c r="F70" s="3">
        <v>164.616</v>
      </c>
      <c r="G70" s="3">
        <v>0</v>
      </c>
      <c r="H70" s="3">
        <v>255.52</v>
      </c>
      <c r="I70" s="3">
        <v>0</v>
      </c>
      <c r="J70" s="3">
        <v>0</v>
      </c>
      <c r="K70" s="3">
        <v>30.437</v>
      </c>
      <c r="L70" s="3">
        <v>492.199</v>
      </c>
      <c r="M70" s="3">
        <v>0</v>
      </c>
    </row>
    <row r="71" spans="1:13" ht="12.75">
      <c r="A71" s="5" t="s">
        <v>78</v>
      </c>
      <c r="B71" s="5" t="s">
        <v>80</v>
      </c>
      <c r="C71" s="3">
        <v>39221.903000000006</v>
      </c>
      <c r="D71" s="3">
        <v>15520.234</v>
      </c>
      <c r="E71" s="3">
        <v>5533.999</v>
      </c>
      <c r="F71" s="3">
        <v>13143.109</v>
      </c>
      <c r="G71" s="3">
        <v>1579.102</v>
      </c>
      <c r="H71" s="3">
        <v>1617.569</v>
      </c>
      <c r="I71" s="3">
        <v>0</v>
      </c>
      <c r="J71" s="3">
        <v>0</v>
      </c>
      <c r="K71" s="3">
        <v>531.054</v>
      </c>
      <c r="L71" s="3">
        <v>1186.398</v>
      </c>
      <c r="M71" s="3">
        <v>110.438</v>
      </c>
    </row>
    <row r="72" spans="1:13" ht="12.75">
      <c r="A72" s="5" t="s">
        <v>78</v>
      </c>
      <c r="B72" s="5" t="s">
        <v>81</v>
      </c>
      <c r="C72" s="3">
        <v>6313.423000000001</v>
      </c>
      <c r="D72" s="3">
        <v>2149.117</v>
      </c>
      <c r="E72" s="3">
        <v>677.867</v>
      </c>
      <c r="F72" s="3">
        <v>2701.633</v>
      </c>
      <c r="G72" s="3">
        <v>191.032</v>
      </c>
      <c r="H72" s="3">
        <v>490.653</v>
      </c>
      <c r="I72" s="3">
        <v>0</v>
      </c>
      <c r="J72" s="3">
        <v>0</v>
      </c>
      <c r="K72" s="3">
        <v>103.121</v>
      </c>
      <c r="L72" s="3">
        <v>0</v>
      </c>
      <c r="M72" s="3">
        <v>0</v>
      </c>
    </row>
    <row r="73" spans="1:13" s="1" customFormat="1" ht="12.75">
      <c r="A73" s="6" t="s">
        <v>78</v>
      </c>
      <c r="B73" s="6" t="s">
        <v>15</v>
      </c>
      <c r="C73" s="4">
        <f>+C70+C71+C72</f>
        <v>48389.60400000001</v>
      </c>
      <c r="D73" s="4">
        <f aca="true" t="shared" si="10" ref="D73:M73">+D70+D71+D72</f>
        <v>19006.904000000002</v>
      </c>
      <c r="E73" s="4">
        <f t="shared" si="10"/>
        <v>6785.8189999999995</v>
      </c>
      <c r="F73" s="4">
        <f t="shared" si="10"/>
        <v>16009.358</v>
      </c>
      <c r="G73" s="4">
        <f t="shared" si="10"/>
        <v>1770.134</v>
      </c>
      <c r="H73" s="4">
        <f t="shared" si="10"/>
        <v>2363.742</v>
      </c>
      <c r="I73" s="4">
        <f t="shared" si="10"/>
        <v>0</v>
      </c>
      <c r="J73" s="4">
        <f t="shared" si="10"/>
        <v>0</v>
      </c>
      <c r="K73" s="4">
        <f t="shared" si="10"/>
        <v>664.612</v>
      </c>
      <c r="L73" s="4">
        <f t="shared" si="10"/>
        <v>1678.597</v>
      </c>
      <c r="M73" s="4">
        <f t="shared" si="10"/>
        <v>110.438</v>
      </c>
    </row>
    <row r="74" spans="1:13" ht="12.75">
      <c r="A74" s="5" t="s">
        <v>82</v>
      </c>
      <c r="B74" s="5" t="s">
        <v>83</v>
      </c>
      <c r="C74" s="3">
        <v>1621.308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1621.308</v>
      </c>
      <c r="M74" s="3">
        <v>0</v>
      </c>
    </row>
    <row r="75" spans="1:13" ht="12.75">
      <c r="A75" s="5" t="s">
        <v>82</v>
      </c>
      <c r="B75" s="5" t="s">
        <v>84</v>
      </c>
      <c r="C75" s="3">
        <v>1061.609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1061.609</v>
      </c>
      <c r="M75" s="3">
        <v>0</v>
      </c>
    </row>
    <row r="76" spans="1:13" s="1" customFormat="1" ht="12.75">
      <c r="A76" s="6" t="s">
        <v>82</v>
      </c>
      <c r="B76" s="6" t="s">
        <v>15</v>
      </c>
      <c r="C76" s="4">
        <f>+C74+C75</f>
        <v>2682.917</v>
      </c>
      <c r="D76" s="4">
        <f aca="true" t="shared" si="11" ref="D76:J76">+D74+D75</f>
        <v>0</v>
      </c>
      <c r="E76" s="4">
        <f t="shared" si="11"/>
        <v>0</v>
      </c>
      <c r="F76" s="4">
        <f t="shared" si="11"/>
        <v>0</v>
      </c>
      <c r="G76" s="4">
        <f t="shared" si="11"/>
        <v>0</v>
      </c>
      <c r="H76" s="4">
        <f t="shared" si="11"/>
        <v>0</v>
      </c>
      <c r="I76" s="4">
        <f t="shared" si="11"/>
        <v>0</v>
      </c>
      <c r="J76" s="4">
        <f t="shared" si="11"/>
        <v>0</v>
      </c>
      <c r="K76" s="4">
        <f>+K74+K75</f>
        <v>0</v>
      </c>
      <c r="L76" s="4">
        <f>+L74+L75</f>
        <v>2682.917</v>
      </c>
      <c r="M76" s="4">
        <f>+M74+M75</f>
        <v>0</v>
      </c>
    </row>
    <row r="77" spans="1:13" ht="12.75">
      <c r="A77" s="5" t="s">
        <v>85</v>
      </c>
      <c r="B77" s="5" t="s">
        <v>86</v>
      </c>
      <c r="C77" s="3">
        <v>1600.704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1600.704</v>
      </c>
      <c r="M77" s="3">
        <v>0</v>
      </c>
    </row>
    <row r="78" spans="1:13" ht="12.75">
      <c r="A78" s="5" t="s">
        <v>85</v>
      </c>
      <c r="B78" s="5" t="s">
        <v>87</v>
      </c>
      <c r="C78" s="3">
        <v>4683.589000000001</v>
      </c>
      <c r="D78" s="3">
        <v>3076.767</v>
      </c>
      <c r="E78" s="3">
        <v>863.286</v>
      </c>
      <c r="F78" s="3">
        <v>239.018</v>
      </c>
      <c r="G78" s="3">
        <v>125.863</v>
      </c>
      <c r="H78" s="3">
        <v>185.849</v>
      </c>
      <c r="I78" s="3">
        <v>0</v>
      </c>
      <c r="J78" s="3">
        <v>0</v>
      </c>
      <c r="K78" s="3">
        <v>72.064</v>
      </c>
      <c r="L78" s="3">
        <v>120.742</v>
      </c>
      <c r="M78" s="3">
        <v>0</v>
      </c>
    </row>
    <row r="79" spans="1:13" ht="12.75">
      <c r="A79" s="5" t="s">
        <v>85</v>
      </c>
      <c r="B79" s="5" t="s">
        <v>88</v>
      </c>
      <c r="C79" s="3">
        <v>6048.245999999999</v>
      </c>
      <c r="D79" s="3">
        <v>2673.354</v>
      </c>
      <c r="E79" s="3">
        <v>832.839</v>
      </c>
      <c r="F79" s="3">
        <v>1878.589</v>
      </c>
      <c r="G79" s="3">
        <v>0</v>
      </c>
      <c r="H79" s="3">
        <v>332.877</v>
      </c>
      <c r="I79" s="3">
        <v>0</v>
      </c>
      <c r="J79" s="3">
        <v>0</v>
      </c>
      <c r="K79" s="3">
        <v>173.348</v>
      </c>
      <c r="L79" s="3">
        <v>157.239</v>
      </c>
      <c r="M79" s="3">
        <v>0</v>
      </c>
    </row>
    <row r="80" spans="1:13" s="1" customFormat="1" ht="12.75">
      <c r="A80" s="6" t="s">
        <v>85</v>
      </c>
      <c r="B80" s="6" t="s">
        <v>15</v>
      </c>
      <c r="C80" s="4">
        <f>+C77+C78+C79</f>
        <v>12332.539</v>
      </c>
      <c r="D80" s="4">
        <f aca="true" t="shared" si="12" ref="D80:M80">+D77+D78+D79</f>
        <v>5750.120999999999</v>
      </c>
      <c r="E80" s="4">
        <f t="shared" si="12"/>
        <v>1696.125</v>
      </c>
      <c r="F80" s="4">
        <f t="shared" si="12"/>
        <v>2117.607</v>
      </c>
      <c r="G80" s="4">
        <f t="shared" si="12"/>
        <v>125.863</v>
      </c>
      <c r="H80" s="4">
        <f t="shared" si="12"/>
        <v>518.726</v>
      </c>
      <c r="I80" s="4">
        <f t="shared" si="12"/>
        <v>0</v>
      </c>
      <c r="J80" s="4">
        <f t="shared" si="12"/>
        <v>0</v>
      </c>
      <c r="K80" s="4">
        <f t="shared" si="12"/>
        <v>245.412</v>
      </c>
      <c r="L80" s="4">
        <f t="shared" si="12"/>
        <v>1878.685</v>
      </c>
      <c r="M80" s="4">
        <f t="shared" si="12"/>
        <v>0</v>
      </c>
    </row>
    <row r="81" spans="1:13" ht="12.75">
      <c r="A81" s="5" t="s">
        <v>89</v>
      </c>
      <c r="B81" s="5" t="s">
        <v>90</v>
      </c>
      <c r="C81" s="3">
        <v>2158.84</v>
      </c>
      <c r="D81" s="3">
        <v>1042.167</v>
      </c>
      <c r="E81" s="3">
        <v>280.068</v>
      </c>
      <c r="F81" s="3">
        <v>457.79</v>
      </c>
      <c r="G81" s="3">
        <v>0</v>
      </c>
      <c r="H81" s="3">
        <v>177.074</v>
      </c>
      <c r="I81" s="3">
        <v>0</v>
      </c>
      <c r="J81" s="3">
        <v>0</v>
      </c>
      <c r="K81" s="3">
        <v>31.425</v>
      </c>
      <c r="L81" s="3">
        <v>170.316</v>
      </c>
      <c r="M81" s="3">
        <v>0</v>
      </c>
    </row>
    <row r="82" spans="1:13" s="1" customFormat="1" ht="12.75">
      <c r="A82" s="6" t="s">
        <v>89</v>
      </c>
      <c r="B82" s="6" t="s">
        <v>15</v>
      </c>
      <c r="C82" s="4">
        <f>+C81</f>
        <v>2158.84</v>
      </c>
      <c r="D82" s="4">
        <f aca="true" t="shared" si="13" ref="D82:M82">+D81</f>
        <v>1042.167</v>
      </c>
      <c r="E82" s="4">
        <f t="shared" si="13"/>
        <v>280.068</v>
      </c>
      <c r="F82" s="4">
        <f t="shared" si="13"/>
        <v>457.79</v>
      </c>
      <c r="G82" s="4">
        <f t="shared" si="13"/>
        <v>0</v>
      </c>
      <c r="H82" s="4">
        <f t="shared" si="13"/>
        <v>177.074</v>
      </c>
      <c r="I82" s="4">
        <f t="shared" si="13"/>
        <v>0</v>
      </c>
      <c r="J82" s="4">
        <f t="shared" si="13"/>
        <v>0</v>
      </c>
      <c r="K82" s="4">
        <f t="shared" si="13"/>
        <v>31.425</v>
      </c>
      <c r="L82" s="4">
        <f t="shared" si="13"/>
        <v>170.316</v>
      </c>
      <c r="M82" s="4">
        <f t="shared" si="13"/>
        <v>0</v>
      </c>
    </row>
    <row r="83" spans="1:13" ht="12.75">
      <c r="A83" s="5" t="s">
        <v>91</v>
      </c>
      <c r="B83" s="5" t="s">
        <v>92</v>
      </c>
      <c r="C83" s="3">
        <v>553.096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553.096</v>
      </c>
      <c r="M83" s="3">
        <v>0</v>
      </c>
    </row>
    <row r="84" spans="1:13" ht="12.75">
      <c r="A84" s="5" t="s">
        <v>91</v>
      </c>
      <c r="B84" s="5" t="s">
        <v>93</v>
      </c>
      <c r="C84" s="3">
        <v>510.588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510.588</v>
      </c>
      <c r="M84" s="3">
        <v>0</v>
      </c>
    </row>
    <row r="85" spans="1:13" s="1" customFormat="1" ht="12.75">
      <c r="A85" s="6" t="s">
        <v>91</v>
      </c>
      <c r="B85" s="6" t="s">
        <v>15</v>
      </c>
      <c r="C85" s="4">
        <f>+C83+C84</f>
        <v>1063.684</v>
      </c>
      <c r="D85" s="4">
        <f aca="true" t="shared" si="14" ref="D85:M85">+D83+D84</f>
        <v>0</v>
      </c>
      <c r="E85" s="4">
        <f t="shared" si="14"/>
        <v>0</v>
      </c>
      <c r="F85" s="4">
        <f t="shared" si="14"/>
        <v>0</v>
      </c>
      <c r="G85" s="4">
        <f t="shared" si="14"/>
        <v>0</v>
      </c>
      <c r="H85" s="4">
        <f t="shared" si="14"/>
        <v>0</v>
      </c>
      <c r="I85" s="4">
        <f t="shared" si="14"/>
        <v>0</v>
      </c>
      <c r="J85" s="4">
        <f t="shared" si="14"/>
        <v>0</v>
      </c>
      <c r="K85" s="4">
        <f t="shared" si="14"/>
        <v>0</v>
      </c>
      <c r="L85" s="4">
        <f t="shared" si="14"/>
        <v>1063.684</v>
      </c>
      <c r="M85" s="4">
        <f t="shared" si="14"/>
        <v>0</v>
      </c>
    </row>
    <row r="86" spans="1:13" ht="12.75">
      <c r="A86" s="5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5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s="1" customFormat="1" ht="12.75">
      <c r="A88" s="6" t="s">
        <v>94</v>
      </c>
      <c r="B88" s="6"/>
      <c r="C88" s="4">
        <f>+C10+C17+C21+C30+C32+C49+C53+C56+C59+C67+C69+C73+C76+C80+C82+C85</f>
        <v>725434.675</v>
      </c>
      <c r="D88" s="4">
        <v>249611.65500000026</v>
      </c>
      <c r="E88" s="4">
        <v>105568.49599999934</v>
      </c>
      <c r="F88" s="4">
        <v>239044.18</v>
      </c>
      <c r="G88" s="4">
        <v>14092.353999999998</v>
      </c>
      <c r="H88" s="4">
        <v>45129.34499999997</v>
      </c>
      <c r="I88" s="4">
        <v>0</v>
      </c>
      <c r="J88" s="4">
        <v>364.33600000000297</v>
      </c>
      <c r="K88" s="4">
        <v>9181.358000000007</v>
      </c>
      <c r="L88" s="4">
        <v>55437.475999999995</v>
      </c>
      <c r="M88" s="4">
        <v>7005.474999999977</v>
      </c>
    </row>
    <row r="89" spans="1:13" ht="12.75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5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3:13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3:13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3:13" ht="12.75">
      <c r="C93" s="3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3:13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3:13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3:13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3:13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3:13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3:13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3:13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3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3:13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2011-01-14T15:41:32Z</cp:lastPrinted>
  <dcterms:created xsi:type="dcterms:W3CDTF">2011-01-13T18:32:51Z</dcterms:created>
  <dcterms:modified xsi:type="dcterms:W3CDTF">2011-01-21T19:46:57Z</dcterms:modified>
  <cp:category/>
  <cp:version/>
  <cp:contentType/>
  <cp:contentStatus/>
</cp:coreProperties>
</file>