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facturcoopchubut11" sheetId="1" r:id="rId1"/>
    <sheet name="usucoopchubut11" sheetId="2" r:id="rId2"/>
  </sheets>
  <definedNames/>
  <calcPr fullCalcOnLoad="1"/>
</workbook>
</file>

<file path=xl/sharedStrings.xml><?xml version="1.0" encoding="utf-8"?>
<sst xmlns="http://schemas.openxmlformats.org/spreadsheetml/2006/main" count="185" uniqueCount="79">
  <si>
    <t>Biedma</t>
  </si>
  <si>
    <t>Coop de Puerto Madryn</t>
  </si>
  <si>
    <t>Coop de Puerto Piramides</t>
  </si>
  <si>
    <t>Cushamen</t>
  </si>
  <si>
    <t>Coop de Gualjaina</t>
  </si>
  <si>
    <t>Coop de Cushamen</t>
  </si>
  <si>
    <t>Coop de El Maiten</t>
  </si>
  <si>
    <t>Escalante</t>
  </si>
  <si>
    <t>Coop de Diadema Argentina</t>
  </si>
  <si>
    <t>Coop de Comodoro Rivadavia</t>
  </si>
  <si>
    <t>Florentino Ameghino</t>
  </si>
  <si>
    <t>Coop de Camarones lda</t>
  </si>
  <si>
    <t>Futaleufú</t>
  </si>
  <si>
    <t>Coop de Corcovado</t>
  </si>
  <si>
    <t>Coop de Esquel "16 de Octubre"</t>
  </si>
  <si>
    <t>Gaiman</t>
  </si>
  <si>
    <t>Coop de Gaiman</t>
  </si>
  <si>
    <t>Coop de Dolavon</t>
  </si>
  <si>
    <t>Languiñeo</t>
  </si>
  <si>
    <t>Coop de Tecka Luz y Fuerza</t>
  </si>
  <si>
    <t>Paso de Indios</t>
  </si>
  <si>
    <t>Coop de Paso de Indios</t>
  </si>
  <si>
    <t>Rawson</t>
  </si>
  <si>
    <t>Coop de Rawson</t>
  </si>
  <si>
    <t>Coop de Trelew</t>
  </si>
  <si>
    <t>Río Senguerr</t>
  </si>
  <si>
    <t>Coop de Lago Blanco</t>
  </si>
  <si>
    <t>Coop de Facundo</t>
  </si>
  <si>
    <t>Coop de Ricardo Rojas</t>
  </si>
  <si>
    <t>Coop de Rio Mayo</t>
  </si>
  <si>
    <t>Coop de Victor Antorena Lda</t>
  </si>
  <si>
    <t>Coop de Aldea Beleiro Lda</t>
  </si>
  <si>
    <t>Sarmiento</t>
  </si>
  <si>
    <t>Coop de Buen Pasto</t>
  </si>
  <si>
    <t>Coop de Sarmiento</t>
  </si>
  <si>
    <t>Tehuelches</t>
  </si>
  <si>
    <t>Coop de Rio Pico</t>
  </si>
  <si>
    <t>Coop de Tehuelches</t>
  </si>
  <si>
    <t>Telsen</t>
  </si>
  <si>
    <t>Coop de Telsen</t>
  </si>
  <si>
    <t>Coop de Gan Gan</t>
  </si>
  <si>
    <t>Mártires</t>
  </si>
  <si>
    <t>Coop de Las Plumas</t>
  </si>
  <si>
    <t>Gastre</t>
  </si>
  <si>
    <t>Coop de Gastre</t>
  </si>
  <si>
    <t>Total</t>
  </si>
  <si>
    <t>Cantidad de usuarios</t>
  </si>
  <si>
    <t>Departamento</t>
  </si>
  <si>
    <t>Ente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</si>
  <si>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</si>
  <si>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</si>
  <si>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</si>
  <si>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</si>
  <si>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</si>
  <si>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</si>
  <si>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</si>
  <si>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</si>
  <si>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</si>
  <si>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</si>
  <si>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Facturado a usuario final</t>
  </si>
  <si>
    <t>Valores expresados en MWh</t>
  </si>
  <si>
    <t>Total Biedma</t>
  </si>
  <si>
    <t>Total Cushamen</t>
  </si>
  <si>
    <t>Total Escalante</t>
  </si>
  <si>
    <t>Total Florentino Ameghino</t>
  </si>
  <si>
    <t>Total Futaleufú</t>
  </si>
  <si>
    <t>Total Gaiman</t>
  </si>
  <si>
    <t>Total Gastre</t>
  </si>
  <si>
    <t>Total Languiñeo</t>
  </si>
  <si>
    <t>Total Mártires</t>
  </si>
  <si>
    <t>Total Paso de Indios</t>
  </si>
  <si>
    <t>Total Rawson</t>
  </si>
  <si>
    <t>Total Río Senguerr</t>
  </si>
  <si>
    <t>Total Sarmiento</t>
  </si>
  <si>
    <t>Total Tehuelches</t>
  </si>
  <si>
    <t>Total Telsen</t>
  </si>
  <si>
    <t>TOTAL COOPERATIVAS</t>
  </si>
  <si>
    <t>Cooperativas de la PROVINCIA DE CHUBUT</t>
  </si>
  <si>
    <t>AÑO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</si>
</sst>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B57" sqref="B57"/>
    </sheetView>
  </sheetViews>
  <sheetFormatPr defaultColWidth="11.421875" defaultRowHeight="12.75"/>
  <cols>
    <col min="1" max="2" width="31.421875" style="0" customWidth="1"/>
    <col min="3" max="3" width="18.28125" style="0" customWidth="1"/>
  </cols>
  <sheetData>
    <row r="2" spans="1:14" ht="12.75">
      <c r="A2" s="6" t="s">
        <v>78</v>
      </c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6" t="s">
        <v>77</v>
      </c>
      <c r="C3" s="6"/>
      <c r="D3" s="6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6" t="s">
        <v>59</v>
      </c>
      <c r="C4" s="6"/>
      <c r="D4" s="6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6" t="s">
        <v>60</v>
      </c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3" ht="12.75">
      <c r="A7" s="6" t="s">
        <v>47</v>
      </c>
      <c r="B7" s="6" t="s">
        <v>48</v>
      </c>
      <c r="C7" s="7" t="s">
        <v>45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</row>
    <row r="8" spans="1:13" ht="12.75">
      <c r="A8" s="1" t="s">
        <v>0</v>
      </c>
      <c r="B8" s="1" t="s">
        <v>1</v>
      </c>
      <c r="C8" s="4">
        <f>SUM(D8:M8)</f>
        <v>164086.17400000003</v>
      </c>
      <c r="D8" s="4">
        <v>50203.196</v>
      </c>
      <c r="E8" s="4">
        <v>30964.833</v>
      </c>
      <c r="F8" s="4">
        <v>65752.907</v>
      </c>
      <c r="G8" s="4">
        <v>6476.967</v>
      </c>
      <c r="H8" s="4">
        <v>6433.295</v>
      </c>
      <c r="I8" s="4">
        <v>0</v>
      </c>
      <c r="J8" s="4">
        <v>0</v>
      </c>
      <c r="K8" s="4">
        <v>3623.168</v>
      </c>
      <c r="L8" s="4">
        <v>215.24</v>
      </c>
      <c r="M8" s="4">
        <v>416.568</v>
      </c>
    </row>
    <row r="9" spans="1:13" ht="12.75">
      <c r="A9" s="1" t="s">
        <v>0</v>
      </c>
      <c r="B9" s="1" t="s">
        <v>2</v>
      </c>
      <c r="C9" s="4">
        <f>SUM(D9:M9)</f>
        <v>2247.44</v>
      </c>
      <c r="D9" s="4">
        <v>525.451</v>
      </c>
      <c r="E9" s="4">
        <v>1279.285</v>
      </c>
      <c r="F9" s="4">
        <v>0</v>
      </c>
      <c r="G9" s="4">
        <v>0</v>
      </c>
      <c r="H9" s="4">
        <v>22.612</v>
      </c>
      <c r="I9" s="4">
        <v>0</v>
      </c>
      <c r="J9" s="4">
        <v>0</v>
      </c>
      <c r="K9" s="4">
        <v>401.987</v>
      </c>
      <c r="L9" s="4">
        <v>0</v>
      </c>
      <c r="M9" s="4">
        <v>18.105</v>
      </c>
    </row>
    <row r="10" spans="1:13" ht="12.75">
      <c r="A10" s="6" t="s">
        <v>61</v>
      </c>
      <c r="B10" s="1"/>
      <c r="C10" s="7">
        <f>+C8+C9</f>
        <v>166333.61400000003</v>
      </c>
      <c r="D10" s="7">
        <f aca="true" t="shared" si="0" ref="D10:M10">+D8+D9</f>
        <v>50728.647000000004</v>
      </c>
      <c r="E10" s="7">
        <f t="shared" si="0"/>
        <v>32244.118</v>
      </c>
      <c r="F10" s="7">
        <f t="shared" si="0"/>
        <v>65752.907</v>
      </c>
      <c r="G10" s="7">
        <f t="shared" si="0"/>
        <v>6476.967</v>
      </c>
      <c r="H10" s="7">
        <f t="shared" si="0"/>
        <v>6455.907</v>
      </c>
      <c r="I10" s="7">
        <f t="shared" si="0"/>
        <v>0</v>
      </c>
      <c r="J10" s="7">
        <f t="shared" si="0"/>
        <v>0</v>
      </c>
      <c r="K10" s="7">
        <f t="shared" si="0"/>
        <v>4025.155</v>
      </c>
      <c r="L10" s="7">
        <f t="shared" si="0"/>
        <v>215.24</v>
      </c>
      <c r="M10" s="7">
        <f t="shared" si="0"/>
        <v>434.673</v>
      </c>
    </row>
    <row r="11" spans="1:13" ht="12.75">
      <c r="A11" s="1" t="s">
        <v>3</v>
      </c>
      <c r="B11" s="1" t="s">
        <v>4</v>
      </c>
      <c r="C11" s="4">
        <f>SUM(D11:M11)</f>
        <v>881.989</v>
      </c>
      <c r="D11" s="4">
        <v>540.325</v>
      </c>
      <c r="E11" s="4">
        <v>134.703</v>
      </c>
      <c r="F11" s="4">
        <v>0</v>
      </c>
      <c r="G11" s="4">
        <v>77.963</v>
      </c>
      <c r="H11" s="4">
        <v>2.508</v>
      </c>
      <c r="I11" s="4">
        <v>0</v>
      </c>
      <c r="J11" s="4">
        <v>0</v>
      </c>
      <c r="K11" s="4">
        <v>126.49</v>
      </c>
      <c r="L11" s="4">
        <v>0</v>
      </c>
      <c r="M11" s="4">
        <v>0</v>
      </c>
    </row>
    <row r="12" spans="1:13" ht="12.75">
      <c r="A12" s="1" t="s">
        <v>3</v>
      </c>
      <c r="B12" s="1" t="s">
        <v>5</v>
      </c>
      <c r="C12" s="4">
        <f>SUM(D12:M12)</f>
        <v>793.7389999999999</v>
      </c>
      <c r="D12" s="4">
        <v>556.1</v>
      </c>
      <c r="E12" s="4">
        <v>22.645</v>
      </c>
      <c r="F12" s="4">
        <v>0</v>
      </c>
      <c r="G12" s="4">
        <v>69.776</v>
      </c>
      <c r="H12" s="4">
        <v>55.005</v>
      </c>
      <c r="I12" s="4">
        <v>0</v>
      </c>
      <c r="J12" s="4">
        <v>0</v>
      </c>
      <c r="K12" s="4">
        <v>76.02</v>
      </c>
      <c r="L12" s="4">
        <v>0</v>
      </c>
      <c r="M12" s="4">
        <v>14.193</v>
      </c>
    </row>
    <row r="13" spans="1:13" ht="12.75">
      <c r="A13" s="1" t="s">
        <v>3</v>
      </c>
      <c r="B13" s="1" t="s">
        <v>6</v>
      </c>
      <c r="C13" s="4">
        <f>SUM(D13:M13)</f>
        <v>4821.631</v>
      </c>
      <c r="D13" s="4">
        <v>2224.942</v>
      </c>
      <c r="E13" s="4">
        <v>1513.54</v>
      </c>
      <c r="F13" s="4">
        <v>0</v>
      </c>
      <c r="G13" s="4">
        <v>205.4</v>
      </c>
      <c r="H13" s="4">
        <v>521.783</v>
      </c>
      <c r="I13" s="4">
        <v>0</v>
      </c>
      <c r="J13" s="4">
        <v>0</v>
      </c>
      <c r="K13" s="4">
        <v>355.966</v>
      </c>
      <c r="L13" s="4">
        <v>0</v>
      </c>
      <c r="M13" s="4">
        <v>0</v>
      </c>
    </row>
    <row r="14" spans="1:13" ht="12.75">
      <c r="A14" s="6" t="s">
        <v>62</v>
      </c>
      <c r="B14" s="1"/>
      <c r="C14" s="7">
        <f>+C11+C12+C13</f>
        <v>6497.359</v>
      </c>
      <c r="D14" s="7">
        <f aca="true" t="shared" si="1" ref="D14:M14">+D11+D12+D13</f>
        <v>3321.367</v>
      </c>
      <c r="E14" s="7">
        <f t="shared" si="1"/>
        <v>1670.888</v>
      </c>
      <c r="F14" s="7">
        <f t="shared" si="1"/>
        <v>0</v>
      </c>
      <c r="G14" s="7">
        <f t="shared" si="1"/>
        <v>353.139</v>
      </c>
      <c r="H14" s="7">
        <f t="shared" si="1"/>
        <v>579.296</v>
      </c>
      <c r="I14" s="7">
        <f t="shared" si="1"/>
        <v>0</v>
      </c>
      <c r="J14" s="7">
        <f t="shared" si="1"/>
        <v>0</v>
      </c>
      <c r="K14" s="7">
        <f t="shared" si="1"/>
        <v>558.476</v>
      </c>
      <c r="L14" s="7">
        <f t="shared" si="1"/>
        <v>0</v>
      </c>
      <c r="M14" s="7">
        <f t="shared" si="1"/>
        <v>14.193</v>
      </c>
    </row>
    <row r="15" spans="1:13" ht="12.75">
      <c r="A15" s="1" t="s">
        <v>7</v>
      </c>
      <c r="B15" s="1" t="s">
        <v>8</v>
      </c>
      <c r="C15" s="4">
        <f>SUM(D15:M15)</f>
        <v>1953.3790000000001</v>
      </c>
      <c r="D15" s="4">
        <v>1392.391</v>
      </c>
      <c r="E15" s="4">
        <v>300.038</v>
      </c>
      <c r="F15" s="4">
        <v>0</v>
      </c>
      <c r="G15" s="4">
        <v>10.95</v>
      </c>
      <c r="H15" s="4">
        <v>250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ht="12.75">
      <c r="A16" s="1" t="s">
        <v>7</v>
      </c>
      <c r="B16" s="1" t="s">
        <v>9</v>
      </c>
      <c r="C16" s="4">
        <f>SUM(D16:M16)</f>
        <v>413588.232</v>
      </c>
      <c r="D16" s="4">
        <v>151982.688</v>
      </c>
      <c r="E16" s="4">
        <v>50209.268</v>
      </c>
      <c r="F16" s="4">
        <v>180377.751</v>
      </c>
      <c r="G16" s="4">
        <v>0</v>
      </c>
      <c r="H16" s="4">
        <v>23721.771</v>
      </c>
      <c r="I16" s="4">
        <v>0</v>
      </c>
      <c r="J16" s="4">
        <v>0</v>
      </c>
      <c r="K16" s="4">
        <v>7296.754</v>
      </c>
      <c r="L16" s="4">
        <v>0</v>
      </c>
      <c r="M16" s="4">
        <v>0</v>
      </c>
    </row>
    <row r="17" spans="1:13" ht="12.75">
      <c r="A17" s="6" t="s">
        <v>63</v>
      </c>
      <c r="B17" s="1"/>
      <c r="C17" s="7">
        <f>+C15+C16</f>
        <v>415541.61100000003</v>
      </c>
      <c r="D17" s="7">
        <f aca="true" t="shared" si="2" ref="D17:M17">+D15+D16</f>
        <v>153375.079</v>
      </c>
      <c r="E17" s="7">
        <f t="shared" si="2"/>
        <v>50509.306</v>
      </c>
      <c r="F17" s="7">
        <f t="shared" si="2"/>
        <v>180377.751</v>
      </c>
      <c r="G17" s="7">
        <f t="shared" si="2"/>
        <v>10.95</v>
      </c>
      <c r="H17" s="7">
        <f t="shared" si="2"/>
        <v>23971.771</v>
      </c>
      <c r="I17" s="7">
        <f t="shared" si="2"/>
        <v>0</v>
      </c>
      <c r="J17" s="7">
        <f t="shared" si="2"/>
        <v>0</v>
      </c>
      <c r="K17" s="7">
        <f t="shared" si="2"/>
        <v>7296.754</v>
      </c>
      <c r="L17" s="7">
        <f t="shared" si="2"/>
        <v>0</v>
      </c>
      <c r="M17" s="7">
        <f t="shared" si="2"/>
        <v>0</v>
      </c>
    </row>
    <row r="18" spans="1:13" ht="12.75">
      <c r="A18" s="1" t="s">
        <v>10</v>
      </c>
      <c r="B18" s="1" t="s">
        <v>11</v>
      </c>
      <c r="C18" s="4">
        <f>SUM(D18:M18)</f>
        <v>1879.175</v>
      </c>
      <c r="D18" s="4">
        <v>884.16</v>
      </c>
      <c r="E18" s="4">
        <v>464.735</v>
      </c>
      <c r="F18" s="4">
        <v>0</v>
      </c>
      <c r="G18" s="4">
        <v>0</v>
      </c>
      <c r="H18" s="4">
        <v>341.577</v>
      </c>
      <c r="I18" s="4">
        <v>0</v>
      </c>
      <c r="J18" s="4">
        <v>0</v>
      </c>
      <c r="K18" s="4">
        <v>188.703</v>
      </c>
      <c r="L18" s="4">
        <v>0</v>
      </c>
      <c r="M18" s="4">
        <v>0</v>
      </c>
    </row>
    <row r="19" spans="1:13" ht="12.75">
      <c r="A19" s="6" t="s">
        <v>64</v>
      </c>
      <c r="B19" s="1"/>
      <c r="C19" s="7">
        <f>+C18</f>
        <v>1879.175</v>
      </c>
      <c r="D19" s="7">
        <f aca="true" t="shared" si="3" ref="D19:M19">+D18</f>
        <v>884.16</v>
      </c>
      <c r="E19" s="7">
        <f t="shared" si="3"/>
        <v>464.735</v>
      </c>
      <c r="F19" s="7">
        <f t="shared" si="3"/>
        <v>0</v>
      </c>
      <c r="G19" s="7">
        <f t="shared" si="3"/>
        <v>0</v>
      </c>
      <c r="H19" s="7">
        <f t="shared" si="3"/>
        <v>341.577</v>
      </c>
      <c r="I19" s="7">
        <f t="shared" si="3"/>
        <v>0</v>
      </c>
      <c r="J19" s="7">
        <f t="shared" si="3"/>
        <v>0</v>
      </c>
      <c r="K19" s="7">
        <f t="shared" si="3"/>
        <v>188.703</v>
      </c>
      <c r="L19" s="7">
        <f t="shared" si="3"/>
        <v>0</v>
      </c>
      <c r="M19" s="7">
        <f t="shared" si="3"/>
        <v>0</v>
      </c>
    </row>
    <row r="20" spans="1:13" ht="12.75">
      <c r="A20" s="1" t="s">
        <v>12</v>
      </c>
      <c r="B20" s="1" t="s">
        <v>13</v>
      </c>
      <c r="C20" s="4">
        <f>SUM(D20:M20)</f>
        <v>3240.535</v>
      </c>
      <c r="D20" s="4">
        <v>1823.216</v>
      </c>
      <c r="E20" s="4">
        <v>553.853</v>
      </c>
      <c r="F20" s="4">
        <v>136.574</v>
      </c>
      <c r="G20" s="4">
        <v>49.881</v>
      </c>
      <c r="H20" s="4">
        <v>287.487</v>
      </c>
      <c r="I20" s="4">
        <v>0</v>
      </c>
      <c r="J20" s="4">
        <v>0</v>
      </c>
      <c r="K20" s="4">
        <v>389.524</v>
      </c>
      <c r="L20" s="4">
        <v>0</v>
      </c>
      <c r="M20" s="4">
        <v>0</v>
      </c>
    </row>
    <row r="21" spans="1:13" ht="12.75">
      <c r="A21" s="1" t="s">
        <v>12</v>
      </c>
      <c r="B21" s="1" t="s">
        <v>14</v>
      </c>
      <c r="C21" s="4">
        <f>SUM(D21:M21)</f>
        <v>59192.007000000005</v>
      </c>
      <c r="D21" s="8">
        <v>25924.581274305503</v>
      </c>
      <c r="E21" s="8">
        <v>14330.185173183165</v>
      </c>
      <c r="F21" s="8">
        <v>6985.191581376393</v>
      </c>
      <c r="G21" s="8">
        <v>1532.3914875399262</v>
      </c>
      <c r="H21" s="8">
        <v>4809.870632520429</v>
      </c>
      <c r="I21" s="8">
        <v>0</v>
      </c>
      <c r="J21" s="8">
        <v>164.21279308673064</v>
      </c>
      <c r="K21" s="8">
        <v>3541.164825366023</v>
      </c>
      <c r="L21" s="8">
        <v>1717.3068117823786</v>
      </c>
      <c r="M21" s="8">
        <v>187.1024208394495</v>
      </c>
    </row>
    <row r="22" spans="1:13" ht="12.75">
      <c r="A22" s="6" t="s">
        <v>65</v>
      </c>
      <c r="B22" s="1"/>
      <c r="C22" s="7">
        <f>+C20+C21</f>
        <v>62432.542</v>
      </c>
      <c r="D22" s="7">
        <f aca="true" t="shared" si="4" ref="D22:M22">+D20+D21</f>
        <v>27747.797274305503</v>
      </c>
      <c r="E22" s="7">
        <f t="shared" si="4"/>
        <v>14884.038173183164</v>
      </c>
      <c r="F22" s="7">
        <f t="shared" si="4"/>
        <v>7121.765581376392</v>
      </c>
      <c r="G22" s="7">
        <f t="shared" si="4"/>
        <v>1582.2724875399263</v>
      </c>
      <c r="H22" s="7">
        <f t="shared" si="4"/>
        <v>5097.357632520429</v>
      </c>
      <c r="I22" s="7">
        <f t="shared" si="4"/>
        <v>0</v>
      </c>
      <c r="J22" s="7">
        <f t="shared" si="4"/>
        <v>164.21279308673064</v>
      </c>
      <c r="K22" s="7">
        <f t="shared" si="4"/>
        <v>3930.6888253660227</v>
      </c>
      <c r="L22" s="7">
        <f t="shared" si="4"/>
        <v>1717.3068117823786</v>
      </c>
      <c r="M22" s="7">
        <f t="shared" si="4"/>
        <v>187.1024208394495</v>
      </c>
    </row>
    <row r="23" spans="1:13" ht="12.75">
      <c r="A23" s="1" t="s">
        <v>15</v>
      </c>
      <c r="B23" s="1" t="s">
        <v>16</v>
      </c>
      <c r="C23" s="4">
        <f>SUM(D23:M23)</f>
        <v>14254.771999999999</v>
      </c>
      <c r="D23" s="4">
        <v>3586.405</v>
      </c>
      <c r="E23" s="4">
        <v>2273.621</v>
      </c>
      <c r="F23" s="4">
        <v>4637.52</v>
      </c>
      <c r="G23" s="4">
        <v>358.88</v>
      </c>
      <c r="H23" s="4">
        <v>784.096</v>
      </c>
      <c r="I23" s="4">
        <v>0</v>
      </c>
      <c r="J23" s="4">
        <v>0</v>
      </c>
      <c r="K23" s="4">
        <v>331.664</v>
      </c>
      <c r="L23" s="4">
        <v>2120</v>
      </c>
      <c r="M23" s="4">
        <v>162.586</v>
      </c>
    </row>
    <row r="24" spans="1:13" ht="12.75">
      <c r="A24" s="1" t="s">
        <v>15</v>
      </c>
      <c r="B24" s="1" t="s">
        <v>17</v>
      </c>
      <c r="C24" s="4">
        <f>SUM(D24:M24)</f>
        <v>9209.546</v>
      </c>
      <c r="D24" s="4">
        <v>1831.135</v>
      </c>
      <c r="E24" s="4">
        <v>1208.514</v>
      </c>
      <c r="F24" s="4">
        <v>3768.683</v>
      </c>
      <c r="G24" s="4">
        <v>0</v>
      </c>
      <c r="H24" s="4">
        <v>497.027</v>
      </c>
      <c r="I24" s="4">
        <v>0</v>
      </c>
      <c r="J24" s="4">
        <v>0</v>
      </c>
      <c r="K24" s="4">
        <v>1026.284</v>
      </c>
      <c r="L24" s="4">
        <v>877.903</v>
      </c>
      <c r="M24" s="4">
        <v>0</v>
      </c>
    </row>
    <row r="25" spans="1:13" ht="12.75">
      <c r="A25" s="6" t="s">
        <v>66</v>
      </c>
      <c r="B25" s="1"/>
      <c r="C25" s="7">
        <f>+C23+C24</f>
        <v>23464.318</v>
      </c>
      <c r="D25" s="7">
        <f aca="true" t="shared" si="5" ref="D25:M25">+D23+D24</f>
        <v>5417.54</v>
      </c>
      <c r="E25" s="7">
        <f t="shared" si="5"/>
        <v>3482.135</v>
      </c>
      <c r="F25" s="7">
        <f t="shared" si="5"/>
        <v>8406.203000000001</v>
      </c>
      <c r="G25" s="7">
        <f t="shared" si="5"/>
        <v>358.88</v>
      </c>
      <c r="H25" s="7">
        <f t="shared" si="5"/>
        <v>1281.123</v>
      </c>
      <c r="I25" s="7">
        <f t="shared" si="5"/>
        <v>0</v>
      </c>
      <c r="J25" s="7">
        <f t="shared" si="5"/>
        <v>0</v>
      </c>
      <c r="K25" s="7">
        <f t="shared" si="5"/>
        <v>1357.948</v>
      </c>
      <c r="L25" s="7">
        <f t="shared" si="5"/>
        <v>2997.9030000000002</v>
      </c>
      <c r="M25" s="7">
        <f t="shared" si="5"/>
        <v>162.586</v>
      </c>
    </row>
    <row r="26" spans="1:13" ht="12.75">
      <c r="A26" s="1" t="s">
        <v>43</v>
      </c>
      <c r="B26" s="1" t="s">
        <v>44</v>
      </c>
      <c r="C26" s="4">
        <f>SUM(D26:M26)</f>
        <v>1294.934</v>
      </c>
      <c r="D26" s="4">
        <v>729.017</v>
      </c>
      <c r="E26" s="4">
        <v>271.168</v>
      </c>
      <c r="F26" s="4">
        <v>0</v>
      </c>
      <c r="G26" s="4">
        <v>36.047</v>
      </c>
      <c r="H26" s="4">
        <v>131.356</v>
      </c>
      <c r="I26" s="4">
        <v>0</v>
      </c>
      <c r="J26" s="4">
        <v>0</v>
      </c>
      <c r="K26" s="4">
        <v>96.581</v>
      </c>
      <c r="L26" s="4">
        <v>0</v>
      </c>
      <c r="M26" s="4">
        <v>30.765</v>
      </c>
    </row>
    <row r="27" spans="1:13" ht="12.75">
      <c r="A27" s="6" t="s">
        <v>67</v>
      </c>
      <c r="B27" s="1"/>
      <c r="C27" s="7">
        <f>+C26</f>
        <v>1294.934</v>
      </c>
      <c r="D27" s="7">
        <f aca="true" t="shared" si="6" ref="D27:M27">+D26</f>
        <v>729.017</v>
      </c>
      <c r="E27" s="7">
        <f t="shared" si="6"/>
        <v>271.168</v>
      </c>
      <c r="F27" s="7">
        <f t="shared" si="6"/>
        <v>0</v>
      </c>
      <c r="G27" s="7">
        <f t="shared" si="6"/>
        <v>36.047</v>
      </c>
      <c r="H27" s="7">
        <f t="shared" si="6"/>
        <v>131.356</v>
      </c>
      <c r="I27" s="7">
        <f t="shared" si="6"/>
        <v>0</v>
      </c>
      <c r="J27" s="7">
        <f t="shared" si="6"/>
        <v>0</v>
      </c>
      <c r="K27" s="7">
        <f t="shared" si="6"/>
        <v>96.581</v>
      </c>
      <c r="L27" s="7">
        <f t="shared" si="6"/>
        <v>0</v>
      </c>
      <c r="M27" s="7">
        <f t="shared" si="6"/>
        <v>30.765</v>
      </c>
    </row>
    <row r="28" spans="1:13" ht="12.75">
      <c r="A28" s="1" t="s">
        <v>18</v>
      </c>
      <c r="B28" s="1" t="s">
        <v>19</v>
      </c>
      <c r="C28" s="4">
        <f>SUM(D28:M28)</f>
        <v>1396.9489999999998</v>
      </c>
      <c r="D28" s="4">
        <v>629.912</v>
      </c>
      <c r="E28" s="4">
        <v>339.595</v>
      </c>
      <c r="F28" s="4">
        <v>0</v>
      </c>
      <c r="G28" s="4">
        <v>116.446</v>
      </c>
      <c r="H28" s="4">
        <v>133.56</v>
      </c>
      <c r="I28" s="4">
        <v>0</v>
      </c>
      <c r="J28" s="4">
        <v>0</v>
      </c>
      <c r="K28" s="4">
        <v>177.436</v>
      </c>
      <c r="L28" s="4">
        <v>0</v>
      </c>
      <c r="M28" s="4">
        <v>0</v>
      </c>
    </row>
    <row r="29" spans="1:13" ht="12.75">
      <c r="A29" s="6" t="s">
        <v>68</v>
      </c>
      <c r="B29" s="1"/>
      <c r="C29" s="7">
        <f>+C28</f>
        <v>1396.9489999999998</v>
      </c>
      <c r="D29" s="7">
        <f aca="true" t="shared" si="7" ref="D29:M29">+D28</f>
        <v>629.912</v>
      </c>
      <c r="E29" s="7">
        <f t="shared" si="7"/>
        <v>339.595</v>
      </c>
      <c r="F29" s="7">
        <f t="shared" si="7"/>
        <v>0</v>
      </c>
      <c r="G29" s="7">
        <f t="shared" si="7"/>
        <v>116.446</v>
      </c>
      <c r="H29" s="7">
        <f t="shared" si="7"/>
        <v>133.56</v>
      </c>
      <c r="I29" s="7">
        <f t="shared" si="7"/>
        <v>0</v>
      </c>
      <c r="J29" s="7">
        <f t="shared" si="7"/>
        <v>0</v>
      </c>
      <c r="K29" s="7">
        <f t="shared" si="7"/>
        <v>177.436</v>
      </c>
      <c r="L29" s="7">
        <f t="shared" si="7"/>
        <v>0</v>
      </c>
      <c r="M29" s="7">
        <f t="shared" si="7"/>
        <v>0</v>
      </c>
    </row>
    <row r="30" spans="1:13" ht="12.75">
      <c r="A30" s="1" t="s">
        <v>41</v>
      </c>
      <c r="B30" s="1" t="s">
        <v>42</v>
      </c>
      <c r="C30" s="4">
        <f>SUM(D30:M30)</f>
        <v>928.6610000000001</v>
      </c>
      <c r="D30" s="4">
        <v>488.887</v>
      </c>
      <c r="E30" s="4">
        <v>165.18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79.508</v>
      </c>
      <c r="L30" s="4">
        <v>0</v>
      </c>
      <c r="M30" s="4">
        <v>195.086</v>
      </c>
    </row>
    <row r="31" spans="1:13" ht="12.75">
      <c r="A31" s="6" t="s">
        <v>69</v>
      </c>
      <c r="B31" s="1"/>
      <c r="C31" s="7">
        <f>+C30</f>
        <v>928.6610000000001</v>
      </c>
      <c r="D31" s="7">
        <f aca="true" t="shared" si="8" ref="D31:M31">+D30</f>
        <v>488.887</v>
      </c>
      <c r="E31" s="7">
        <f t="shared" si="8"/>
        <v>165.18</v>
      </c>
      <c r="F31" s="7">
        <f t="shared" si="8"/>
        <v>0</v>
      </c>
      <c r="G31" s="7">
        <f t="shared" si="8"/>
        <v>0</v>
      </c>
      <c r="H31" s="7">
        <f t="shared" si="8"/>
        <v>0</v>
      </c>
      <c r="I31" s="7">
        <f t="shared" si="8"/>
        <v>0</v>
      </c>
      <c r="J31" s="7">
        <f t="shared" si="8"/>
        <v>0</v>
      </c>
      <c r="K31" s="7">
        <f t="shared" si="8"/>
        <v>79.508</v>
      </c>
      <c r="L31" s="7">
        <f t="shared" si="8"/>
        <v>0</v>
      </c>
      <c r="M31" s="7">
        <f t="shared" si="8"/>
        <v>195.086</v>
      </c>
    </row>
    <row r="32" spans="1:13" ht="12.75">
      <c r="A32" s="1" t="s">
        <v>20</v>
      </c>
      <c r="B32" s="1" t="s">
        <v>21</v>
      </c>
      <c r="C32" s="4">
        <f>SUM(D32:M32)</f>
        <v>1750.773</v>
      </c>
      <c r="D32" s="4">
        <v>1195.634</v>
      </c>
      <c r="E32" s="4">
        <v>323.225</v>
      </c>
      <c r="F32" s="4">
        <v>0</v>
      </c>
      <c r="G32" s="4">
        <v>0</v>
      </c>
      <c r="H32" s="4">
        <v>32.796</v>
      </c>
      <c r="I32" s="4">
        <v>0</v>
      </c>
      <c r="J32" s="4">
        <v>0</v>
      </c>
      <c r="K32" s="4">
        <v>199.118</v>
      </c>
      <c r="L32" s="4">
        <v>0</v>
      </c>
      <c r="M32" s="4">
        <v>0</v>
      </c>
    </row>
    <row r="33" spans="1:13" ht="12.75">
      <c r="A33" s="6" t="s">
        <v>70</v>
      </c>
      <c r="B33" s="1"/>
      <c r="C33" s="7">
        <f>+C32</f>
        <v>1750.773</v>
      </c>
      <c r="D33" s="7">
        <f aca="true" t="shared" si="9" ref="D33:M33">+D32</f>
        <v>1195.634</v>
      </c>
      <c r="E33" s="7">
        <f t="shared" si="9"/>
        <v>323.225</v>
      </c>
      <c r="F33" s="7">
        <f t="shared" si="9"/>
        <v>0</v>
      </c>
      <c r="G33" s="7">
        <f t="shared" si="9"/>
        <v>0</v>
      </c>
      <c r="H33" s="7">
        <f t="shared" si="9"/>
        <v>32.796</v>
      </c>
      <c r="I33" s="7">
        <f t="shared" si="9"/>
        <v>0</v>
      </c>
      <c r="J33" s="7">
        <f t="shared" si="9"/>
        <v>0</v>
      </c>
      <c r="K33" s="7">
        <f t="shared" si="9"/>
        <v>199.118</v>
      </c>
      <c r="L33" s="7">
        <f t="shared" si="9"/>
        <v>0</v>
      </c>
      <c r="M33" s="7">
        <f t="shared" si="9"/>
        <v>0</v>
      </c>
    </row>
    <row r="34" spans="1:13" ht="12.75">
      <c r="A34" s="1" t="s">
        <v>22</v>
      </c>
      <c r="B34" s="1" t="s">
        <v>23</v>
      </c>
      <c r="C34" s="4">
        <f>SUM(D34:M34)</f>
        <v>64081.104999999996</v>
      </c>
      <c r="D34" s="4">
        <v>25134.663</v>
      </c>
      <c r="E34" s="4">
        <v>6787.329</v>
      </c>
      <c r="F34" s="4">
        <v>9901.336</v>
      </c>
      <c r="G34" s="4">
        <v>5220.247</v>
      </c>
      <c r="H34" s="4">
        <v>6848.218</v>
      </c>
      <c r="I34" s="4">
        <v>0</v>
      </c>
      <c r="J34" s="4">
        <v>0</v>
      </c>
      <c r="K34" s="4">
        <v>10034.312</v>
      </c>
      <c r="L34" s="4">
        <v>155</v>
      </c>
      <c r="M34" s="4">
        <v>0</v>
      </c>
    </row>
    <row r="35" spans="1:13" ht="12.75">
      <c r="A35" s="1" t="s">
        <v>22</v>
      </c>
      <c r="B35" s="1" t="s">
        <v>24</v>
      </c>
      <c r="C35" s="4">
        <f>SUM(D35:M35)</f>
        <v>225585.085</v>
      </c>
      <c r="D35" s="4">
        <v>72471.932</v>
      </c>
      <c r="E35" s="4">
        <v>49493.884</v>
      </c>
      <c r="F35" s="4">
        <v>63555.466</v>
      </c>
      <c r="G35" s="4">
        <v>19549.014</v>
      </c>
      <c r="H35" s="4">
        <v>11460.214</v>
      </c>
      <c r="I35" s="4">
        <v>0</v>
      </c>
      <c r="J35" s="4">
        <v>218.47</v>
      </c>
      <c r="K35" s="4">
        <v>8688.088</v>
      </c>
      <c r="L35" s="4">
        <v>0</v>
      </c>
      <c r="M35" s="4">
        <v>148.017</v>
      </c>
    </row>
    <row r="36" spans="1:13" ht="12.75">
      <c r="A36" s="6" t="s">
        <v>71</v>
      </c>
      <c r="B36" s="1"/>
      <c r="C36" s="7">
        <f>+C34+C35</f>
        <v>289666.19</v>
      </c>
      <c r="D36" s="7">
        <f aca="true" t="shared" si="10" ref="D36:M36">+D34+D35</f>
        <v>97606.595</v>
      </c>
      <c r="E36" s="7">
        <f t="shared" si="10"/>
        <v>56281.212999999996</v>
      </c>
      <c r="F36" s="7">
        <f t="shared" si="10"/>
        <v>73456.802</v>
      </c>
      <c r="G36" s="7">
        <f t="shared" si="10"/>
        <v>24769.261</v>
      </c>
      <c r="H36" s="7">
        <f t="shared" si="10"/>
        <v>18308.432</v>
      </c>
      <c r="I36" s="7">
        <f t="shared" si="10"/>
        <v>0</v>
      </c>
      <c r="J36" s="7">
        <f t="shared" si="10"/>
        <v>218.47</v>
      </c>
      <c r="K36" s="7">
        <f t="shared" si="10"/>
        <v>18722.4</v>
      </c>
      <c r="L36" s="7">
        <f t="shared" si="10"/>
        <v>155</v>
      </c>
      <c r="M36" s="7">
        <f t="shared" si="10"/>
        <v>148.017</v>
      </c>
    </row>
    <row r="37" spans="1:13" ht="12.75">
      <c r="A37" s="1" t="s">
        <v>25</v>
      </c>
      <c r="B37" s="1" t="s">
        <v>26</v>
      </c>
      <c r="C37" s="4">
        <f>SUM(D37:M37)</f>
        <v>293.281</v>
      </c>
      <c r="D37" s="4">
        <v>146.91</v>
      </c>
      <c r="E37" s="4">
        <v>98.132</v>
      </c>
      <c r="F37" s="4">
        <v>0</v>
      </c>
      <c r="G37" s="4">
        <v>16.945</v>
      </c>
      <c r="H37" s="4">
        <v>0</v>
      </c>
      <c r="I37" s="4">
        <v>0</v>
      </c>
      <c r="J37" s="4">
        <v>0</v>
      </c>
      <c r="K37" s="4">
        <v>31.294</v>
      </c>
      <c r="L37" s="4">
        <v>0</v>
      </c>
      <c r="M37" s="4">
        <v>0</v>
      </c>
    </row>
    <row r="38" spans="1:13" ht="12.75">
      <c r="A38" s="1" t="s">
        <v>25</v>
      </c>
      <c r="B38" s="1" t="s">
        <v>27</v>
      </c>
      <c r="C38" s="4">
        <f>SUM(D38:M38)</f>
        <v>238.69400000000002</v>
      </c>
      <c r="D38" s="4">
        <v>143.96</v>
      </c>
      <c r="E38" s="4">
        <v>33.859</v>
      </c>
      <c r="F38" s="4">
        <v>0</v>
      </c>
      <c r="G38" s="4">
        <v>15.205</v>
      </c>
      <c r="H38" s="4">
        <v>1.064</v>
      </c>
      <c r="I38" s="4">
        <v>0</v>
      </c>
      <c r="J38" s="4">
        <v>0</v>
      </c>
      <c r="K38" s="4">
        <v>32.38</v>
      </c>
      <c r="L38" s="4">
        <v>0</v>
      </c>
      <c r="M38" s="4">
        <v>12.226</v>
      </c>
    </row>
    <row r="39" spans="1:13" ht="12.75">
      <c r="A39" s="1" t="s">
        <v>25</v>
      </c>
      <c r="B39" s="1" t="s">
        <v>28</v>
      </c>
      <c r="C39" s="4">
        <f>SUM(D39:M39)</f>
        <v>321.637</v>
      </c>
      <c r="D39" s="4">
        <v>167.034</v>
      </c>
      <c r="E39" s="4">
        <v>41.681</v>
      </c>
      <c r="F39" s="4">
        <v>0</v>
      </c>
      <c r="G39" s="4">
        <v>19.2</v>
      </c>
      <c r="H39" s="4">
        <v>19.8</v>
      </c>
      <c r="I39" s="4">
        <v>0</v>
      </c>
      <c r="J39" s="4">
        <v>25.8</v>
      </c>
      <c r="K39" s="4">
        <v>34.682</v>
      </c>
      <c r="L39" s="4">
        <v>13.44</v>
      </c>
      <c r="M39" s="4">
        <v>0</v>
      </c>
    </row>
    <row r="40" spans="1:13" ht="12.75">
      <c r="A40" s="1" t="s">
        <v>25</v>
      </c>
      <c r="B40" s="1" t="s">
        <v>29</v>
      </c>
      <c r="C40" s="4">
        <f>SUM(D40:M40)</f>
        <v>3809.7980000000007</v>
      </c>
      <c r="D40" s="4">
        <v>1992.094</v>
      </c>
      <c r="E40" s="4">
        <v>804.459</v>
      </c>
      <c r="F40" s="4">
        <v>0</v>
      </c>
      <c r="G40" s="4">
        <v>135.577</v>
      </c>
      <c r="H40" s="4">
        <v>167.483</v>
      </c>
      <c r="I40" s="4">
        <v>0</v>
      </c>
      <c r="J40" s="4">
        <v>0</v>
      </c>
      <c r="K40" s="4">
        <v>701.135</v>
      </c>
      <c r="L40" s="4">
        <v>0</v>
      </c>
      <c r="M40" s="4">
        <v>9.05</v>
      </c>
    </row>
    <row r="41" spans="1:13" ht="12.75">
      <c r="A41" s="1" t="s">
        <v>25</v>
      </c>
      <c r="B41" s="1" t="s">
        <v>30</v>
      </c>
      <c r="C41" s="4">
        <f>SUM(D41:M41)</f>
        <v>2487.964</v>
      </c>
      <c r="D41" s="4">
        <v>1130.094</v>
      </c>
      <c r="E41" s="4">
        <v>377.886</v>
      </c>
      <c r="F41" s="4">
        <v>0</v>
      </c>
      <c r="G41" s="4">
        <v>175.918</v>
      </c>
      <c r="H41" s="4">
        <v>184.297</v>
      </c>
      <c r="I41" s="4">
        <v>0</v>
      </c>
      <c r="J41" s="4">
        <v>0</v>
      </c>
      <c r="K41" s="4">
        <v>388.361</v>
      </c>
      <c r="L41" s="4">
        <v>0</v>
      </c>
      <c r="M41" s="4">
        <v>231.408</v>
      </c>
    </row>
    <row r="42" spans="1:13" ht="12.75">
      <c r="A42" s="1" t="s">
        <v>25</v>
      </c>
      <c r="B42" s="1" t="s">
        <v>31</v>
      </c>
      <c r="C42" s="4">
        <f>SUM(D42:M42)</f>
        <v>670.647</v>
      </c>
      <c r="D42" s="4">
        <v>272.333</v>
      </c>
      <c r="E42" s="4">
        <v>65.323</v>
      </c>
      <c r="F42" s="4">
        <v>30.478</v>
      </c>
      <c r="G42" s="4">
        <v>45.869</v>
      </c>
      <c r="H42" s="4">
        <v>125.58</v>
      </c>
      <c r="I42" s="4">
        <v>0</v>
      </c>
      <c r="J42" s="4">
        <v>0</v>
      </c>
      <c r="K42" s="4">
        <v>69.918</v>
      </c>
      <c r="L42" s="4">
        <v>61.146</v>
      </c>
      <c r="M42" s="4">
        <v>0</v>
      </c>
    </row>
    <row r="43" spans="1:13" ht="12.75">
      <c r="A43" s="6" t="s">
        <v>72</v>
      </c>
      <c r="B43" s="1"/>
      <c r="C43" s="7">
        <f>+C37+C38+C39+C40+C41+C42</f>
        <v>7822.021000000001</v>
      </c>
      <c r="D43" s="7">
        <f aca="true" t="shared" si="11" ref="D43:M43">+D37+D38+D39+D40+D41+D42</f>
        <v>3852.425</v>
      </c>
      <c r="E43" s="7">
        <f t="shared" si="11"/>
        <v>1421.3400000000001</v>
      </c>
      <c r="F43" s="7">
        <f t="shared" si="11"/>
        <v>30.478</v>
      </c>
      <c r="G43" s="7">
        <f t="shared" si="11"/>
        <v>408.71400000000006</v>
      </c>
      <c r="H43" s="7">
        <f t="shared" si="11"/>
        <v>498.224</v>
      </c>
      <c r="I43" s="7">
        <f t="shared" si="11"/>
        <v>0</v>
      </c>
      <c r="J43" s="7">
        <f t="shared" si="11"/>
        <v>25.8</v>
      </c>
      <c r="K43" s="7">
        <f t="shared" si="11"/>
        <v>1257.77</v>
      </c>
      <c r="L43" s="7">
        <f t="shared" si="11"/>
        <v>74.586</v>
      </c>
      <c r="M43" s="7">
        <f t="shared" si="11"/>
        <v>252.684</v>
      </c>
    </row>
    <row r="44" spans="1:13" ht="12.75">
      <c r="A44" s="1" t="s">
        <v>32</v>
      </c>
      <c r="B44" s="1" t="s">
        <v>33</v>
      </c>
      <c r="C44" s="4">
        <f>SUM(D44:M44)</f>
        <v>112.09599999999999</v>
      </c>
      <c r="D44" s="4">
        <v>75.445</v>
      </c>
      <c r="E44" s="4">
        <v>13.246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23.405</v>
      </c>
      <c r="L44" s="4">
        <v>0</v>
      </c>
      <c r="M44" s="4">
        <v>0</v>
      </c>
    </row>
    <row r="45" spans="1:13" ht="12.75">
      <c r="A45" s="1" t="s">
        <v>32</v>
      </c>
      <c r="B45" s="1" t="s">
        <v>34</v>
      </c>
      <c r="C45" s="4">
        <f>SUM(D45:M45)</f>
        <v>15776.196999999998</v>
      </c>
      <c r="D45" s="4">
        <v>8097.061</v>
      </c>
      <c r="E45" s="4">
        <v>2284.597</v>
      </c>
      <c r="F45" s="4">
        <v>2246.713</v>
      </c>
      <c r="G45" s="4">
        <v>174.576</v>
      </c>
      <c r="H45" s="4">
        <v>1092.112</v>
      </c>
      <c r="I45" s="4">
        <v>0</v>
      </c>
      <c r="J45" s="4">
        <v>0</v>
      </c>
      <c r="K45" s="4">
        <v>1568.037</v>
      </c>
      <c r="L45" s="4">
        <v>153.725</v>
      </c>
      <c r="M45" s="4">
        <v>159.376</v>
      </c>
    </row>
    <row r="46" spans="1:13" ht="12.75">
      <c r="A46" s="6" t="s">
        <v>73</v>
      </c>
      <c r="B46" s="1"/>
      <c r="C46" s="7">
        <f>+C44+C45</f>
        <v>15888.292999999998</v>
      </c>
      <c r="D46" s="7">
        <f aca="true" t="shared" si="12" ref="D46:M46">+D44+D45</f>
        <v>8172.505999999999</v>
      </c>
      <c r="E46" s="7">
        <f t="shared" si="12"/>
        <v>2297.8430000000003</v>
      </c>
      <c r="F46" s="7">
        <f t="shared" si="12"/>
        <v>2246.713</v>
      </c>
      <c r="G46" s="7">
        <f t="shared" si="12"/>
        <v>174.576</v>
      </c>
      <c r="H46" s="7">
        <f t="shared" si="12"/>
        <v>1092.112</v>
      </c>
      <c r="I46" s="7">
        <f t="shared" si="12"/>
        <v>0</v>
      </c>
      <c r="J46" s="7">
        <f t="shared" si="12"/>
        <v>0</v>
      </c>
      <c r="K46" s="7">
        <f t="shared" si="12"/>
        <v>1591.442</v>
      </c>
      <c r="L46" s="7">
        <f t="shared" si="12"/>
        <v>153.725</v>
      </c>
      <c r="M46" s="7">
        <f t="shared" si="12"/>
        <v>159.376</v>
      </c>
    </row>
    <row r="47" spans="1:13" ht="12.75">
      <c r="A47" s="1" t="s">
        <v>35</v>
      </c>
      <c r="B47" s="1" t="s">
        <v>36</v>
      </c>
      <c r="C47" s="4">
        <f>SUM(D47:M47)</f>
        <v>1342.827</v>
      </c>
      <c r="D47" s="4">
        <v>732.802</v>
      </c>
      <c r="E47" s="4">
        <v>345.178</v>
      </c>
      <c r="F47" s="4">
        <v>0</v>
      </c>
      <c r="G47" s="4">
        <v>0</v>
      </c>
      <c r="H47" s="4">
        <v>61.705</v>
      </c>
      <c r="I47" s="4">
        <v>0</v>
      </c>
      <c r="J47" s="4">
        <v>0</v>
      </c>
      <c r="K47" s="4">
        <v>183.181</v>
      </c>
      <c r="L47" s="4">
        <v>19.961</v>
      </c>
      <c r="M47" s="4">
        <v>0</v>
      </c>
    </row>
    <row r="48" spans="1:13" ht="12.75">
      <c r="A48" s="1" t="s">
        <v>35</v>
      </c>
      <c r="B48" s="1" t="s">
        <v>37</v>
      </c>
      <c r="C48" s="4">
        <f>SUM(D48:M48)</f>
        <v>4659.6449999999995</v>
      </c>
      <c r="D48" s="4">
        <v>1829.488</v>
      </c>
      <c r="E48" s="4">
        <v>1109.158</v>
      </c>
      <c r="F48" s="4">
        <v>0</v>
      </c>
      <c r="G48" s="4">
        <v>488.857</v>
      </c>
      <c r="H48" s="4">
        <v>574.725</v>
      </c>
      <c r="I48" s="4">
        <v>0</v>
      </c>
      <c r="J48" s="4">
        <v>0</v>
      </c>
      <c r="K48" s="4">
        <v>618.518</v>
      </c>
      <c r="L48" s="4">
        <v>20.97</v>
      </c>
      <c r="M48" s="4">
        <v>17.929</v>
      </c>
    </row>
    <row r="49" spans="1:13" ht="12.75">
      <c r="A49" s="6" t="s">
        <v>74</v>
      </c>
      <c r="B49" s="1"/>
      <c r="C49" s="7">
        <f>+C47+C48</f>
        <v>6002.472</v>
      </c>
      <c r="D49" s="7">
        <f aca="true" t="shared" si="13" ref="D49:M49">+D47+D48</f>
        <v>2562.29</v>
      </c>
      <c r="E49" s="7">
        <f t="shared" si="13"/>
        <v>1454.3359999999998</v>
      </c>
      <c r="F49" s="7">
        <f t="shared" si="13"/>
        <v>0</v>
      </c>
      <c r="G49" s="7">
        <f t="shared" si="13"/>
        <v>488.857</v>
      </c>
      <c r="H49" s="7">
        <f t="shared" si="13"/>
        <v>636.4300000000001</v>
      </c>
      <c r="I49" s="7">
        <f t="shared" si="13"/>
        <v>0</v>
      </c>
      <c r="J49" s="7">
        <f t="shared" si="13"/>
        <v>0</v>
      </c>
      <c r="K49" s="7">
        <f t="shared" si="13"/>
        <v>801.6990000000001</v>
      </c>
      <c r="L49" s="7">
        <f t="shared" si="13"/>
        <v>40.931</v>
      </c>
      <c r="M49" s="7">
        <f t="shared" si="13"/>
        <v>17.929</v>
      </c>
    </row>
    <row r="50" spans="1:13" ht="12.75">
      <c r="A50" s="1" t="s">
        <v>38</v>
      </c>
      <c r="B50" s="1" t="s">
        <v>39</v>
      </c>
      <c r="C50" s="4">
        <f>SUM(D50:M50)</f>
        <v>989.1569999999999</v>
      </c>
      <c r="D50" s="4">
        <v>772.76</v>
      </c>
      <c r="E50" s="4">
        <v>125.333</v>
      </c>
      <c r="F50" s="4">
        <v>0</v>
      </c>
      <c r="G50" s="4">
        <v>0</v>
      </c>
      <c r="H50" s="4">
        <v>18.6</v>
      </c>
      <c r="I50" s="4">
        <v>0</v>
      </c>
      <c r="J50" s="4">
        <v>0</v>
      </c>
      <c r="K50" s="4">
        <v>72.464</v>
      </c>
      <c r="L50" s="4">
        <v>0</v>
      </c>
      <c r="M50" s="4">
        <v>0</v>
      </c>
    </row>
    <row r="51" spans="1:13" ht="12.75">
      <c r="A51" s="1" t="s">
        <v>38</v>
      </c>
      <c r="B51" s="1" t="s">
        <v>40</v>
      </c>
      <c r="C51" s="4">
        <f>SUM(D51:M51)</f>
        <v>1389.2649999999999</v>
      </c>
      <c r="D51" s="4">
        <v>843.775</v>
      </c>
      <c r="E51" s="4">
        <v>232.273</v>
      </c>
      <c r="F51" s="4">
        <v>0</v>
      </c>
      <c r="G51" s="4">
        <v>67.584</v>
      </c>
      <c r="H51" s="4">
        <v>91.966</v>
      </c>
      <c r="I51" s="4">
        <v>0</v>
      </c>
      <c r="J51" s="4">
        <v>0</v>
      </c>
      <c r="K51" s="4">
        <v>152.124</v>
      </c>
      <c r="L51" s="4">
        <v>0</v>
      </c>
      <c r="M51" s="4">
        <v>1.543</v>
      </c>
    </row>
    <row r="52" spans="1:13" ht="12.75">
      <c r="A52" s="6" t="s">
        <v>75</v>
      </c>
      <c r="C52" s="7">
        <f>+C50+C51</f>
        <v>2378.4219999999996</v>
      </c>
      <c r="D52" s="7">
        <f aca="true" t="shared" si="14" ref="D52:M52">+D50+D51</f>
        <v>1616.5349999999999</v>
      </c>
      <c r="E52" s="7">
        <f t="shared" si="14"/>
        <v>357.606</v>
      </c>
      <c r="F52" s="7">
        <f t="shared" si="14"/>
        <v>0</v>
      </c>
      <c r="G52" s="7">
        <f t="shared" si="14"/>
        <v>67.584</v>
      </c>
      <c r="H52" s="7">
        <f t="shared" si="14"/>
        <v>110.566</v>
      </c>
      <c r="I52" s="7">
        <f t="shared" si="14"/>
        <v>0</v>
      </c>
      <c r="J52" s="7">
        <f t="shared" si="14"/>
        <v>0</v>
      </c>
      <c r="K52" s="7">
        <f t="shared" si="14"/>
        <v>224.588</v>
      </c>
      <c r="L52" s="7">
        <f t="shared" si="14"/>
        <v>0</v>
      </c>
      <c r="M52" s="7">
        <f t="shared" si="14"/>
        <v>1.543</v>
      </c>
    </row>
    <row r="54" spans="1:13" ht="12.75">
      <c r="A54" s="6" t="s">
        <v>76</v>
      </c>
      <c r="C54" s="7">
        <f>+C10+C14+C17+C19+C22+C25+C27+C29+C31+C33+C36+C43+C46+C49+C52</f>
        <v>1003277.334</v>
      </c>
      <c r="D54" s="7">
        <f aca="true" t="shared" si="15" ref="D54:M54">+D10+D14+D17+D19+D22+D25+D27+D29+D31+D33+D36+D43+D46+D49+D52</f>
        <v>358328.3912743054</v>
      </c>
      <c r="E54" s="7">
        <f t="shared" si="15"/>
        <v>166166.72617318315</v>
      </c>
      <c r="F54" s="7">
        <f t="shared" si="15"/>
        <v>337392.6195813764</v>
      </c>
      <c r="G54" s="7">
        <f t="shared" si="15"/>
        <v>34843.69348753993</v>
      </c>
      <c r="H54" s="7">
        <f t="shared" si="15"/>
        <v>58670.507632520435</v>
      </c>
      <c r="I54" s="7">
        <f t="shared" si="15"/>
        <v>0</v>
      </c>
      <c r="J54" s="7">
        <f t="shared" si="15"/>
        <v>408.4827930867306</v>
      </c>
      <c r="K54" s="7">
        <f t="shared" si="15"/>
        <v>40508.26682536603</v>
      </c>
      <c r="L54" s="7">
        <f t="shared" si="15"/>
        <v>5354.691811782379</v>
      </c>
      <c r="M54" s="7">
        <f t="shared" si="15"/>
        <v>1603.9544208394495</v>
      </c>
    </row>
    <row r="58" ht="12.75">
      <c r="C58" s="1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25">
      <selection activeCell="C53" sqref="C53:M53"/>
    </sheetView>
  </sheetViews>
  <sheetFormatPr defaultColWidth="11.421875" defaultRowHeight="12.75"/>
  <cols>
    <col min="1" max="1" width="22.00390625" style="0" customWidth="1"/>
    <col min="2" max="2" width="29.421875" style="0" customWidth="1"/>
    <col min="3" max="3" width="16.421875" style="0" customWidth="1"/>
    <col min="4" max="4" width="16.421875" style="5" customWidth="1"/>
    <col min="5" max="13" width="11.421875" style="5" customWidth="1"/>
  </cols>
  <sheetData>
    <row r="1" spans="1:13" ht="12.75">
      <c r="A1" s="2" t="s">
        <v>78</v>
      </c>
      <c r="D1"/>
      <c r="E1"/>
      <c r="F1"/>
      <c r="G1"/>
      <c r="H1"/>
      <c r="I1"/>
      <c r="J1"/>
      <c r="K1"/>
      <c r="L1"/>
      <c r="M1"/>
    </row>
    <row r="2" spans="1:13" ht="12.75">
      <c r="A2" s="2" t="s">
        <v>77</v>
      </c>
      <c r="D2"/>
      <c r="E2"/>
      <c r="F2"/>
      <c r="G2"/>
      <c r="H2"/>
      <c r="I2"/>
      <c r="J2"/>
      <c r="K2"/>
      <c r="L2"/>
      <c r="M2"/>
    </row>
    <row r="3" spans="1:13" ht="12.75">
      <c r="A3" s="2"/>
      <c r="D3"/>
      <c r="E3"/>
      <c r="F3"/>
      <c r="G3"/>
      <c r="H3"/>
      <c r="I3"/>
      <c r="J3"/>
      <c r="K3"/>
      <c r="L3"/>
      <c r="M3"/>
    </row>
    <row r="4" spans="1:13" ht="12.75">
      <c r="A4" s="2" t="s">
        <v>46</v>
      </c>
      <c r="D4"/>
      <c r="E4"/>
      <c r="F4"/>
      <c r="G4"/>
      <c r="H4"/>
      <c r="I4"/>
      <c r="J4"/>
      <c r="K4"/>
      <c r="L4"/>
      <c r="M4"/>
    </row>
    <row r="5" spans="4:13" ht="12.75">
      <c r="D5"/>
      <c r="E5"/>
      <c r="F5"/>
      <c r="G5"/>
      <c r="H5"/>
      <c r="I5"/>
      <c r="J5"/>
      <c r="K5"/>
      <c r="L5"/>
      <c r="M5"/>
    </row>
    <row r="6" spans="1:13" ht="12.75">
      <c r="A6" s="2" t="s">
        <v>47</v>
      </c>
      <c r="B6" s="2" t="s">
        <v>48</v>
      </c>
      <c r="C6" s="3" t="s">
        <v>45</v>
      </c>
      <c r="D6" s="3" t="s">
        <v>49</v>
      </c>
      <c r="E6" s="3" t="s">
        <v>50</v>
      </c>
      <c r="F6" s="3" t="s">
        <v>51</v>
      </c>
      <c r="G6" s="3" t="s">
        <v>52</v>
      </c>
      <c r="H6" s="3" t="s">
        <v>53</v>
      </c>
      <c r="I6" s="3" t="s">
        <v>54</v>
      </c>
      <c r="J6" s="3" t="s">
        <v>55</v>
      </c>
      <c r="K6" s="3" t="s">
        <v>56</v>
      </c>
      <c r="L6" s="3" t="s">
        <v>57</v>
      </c>
      <c r="M6" s="3" t="s">
        <v>58</v>
      </c>
    </row>
    <row r="7" spans="1:13" ht="12.75">
      <c r="A7" s="1" t="s">
        <v>0</v>
      </c>
      <c r="B7" s="1" t="s">
        <v>1</v>
      </c>
      <c r="C7" s="4">
        <f>SUM(D7:M7)</f>
        <v>23687</v>
      </c>
      <c r="D7" s="4">
        <v>19610</v>
      </c>
      <c r="E7" s="4">
        <v>3694</v>
      </c>
      <c r="F7" s="4">
        <v>141</v>
      </c>
      <c r="G7" s="4">
        <v>1</v>
      </c>
      <c r="H7" s="4">
        <v>1</v>
      </c>
      <c r="I7" s="4">
        <v>0</v>
      </c>
      <c r="J7" s="4">
        <v>0</v>
      </c>
      <c r="K7" s="4">
        <v>235</v>
      </c>
      <c r="L7" s="4">
        <v>4</v>
      </c>
      <c r="M7" s="4">
        <v>1</v>
      </c>
    </row>
    <row r="8" spans="1:13" ht="12.75">
      <c r="A8" s="1" t="s">
        <v>0</v>
      </c>
      <c r="B8" s="1" t="s">
        <v>2</v>
      </c>
      <c r="C8" s="4">
        <f>SUM(D8:M8)</f>
        <v>216</v>
      </c>
      <c r="D8" s="4">
        <v>119</v>
      </c>
      <c r="E8" s="4">
        <v>73</v>
      </c>
      <c r="F8" s="4">
        <v>0</v>
      </c>
      <c r="G8" s="4">
        <v>0</v>
      </c>
      <c r="H8" s="4">
        <v>1</v>
      </c>
      <c r="I8" s="4">
        <v>0</v>
      </c>
      <c r="J8" s="4">
        <v>0</v>
      </c>
      <c r="K8" s="4">
        <v>2</v>
      </c>
      <c r="L8" s="4">
        <v>0</v>
      </c>
      <c r="M8" s="4">
        <v>21</v>
      </c>
    </row>
    <row r="9" spans="1:13" ht="12.75">
      <c r="A9" s="6" t="s">
        <v>61</v>
      </c>
      <c r="B9" s="1"/>
      <c r="C9" s="7">
        <f>+C7+C8</f>
        <v>23903</v>
      </c>
      <c r="D9" s="7">
        <f aca="true" t="shared" si="0" ref="D9:M9">+D7+D8</f>
        <v>19729</v>
      </c>
      <c r="E9" s="7">
        <f t="shared" si="0"/>
        <v>3767</v>
      </c>
      <c r="F9" s="7">
        <f t="shared" si="0"/>
        <v>141</v>
      </c>
      <c r="G9" s="7">
        <f t="shared" si="0"/>
        <v>1</v>
      </c>
      <c r="H9" s="7">
        <f t="shared" si="0"/>
        <v>2</v>
      </c>
      <c r="I9" s="7">
        <f t="shared" si="0"/>
        <v>0</v>
      </c>
      <c r="J9" s="7">
        <f t="shared" si="0"/>
        <v>0</v>
      </c>
      <c r="K9" s="7">
        <f t="shared" si="0"/>
        <v>237</v>
      </c>
      <c r="L9" s="7">
        <f t="shared" si="0"/>
        <v>4</v>
      </c>
      <c r="M9" s="7">
        <f t="shared" si="0"/>
        <v>22</v>
      </c>
    </row>
    <row r="10" spans="1:13" ht="12.75">
      <c r="A10" s="1" t="s">
        <v>3</v>
      </c>
      <c r="B10" s="1" t="s">
        <v>4</v>
      </c>
      <c r="C10" s="4">
        <f>SUM(D10:M10)</f>
        <v>315</v>
      </c>
      <c r="D10" s="4">
        <v>282</v>
      </c>
      <c r="E10" s="4">
        <v>25</v>
      </c>
      <c r="F10" s="4">
        <v>0</v>
      </c>
      <c r="G10" s="4">
        <v>1</v>
      </c>
      <c r="H10" s="4">
        <v>1</v>
      </c>
      <c r="I10" s="4">
        <v>0</v>
      </c>
      <c r="J10" s="4">
        <v>0</v>
      </c>
      <c r="K10" s="4">
        <v>6</v>
      </c>
      <c r="L10" s="4">
        <v>0</v>
      </c>
      <c r="M10" s="4">
        <v>0</v>
      </c>
    </row>
    <row r="11" spans="1:13" ht="12.75">
      <c r="A11" s="1" t="s">
        <v>3</v>
      </c>
      <c r="B11" s="1" t="s">
        <v>5</v>
      </c>
      <c r="C11" s="4">
        <f>SUM(D11:M11)</f>
        <v>303</v>
      </c>
      <c r="D11" s="4">
        <v>276</v>
      </c>
      <c r="E11" s="4">
        <v>4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19</v>
      </c>
      <c r="L11" s="4">
        <v>0</v>
      </c>
      <c r="M11" s="4">
        <v>2</v>
      </c>
    </row>
    <row r="12" spans="1:13" ht="12.75">
      <c r="A12" s="1" t="s">
        <v>3</v>
      </c>
      <c r="B12" s="1" t="s">
        <v>6</v>
      </c>
      <c r="C12" s="4">
        <f>SUM(D12:M12)</f>
        <v>1569</v>
      </c>
      <c r="D12" s="4">
        <v>1332</v>
      </c>
      <c r="E12" s="4">
        <v>199</v>
      </c>
      <c r="F12" s="4">
        <v>0</v>
      </c>
      <c r="G12" s="4">
        <v>1</v>
      </c>
      <c r="H12" s="4">
        <v>1</v>
      </c>
      <c r="I12" s="4">
        <v>0</v>
      </c>
      <c r="J12" s="4">
        <v>0</v>
      </c>
      <c r="K12" s="4">
        <v>36</v>
      </c>
      <c r="L12" s="4">
        <v>0</v>
      </c>
      <c r="M12" s="4">
        <v>0</v>
      </c>
    </row>
    <row r="13" spans="1:13" ht="12.75">
      <c r="A13" s="6" t="s">
        <v>62</v>
      </c>
      <c r="B13" s="1"/>
      <c r="C13" s="7">
        <f>+C10+C11+C12</f>
        <v>2187</v>
      </c>
      <c r="D13" s="7">
        <f aca="true" t="shared" si="1" ref="D13:M13">+D10+D11+D12</f>
        <v>1890</v>
      </c>
      <c r="E13" s="7">
        <f t="shared" si="1"/>
        <v>228</v>
      </c>
      <c r="F13" s="7">
        <f t="shared" si="1"/>
        <v>0</v>
      </c>
      <c r="G13" s="7">
        <f t="shared" si="1"/>
        <v>3</v>
      </c>
      <c r="H13" s="7">
        <f t="shared" si="1"/>
        <v>3</v>
      </c>
      <c r="I13" s="7">
        <f t="shared" si="1"/>
        <v>0</v>
      </c>
      <c r="J13" s="7">
        <f t="shared" si="1"/>
        <v>0</v>
      </c>
      <c r="K13" s="7">
        <f t="shared" si="1"/>
        <v>61</v>
      </c>
      <c r="L13" s="7">
        <f t="shared" si="1"/>
        <v>0</v>
      </c>
      <c r="M13" s="7">
        <f t="shared" si="1"/>
        <v>2</v>
      </c>
    </row>
    <row r="14" spans="1:13" ht="12.75">
      <c r="A14" s="1" t="s">
        <v>7</v>
      </c>
      <c r="B14" s="1" t="s">
        <v>8</v>
      </c>
      <c r="C14" s="4">
        <f>SUM(D14:M14)</f>
        <v>416</v>
      </c>
      <c r="D14" s="4">
        <v>399</v>
      </c>
      <c r="E14" s="4">
        <v>15</v>
      </c>
      <c r="F14" s="4">
        <v>0</v>
      </c>
      <c r="G14" s="4">
        <v>1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ht="12.75">
      <c r="A15" s="1" t="s">
        <v>7</v>
      </c>
      <c r="B15" s="1" t="s">
        <v>9</v>
      </c>
      <c r="C15" s="4">
        <f>SUM(D15:M15)</f>
        <v>57641</v>
      </c>
      <c r="D15" s="4">
        <v>49648</v>
      </c>
      <c r="E15" s="4">
        <v>6817</v>
      </c>
      <c r="F15" s="4">
        <v>771</v>
      </c>
      <c r="G15" s="4">
        <v>0</v>
      </c>
      <c r="H15" s="4">
        <v>1</v>
      </c>
      <c r="I15" s="4">
        <v>0</v>
      </c>
      <c r="J15" s="4">
        <v>0</v>
      </c>
      <c r="K15" s="4">
        <v>404</v>
      </c>
      <c r="L15" s="4">
        <v>0</v>
      </c>
      <c r="M15" s="4">
        <v>0</v>
      </c>
    </row>
    <row r="16" spans="1:13" ht="12.75">
      <c r="A16" s="6" t="s">
        <v>63</v>
      </c>
      <c r="B16" s="1"/>
      <c r="C16" s="7">
        <f>+C14+C15</f>
        <v>58057</v>
      </c>
      <c r="D16" s="7">
        <f aca="true" t="shared" si="2" ref="D16:M16">+D14+D15</f>
        <v>50047</v>
      </c>
      <c r="E16" s="7">
        <f t="shared" si="2"/>
        <v>6832</v>
      </c>
      <c r="F16" s="7">
        <f t="shared" si="2"/>
        <v>771</v>
      </c>
      <c r="G16" s="7">
        <f t="shared" si="2"/>
        <v>1</v>
      </c>
      <c r="H16" s="7">
        <f t="shared" si="2"/>
        <v>2</v>
      </c>
      <c r="I16" s="7">
        <f t="shared" si="2"/>
        <v>0</v>
      </c>
      <c r="J16" s="7">
        <f t="shared" si="2"/>
        <v>0</v>
      </c>
      <c r="K16" s="7">
        <f t="shared" si="2"/>
        <v>404</v>
      </c>
      <c r="L16" s="7">
        <f t="shared" si="2"/>
        <v>0</v>
      </c>
      <c r="M16" s="7">
        <f t="shared" si="2"/>
        <v>0</v>
      </c>
    </row>
    <row r="17" spans="1:13" ht="12.75">
      <c r="A17" s="1" t="s">
        <v>10</v>
      </c>
      <c r="B17" s="1" t="s">
        <v>11</v>
      </c>
      <c r="C17" s="4">
        <f>SUM(D17:M17)</f>
        <v>580</v>
      </c>
      <c r="D17" s="4">
        <v>503</v>
      </c>
      <c r="E17" s="4">
        <v>53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23</v>
      </c>
      <c r="L17" s="4">
        <v>0</v>
      </c>
      <c r="M17" s="4">
        <v>0</v>
      </c>
    </row>
    <row r="18" spans="1:13" ht="12.75">
      <c r="A18" s="6" t="s">
        <v>64</v>
      </c>
      <c r="B18" s="1"/>
      <c r="C18" s="7">
        <f>+C17</f>
        <v>580</v>
      </c>
      <c r="D18" s="7">
        <f aca="true" t="shared" si="3" ref="D18:M18">+D17</f>
        <v>503</v>
      </c>
      <c r="E18" s="7">
        <f t="shared" si="3"/>
        <v>53</v>
      </c>
      <c r="F18" s="7">
        <f t="shared" si="3"/>
        <v>0</v>
      </c>
      <c r="G18" s="7">
        <f t="shared" si="3"/>
        <v>0</v>
      </c>
      <c r="H18" s="7">
        <f t="shared" si="3"/>
        <v>1</v>
      </c>
      <c r="I18" s="7">
        <f t="shared" si="3"/>
        <v>0</v>
      </c>
      <c r="J18" s="7">
        <f t="shared" si="3"/>
        <v>0</v>
      </c>
      <c r="K18" s="7">
        <f t="shared" si="3"/>
        <v>23</v>
      </c>
      <c r="L18" s="7">
        <f t="shared" si="3"/>
        <v>0</v>
      </c>
      <c r="M18" s="7">
        <f t="shared" si="3"/>
        <v>0</v>
      </c>
    </row>
    <row r="19" spans="1:13" ht="12.75">
      <c r="A19" s="1" t="s">
        <v>12</v>
      </c>
      <c r="B19" s="1" t="s">
        <v>13</v>
      </c>
      <c r="C19" s="4">
        <f>SUM(D19:M19)</f>
        <v>1058</v>
      </c>
      <c r="D19" s="4">
        <v>902</v>
      </c>
      <c r="E19" s="4">
        <v>79</v>
      </c>
      <c r="F19" s="4">
        <v>13</v>
      </c>
      <c r="G19" s="4">
        <v>1</v>
      </c>
      <c r="H19" s="4">
        <v>1</v>
      </c>
      <c r="I19" s="4">
        <v>0</v>
      </c>
      <c r="J19" s="4">
        <v>0</v>
      </c>
      <c r="K19" s="4">
        <v>62</v>
      </c>
      <c r="L19" s="4">
        <v>0</v>
      </c>
      <c r="M19" s="4">
        <v>0</v>
      </c>
    </row>
    <row r="20" spans="1:13" ht="12.75">
      <c r="A20" s="1" t="s">
        <v>12</v>
      </c>
      <c r="B20" s="1" t="s">
        <v>14</v>
      </c>
      <c r="C20" s="4">
        <f>SUM(D20:M20)</f>
        <v>13728</v>
      </c>
      <c r="D20" s="8">
        <v>11100</v>
      </c>
      <c r="E20" s="8">
        <v>1650</v>
      </c>
      <c r="F20" s="8">
        <v>9</v>
      </c>
      <c r="G20" s="8">
        <v>1</v>
      </c>
      <c r="H20" s="8">
        <v>2</v>
      </c>
      <c r="I20" s="8">
        <v>0</v>
      </c>
      <c r="J20" s="8">
        <v>5</v>
      </c>
      <c r="K20" s="8">
        <v>240</v>
      </c>
      <c r="L20" s="8">
        <v>720</v>
      </c>
      <c r="M20" s="8">
        <v>1</v>
      </c>
    </row>
    <row r="21" spans="1:13" ht="12.75">
      <c r="A21" s="6" t="s">
        <v>65</v>
      </c>
      <c r="B21" s="1"/>
      <c r="C21" s="7">
        <f>+C19+C20</f>
        <v>14786</v>
      </c>
      <c r="D21" s="7">
        <f aca="true" t="shared" si="4" ref="D21:M21">+D19+D20</f>
        <v>12002</v>
      </c>
      <c r="E21" s="7">
        <f t="shared" si="4"/>
        <v>1729</v>
      </c>
      <c r="F21" s="7">
        <f t="shared" si="4"/>
        <v>22</v>
      </c>
      <c r="G21" s="7">
        <f t="shared" si="4"/>
        <v>2</v>
      </c>
      <c r="H21" s="7">
        <f t="shared" si="4"/>
        <v>3</v>
      </c>
      <c r="I21" s="7">
        <f t="shared" si="4"/>
        <v>0</v>
      </c>
      <c r="J21" s="7">
        <f t="shared" si="4"/>
        <v>5</v>
      </c>
      <c r="K21" s="7">
        <f t="shared" si="4"/>
        <v>302</v>
      </c>
      <c r="L21" s="7">
        <f t="shared" si="4"/>
        <v>720</v>
      </c>
      <c r="M21" s="7">
        <f t="shared" si="4"/>
        <v>1</v>
      </c>
    </row>
    <row r="22" spans="1:13" ht="12.75">
      <c r="A22" s="1" t="s">
        <v>15</v>
      </c>
      <c r="B22" s="1" t="s">
        <v>16</v>
      </c>
      <c r="C22" s="4">
        <f>SUM(D22:M22)</f>
        <v>2413</v>
      </c>
      <c r="D22" s="4">
        <v>1599</v>
      </c>
      <c r="E22" s="4">
        <v>231</v>
      </c>
      <c r="F22" s="4">
        <v>3</v>
      </c>
      <c r="G22" s="4">
        <v>1</v>
      </c>
      <c r="H22" s="4">
        <v>1</v>
      </c>
      <c r="I22" s="4">
        <v>0</v>
      </c>
      <c r="J22" s="4">
        <v>0</v>
      </c>
      <c r="K22" s="4">
        <v>46</v>
      </c>
      <c r="L22" s="4">
        <v>530</v>
      </c>
      <c r="M22" s="4">
        <v>2</v>
      </c>
    </row>
    <row r="23" spans="1:13" ht="12.75">
      <c r="A23" s="1" t="s">
        <v>15</v>
      </c>
      <c r="B23" s="1" t="s">
        <v>17</v>
      </c>
      <c r="C23" s="4">
        <f>SUM(D23:M23)</f>
        <v>1627</v>
      </c>
      <c r="D23" s="4">
        <v>1025</v>
      </c>
      <c r="E23" s="4">
        <v>144</v>
      </c>
      <c r="F23" s="4">
        <v>11</v>
      </c>
      <c r="G23" s="4">
        <v>0</v>
      </c>
      <c r="H23" s="4">
        <v>1</v>
      </c>
      <c r="I23" s="4">
        <v>0</v>
      </c>
      <c r="J23" s="4">
        <v>0</v>
      </c>
      <c r="K23" s="4">
        <v>91</v>
      </c>
      <c r="L23" s="4">
        <v>355</v>
      </c>
      <c r="M23" s="4">
        <v>0</v>
      </c>
    </row>
    <row r="24" spans="1:13" ht="12.75">
      <c r="A24" s="6" t="s">
        <v>66</v>
      </c>
      <c r="B24" s="1"/>
      <c r="C24" s="7">
        <f>+C22+C23</f>
        <v>4040</v>
      </c>
      <c r="D24" s="7">
        <f aca="true" t="shared" si="5" ref="D24:M24">+D22+D23</f>
        <v>2624</v>
      </c>
      <c r="E24" s="7">
        <f t="shared" si="5"/>
        <v>375</v>
      </c>
      <c r="F24" s="7">
        <f t="shared" si="5"/>
        <v>14</v>
      </c>
      <c r="G24" s="7">
        <f t="shared" si="5"/>
        <v>1</v>
      </c>
      <c r="H24" s="7">
        <f t="shared" si="5"/>
        <v>2</v>
      </c>
      <c r="I24" s="7">
        <f t="shared" si="5"/>
        <v>0</v>
      </c>
      <c r="J24" s="7">
        <f t="shared" si="5"/>
        <v>0</v>
      </c>
      <c r="K24" s="7">
        <f t="shared" si="5"/>
        <v>137</v>
      </c>
      <c r="L24" s="7">
        <f t="shared" si="5"/>
        <v>885</v>
      </c>
      <c r="M24" s="7">
        <f t="shared" si="5"/>
        <v>2</v>
      </c>
    </row>
    <row r="25" spans="1:13" ht="12.75">
      <c r="A25" s="1" t="s">
        <v>43</v>
      </c>
      <c r="B25" s="1" t="s">
        <v>44</v>
      </c>
      <c r="C25" s="4">
        <f>SUM(D25:M25)</f>
        <v>260</v>
      </c>
      <c r="D25" s="4">
        <v>212</v>
      </c>
      <c r="E25" s="4">
        <v>35</v>
      </c>
      <c r="F25" s="4">
        <v>0</v>
      </c>
      <c r="G25" s="4">
        <v>1</v>
      </c>
      <c r="H25" s="4">
        <v>1</v>
      </c>
      <c r="I25" s="4">
        <v>0</v>
      </c>
      <c r="J25" s="4">
        <v>0</v>
      </c>
      <c r="K25" s="4">
        <v>9</v>
      </c>
      <c r="L25" s="4">
        <v>0</v>
      </c>
      <c r="M25" s="4">
        <v>2</v>
      </c>
    </row>
    <row r="26" spans="1:13" ht="12.75">
      <c r="A26" s="6" t="s">
        <v>67</v>
      </c>
      <c r="B26" s="1"/>
      <c r="C26" s="7">
        <f>+C25</f>
        <v>260</v>
      </c>
      <c r="D26" s="7">
        <f aca="true" t="shared" si="6" ref="D26:M26">+D25</f>
        <v>212</v>
      </c>
      <c r="E26" s="7">
        <f t="shared" si="6"/>
        <v>35</v>
      </c>
      <c r="F26" s="7">
        <f t="shared" si="6"/>
        <v>0</v>
      </c>
      <c r="G26" s="7">
        <f t="shared" si="6"/>
        <v>1</v>
      </c>
      <c r="H26" s="7">
        <f t="shared" si="6"/>
        <v>1</v>
      </c>
      <c r="I26" s="7">
        <f t="shared" si="6"/>
        <v>0</v>
      </c>
      <c r="J26" s="7">
        <f t="shared" si="6"/>
        <v>0</v>
      </c>
      <c r="K26" s="7">
        <f t="shared" si="6"/>
        <v>9</v>
      </c>
      <c r="L26" s="7">
        <f t="shared" si="6"/>
        <v>0</v>
      </c>
      <c r="M26" s="7">
        <f t="shared" si="6"/>
        <v>2</v>
      </c>
    </row>
    <row r="27" spans="1:13" ht="12.75">
      <c r="A27" s="1" t="s">
        <v>18</v>
      </c>
      <c r="B27" s="1" t="s">
        <v>19</v>
      </c>
      <c r="C27" s="4">
        <f>SUM(D27:M27)</f>
        <v>436</v>
      </c>
      <c r="D27" s="4">
        <v>370</v>
      </c>
      <c r="E27" s="4">
        <v>45</v>
      </c>
      <c r="F27" s="4">
        <v>0</v>
      </c>
      <c r="G27" s="4">
        <v>1</v>
      </c>
      <c r="H27" s="4">
        <v>1</v>
      </c>
      <c r="I27" s="4">
        <v>0</v>
      </c>
      <c r="J27" s="4">
        <v>0</v>
      </c>
      <c r="K27" s="4">
        <v>19</v>
      </c>
      <c r="L27" s="4">
        <v>0</v>
      </c>
      <c r="M27" s="4">
        <v>0</v>
      </c>
    </row>
    <row r="28" spans="1:13" ht="12.75">
      <c r="A28" s="6" t="s">
        <v>68</v>
      </c>
      <c r="B28" s="1"/>
      <c r="C28" s="7">
        <f>+C27</f>
        <v>436</v>
      </c>
      <c r="D28" s="7">
        <f aca="true" t="shared" si="7" ref="D28:M28">+D27</f>
        <v>370</v>
      </c>
      <c r="E28" s="7">
        <f t="shared" si="7"/>
        <v>45</v>
      </c>
      <c r="F28" s="7">
        <f t="shared" si="7"/>
        <v>0</v>
      </c>
      <c r="G28" s="7">
        <f t="shared" si="7"/>
        <v>1</v>
      </c>
      <c r="H28" s="7">
        <f t="shared" si="7"/>
        <v>1</v>
      </c>
      <c r="I28" s="7">
        <f t="shared" si="7"/>
        <v>0</v>
      </c>
      <c r="J28" s="7">
        <f t="shared" si="7"/>
        <v>0</v>
      </c>
      <c r="K28" s="7">
        <f t="shared" si="7"/>
        <v>19</v>
      </c>
      <c r="L28" s="7">
        <f t="shared" si="7"/>
        <v>0</v>
      </c>
      <c r="M28" s="7">
        <f t="shared" si="7"/>
        <v>0</v>
      </c>
    </row>
    <row r="29" spans="1:13" ht="12.75">
      <c r="A29" s="1" t="s">
        <v>41</v>
      </c>
      <c r="B29" s="1" t="s">
        <v>42</v>
      </c>
      <c r="C29" s="4">
        <f>SUM(D29:M29)</f>
        <v>251</v>
      </c>
      <c r="D29" s="4">
        <v>211</v>
      </c>
      <c r="E29" s="4">
        <v>20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17</v>
      </c>
      <c r="L29" s="4">
        <v>0</v>
      </c>
      <c r="M29" s="4">
        <v>3</v>
      </c>
    </row>
    <row r="30" spans="1:13" ht="12.75">
      <c r="A30" s="6" t="s">
        <v>69</v>
      </c>
      <c r="B30" s="1"/>
      <c r="C30" s="7">
        <f>+C29</f>
        <v>251</v>
      </c>
      <c r="D30" s="7">
        <f aca="true" t="shared" si="8" ref="D30:M30">+D29</f>
        <v>211</v>
      </c>
      <c r="E30" s="7">
        <f t="shared" si="8"/>
        <v>20</v>
      </c>
      <c r="F30" s="7">
        <f t="shared" si="8"/>
        <v>0</v>
      </c>
      <c r="G30" s="7">
        <f t="shared" si="8"/>
        <v>0</v>
      </c>
      <c r="H30" s="7">
        <f t="shared" si="8"/>
        <v>0</v>
      </c>
      <c r="I30" s="7">
        <f t="shared" si="8"/>
        <v>0</v>
      </c>
      <c r="J30" s="7">
        <f t="shared" si="8"/>
        <v>0</v>
      </c>
      <c r="K30" s="7">
        <f t="shared" si="8"/>
        <v>17</v>
      </c>
      <c r="L30" s="7">
        <f t="shared" si="8"/>
        <v>0</v>
      </c>
      <c r="M30" s="7">
        <f t="shared" si="8"/>
        <v>3</v>
      </c>
    </row>
    <row r="31" spans="1:13" ht="12.75">
      <c r="A31" s="1" t="s">
        <v>20</v>
      </c>
      <c r="B31" s="1" t="s">
        <v>21</v>
      </c>
      <c r="C31" s="4">
        <f>SUM(D31:M31)</f>
        <v>492</v>
      </c>
      <c r="D31" s="4">
        <v>427</v>
      </c>
      <c r="E31" s="4">
        <v>36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28</v>
      </c>
      <c r="L31" s="4">
        <v>0</v>
      </c>
      <c r="M31" s="4">
        <v>0</v>
      </c>
    </row>
    <row r="32" spans="1:13" ht="12.75">
      <c r="A32" s="6" t="s">
        <v>70</v>
      </c>
      <c r="B32" s="1"/>
      <c r="C32" s="7">
        <f>+C31</f>
        <v>492</v>
      </c>
      <c r="D32" s="7">
        <f aca="true" t="shared" si="9" ref="D32:M32">+D31</f>
        <v>427</v>
      </c>
      <c r="E32" s="7">
        <f t="shared" si="9"/>
        <v>36</v>
      </c>
      <c r="F32" s="7">
        <f t="shared" si="9"/>
        <v>0</v>
      </c>
      <c r="G32" s="7">
        <f t="shared" si="9"/>
        <v>0</v>
      </c>
      <c r="H32" s="7">
        <f t="shared" si="9"/>
        <v>1</v>
      </c>
      <c r="I32" s="7">
        <f t="shared" si="9"/>
        <v>0</v>
      </c>
      <c r="J32" s="7">
        <f t="shared" si="9"/>
        <v>0</v>
      </c>
      <c r="K32" s="7">
        <f t="shared" si="9"/>
        <v>28</v>
      </c>
      <c r="L32" s="7">
        <f t="shared" si="9"/>
        <v>0</v>
      </c>
      <c r="M32" s="7">
        <f t="shared" si="9"/>
        <v>0</v>
      </c>
    </row>
    <row r="33" spans="1:13" ht="12.75">
      <c r="A33" s="1" t="s">
        <v>22</v>
      </c>
      <c r="B33" s="1" t="s">
        <v>23</v>
      </c>
      <c r="C33" s="4">
        <f>SUM(D33:M33)</f>
        <v>12778</v>
      </c>
      <c r="D33" s="4">
        <v>11323</v>
      </c>
      <c r="E33" s="4">
        <v>1018</v>
      </c>
      <c r="F33" s="4">
        <v>26</v>
      </c>
      <c r="G33" s="4">
        <v>1</v>
      </c>
      <c r="H33" s="4">
        <v>1</v>
      </c>
      <c r="I33" s="4">
        <v>0</v>
      </c>
      <c r="J33" s="4">
        <v>0</v>
      </c>
      <c r="K33" s="4">
        <v>324</v>
      </c>
      <c r="L33" s="4">
        <v>85</v>
      </c>
      <c r="M33" s="4">
        <v>0</v>
      </c>
    </row>
    <row r="34" spans="1:13" ht="12.75">
      <c r="A34" s="1" t="s">
        <v>22</v>
      </c>
      <c r="B34" s="1" t="s">
        <v>24</v>
      </c>
      <c r="C34" s="4">
        <f>SUM(D34:M34)</f>
        <v>34492</v>
      </c>
      <c r="D34" s="4">
        <v>30645</v>
      </c>
      <c r="E34" s="4">
        <v>3458</v>
      </c>
      <c r="F34" s="4">
        <v>88</v>
      </c>
      <c r="G34" s="4">
        <v>1</v>
      </c>
      <c r="H34" s="4">
        <v>1</v>
      </c>
      <c r="I34" s="4">
        <v>0</v>
      </c>
      <c r="J34" s="4">
        <v>4</v>
      </c>
      <c r="K34" s="4">
        <v>292</v>
      </c>
      <c r="L34" s="4">
        <v>0</v>
      </c>
      <c r="M34" s="4">
        <v>3</v>
      </c>
    </row>
    <row r="35" spans="1:13" ht="12.75">
      <c r="A35" s="6" t="s">
        <v>71</v>
      </c>
      <c r="B35" s="1"/>
      <c r="C35" s="7">
        <f>+C33+C34</f>
        <v>47270</v>
      </c>
      <c r="D35" s="7">
        <f aca="true" t="shared" si="10" ref="D35:M35">+D33+D34</f>
        <v>41968</v>
      </c>
      <c r="E35" s="7">
        <f t="shared" si="10"/>
        <v>4476</v>
      </c>
      <c r="F35" s="7">
        <f t="shared" si="10"/>
        <v>114</v>
      </c>
      <c r="G35" s="7">
        <f t="shared" si="10"/>
        <v>2</v>
      </c>
      <c r="H35" s="7">
        <f t="shared" si="10"/>
        <v>2</v>
      </c>
      <c r="I35" s="7">
        <f t="shared" si="10"/>
        <v>0</v>
      </c>
      <c r="J35" s="7">
        <f t="shared" si="10"/>
        <v>4</v>
      </c>
      <c r="K35" s="7">
        <f t="shared" si="10"/>
        <v>616</v>
      </c>
      <c r="L35" s="7">
        <f t="shared" si="10"/>
        <v>85</v>
      </c>
      <c r="M35" s="7">
        <f t="shared" si="10"/>
        <v>3</v>
      </c>
    </row>
    <row r="36" spans="1:13" ht="12.75">
      <c r="A36" s="1" t="s">
        <v>25</v>
      </c>
      <c r="B36" s="1" t="s">
        <v>26</v>
      </c>
      <c r="C36" s="4">
        <f aca="true" t="shared" si="11" ref="C36:C41">SUM(D36:M36)</f>
        <v>102</v>
      </c>
      <c r="D36" s="4">
        <v>86</v>
      </c>
      <c r="E36" s="4">
        <v>8</v>
      </c>
      <c r="F36" s="4">
        <v>0</v>
      </c>
      <c r="G36" s="4">
        <v>1</v>
      </c>
      <c r="H36" s="4">
        <v>0</v>
      </c>
      <c r="I36" s="4">
        <v>0</v>
      </c>
      <c r="J36" s="4">
        <v>0</v>
      </c>
      <c r="K36" s="4">
        <v>7</v>
      </c>
      <c r="L36" s="4">
        <v>0</v>
      </c>
      <c r="M36" s="4">
        <v>0</v>
      </c>
    </row>
    <row r="37" spans="1:13" ht="12.75">
      <c r="A37" s="1" t="s">
        <v>25</v>
      </c>
      <c r="B37" s="1" t="s">
        <v>27</v>
      </c>
      <c r="C37" s="4">
        <f t="shared" si="11"/>
        <v>113</v>
      </c>
      <c r="D37" s="4">
        <v>91</v>
      </c>
      <c r="E37" s="4">
        <v>7</v>
      </c>
      <c r="F37" s="4">
        <v>0</v>
      </c>
      <c r="G37" s="4">
        <v>1</v>
      </c>
      <c r="H37" s="4">
        <v>1</v>
      </c>
      <c r="I37" s="4">
        <v>0</v>
      </c>
      <c r="J37" s="4">
        <v>0</v>
      </c>
      <c r="K37" s="4">
        <v>11</v>
      </c>
      <c r="L37" s="4">
        <v>0</v>
      </c>
      <c r="M37" s="4">
        <v>2</v>
      </c>
    </row>
    <row r="38" spans="1:13" ht="12.75">
      <c r="A38" s="1" t="s">
        <v>25</v>
      </c>
      <c r="B38" s="1" t="s">
        <v>28</v>
      </c>
      <c r="C38" s="4">
        <f t="shared" si="11"/>
        <v>98</v>
      </c>
      <c r="D38" s="4">
        <v>72</v>
      </c>
      <c r="E38" s="4">
        <v>10</v>
      </c>
      <c r="F38" s="4">
        <v>0</v>
      </c>
      <c r="G38" s="4">
        <v>1</v>
      </c>
      <c r="H38" s="4">
        <v>1</v>
      </c>
      <c r="I38" s="4">
        <v>0</v>
      </c>
      <c r="J38" s="4">
        <v>1</v>
      </c>
      <c r="K38" s="4">
        <v>9</v>
      </c>
      <c r="L38" s="4">
        <v>4</v>
      </c>
      <c r="M38" s="4">
        <v>0</v>
      </c>
    </row>
    <row r="39" spans="1:13" ht="12.75">
      <c r="A39" s="1" t="s">
        <v>25</v>
      </c>
      <c r="B39" s="1" t="s">
        <v>29</v>
      </c>
      <c r="C39" s="4">
        <f t="shared" si="11"/>
        <v>1065</v>
      </c>
      <c r="D39" s="4">
        <v>916</v>
      </c>
      <c r="E39" s="4">
        <v>118</v>
      </c>
      <c r="F39" s="4">
        <v>0</v>
      </c>
      <c r="G39" s="4">
        <v>1</v>
      </c>
      <c r="H39" s="4">
        <v>1</v>
      </c>
      <c r="I39" s="4">
        <v>3</v>
      </c>
      <c r="J39" s="4">
        <v>0</v>
      </c>
      <c r="K39" s="4">
        <v>25</v>
      </c>
      <c r="L39" s="4">
        <v>0</v>
      </c>
      <c r="M39" s="4">
        <v>1</v>
      </c>
    </row>
    <row r="40" spans="1:13" ht="12.75">
      <c r="A40" s="1" t="s">
        <v>25</v>
      </c>
      <c r="B40" s="1" t="s">
        <v>30</v>
      </c>
      <c r="C40" s="4">
        <f t="shared" si="11"/>
        <v>685</v>
      </c>
      <c r="D40" s="4">
        <v>584</v>
      </c>
      <c r="E40" s="4">
        <v>48</v>
      </c>
      <c r="F40" s="4">
        <v>0</v>
      </c>
      <c r="G40" s="4">
        <v>1</v>
      </c>
      <c r="H40" s="4">
        <v>1</v>
      </c>
      <c r="I40" s="4">
        <v>0</v>
      </c>
      <c r="J40" s="4">
        <v>0</v>
      </c>
      <c r="K40" s="4">
        <v>40</v>
      </c>
      <c r="L40" s="4">
        <v>0</v>
      </c>
      <c r="M40" s="4">
        <v>11</v>
      </c>
    </row>
    <row r="41" spans="1:13" ht="12.75">
      <c r="A41" s="1" t="s">
        <v>25</v>
      </c>
      <c r="B41" s="1" t="s">
        <v>31</v>
      </c>
      <c r="C41" s="4">
        <f t="shared" si="11"/>
        <v>129</v>
      </c>
      <c r="D41" s="4">
        <v>94</v>
      </c>
      <c r="E41" s="4">
        <v>12</v>
      </c>
      <c r="F41" s="4">
        <v>1</v>
      </c>
      <c r="G41" s="4">
        <v>1</v>
      </c>
      <c r="H41" s="4">
        <v>1</v>
      </c>
      <c r="I41" s="4">
        <v>0</v>
      </c>
      <c r="J41" s="4">
        <v>0</v>
      </c>
      <c r="K41" s="4">
        <v>12</v>
      </c>
      <c r="L41" s="4">
        <v>8</v>
      </c>
      <c r="M41" s="4">
        <v>0</v>
      </c>
    </row>
    <row r="42" spans="1:13" ht="12.75">
      <c r="A42" s="6" t="s">
        <v>72</v>
      </c>
      <c r="B42" s="1"/>
      <c r="C42" s="7">
        <f>+C36+C37+C38+C39+C40+C41</f>
        <v>2192</v>
      </c>
      <c r="D42" s="7">
        <f aca="true" t="shared" si="12" ref="D42:M42">+D36+D37+D38+D39+D40+D41</f>
        <v>1843</v>
      </c>
      <c r="E42" s="7">
        <f t="shared" si="12"/>
        <v>203</v>
      </c>
      <c r="F42" s="7">
        <f t="shared" si="12"/>
        <v>1</v>
      </c>
      <c r="G42" s="7">
        <f t="shared" si="12"/>
        <v>6</v>
      </c>
      <c r="H42" s="7">
        <f t="shared" si="12"/>
        <v>5</v>
      </c>
      <c r="I42" s="7">
        <f t="shared" si="12"/>
        <v>3</v>
      </c>
      <c r="J42" s="7">
        <f t="shared" si="12"/>
        <v>1</v>
      </c>
      <c r="K42" s="7">
        <f t="shared" si="12"/>
        <v>104</v>
      </c>
      <c r="L42" s="7">
        <f t="shared" si="12"/>
        <v>12</v>
      </c>
      <c r="M42" s="7">
        <f t="shared" si="12"/>
        <v>14</v>
      </c>
    </row>
    <row r="43" spans="1:13" ht="12.75">
      <c r="A43" s="1" t="s">
        <v>32</v>
      </c>
      <c r="B43" s="1" t="s">
        <v>33</v>
      </c>
      <c r="C43" s="4">
        <f>SUM(D43:M43)</f>
        <v>63</v>
      </c>
      <c r="D43" s="4">
        <v>44</v>
      </c>
      <c r="E43" s="4">
        <v>7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12</v>
      </c>
      <c r="L43" s="4">
        <v>0</v>
      </c>
      <c r="M43" s="4">
        <v>0</v>
      </c>
    </row>
    <row r="44" spans="1:13" ht="12.75">
      <c r="A44" s="1" t="s">
        <v>32</v>
      </c>
      <c r="B44" s="1" t="s">
        <v>34</v>
      </c>
      <c r="C44" s="4">
        <f>SUM(D44:M44)</f>
        <v>3991</v>
      </c>
      <c r="D44" s="4">
        <v>3254</v>
      </c>
      <c r="E44" s="4">
        <v>361</v>
      </c>
      <c r="F44" s="4">
        <v>38</v>
      </c>
      <c r="G44" s="4">
        <v>1</v>
      </c>
      <c r="H44" s="4">
        <v>1</v>
      </c>
      <c r="I44" s="4">
        <v>0</v>
      </c>
      <c r="J44" s="4">
        <v>0</v>
      </c>
      <c r="K44" s="4">
        <v>154</v>
      </c>
      <c r="L44" s="4">
        <v>181</v>
      </c>
      <c r="M44" s="4">
        <v>1</v>
      </c>
    </row>
    <row r="45" spans="1:13" ht="12.75">
      <c r="A45" s="6" t="s">
        <v>73</v>
      </c>
      <c r="B45" s="1"/>
      <c r="C45" s="7">
        <f>+C43+C44</f>
        <v>4054</v>
      </c>
      <c r="D45" s="7">
        <f aca="true" t="shared" si="13" ref="D45:M45">+D43+D44</f>
        <v>3298</v>
      </c>
      <c r="E45" s="7">
        <f t="shared" si="13"/>
        <v>368</v>
      </c>
      <c r="F45" s="7">
        <f t="shared" si="13"/>
        <v>38</v>
      </c>
      <c r="G45" s="7">
        <f t="shared" si="13"/>
        <v>1</v>
      </c>
      <c r="H45" s="7">
        <f t="shared" si="13"/>
        <v>1</v>
      </c>
      <c r="I45" s="7">
        <f t="shared" si="13"/>
        <v>0</v>
      </c>
      <c r="J45" s="7">
        <f t="shared" si="13"/>
        <v>0</v>
      </c>
      <c r="K45" s="7">
        <f t="shared" si="13"/>
        <v>166</v>
      </c>
      <c r="L45" s="7">
        <f t="shared" si="13"/>
        <v>181</v>
      </c>
      <c r="M45" s="7">
        <f t="shared" si="13"/>
        <v>1</v>
      </c>
    </row>
    <row r="46" spans="1:13" ht="12.75">
      <c r="A46" s="1" t="s">
        <v>35</v>
      </c>
      <c r="B46" s="1" t="s">
        <v>36</v>
      </c>
      <c r="C46" s="4">
        <f>SUM(D46:M46)</f>
        <v>524</v>
      </c>
      <c r="D46" s="4">
        <v>424</v>
      </c>
      <c r="E46" s="4">
        <v>63</v>
      </c>
      <c r="F46" s="4">
        <v>0</v>
      </c>
      <c r="G46" s="4">
        <v>0</v>
      </c>
      <c r="H46" s="4">
        <v>2</v>
      </c>
      <c r="I46" s="4">
        <v>0</v>
      </c>
      <c r="J46" s="4">
        <v>0</v>
      </c>
      <c r="K46" s="4">
        <v>30</v>
      </c>
      <c r="L46" s="4">
        <v>5</v>
      </c>
      <c r="M46" s="4">
        <v>0</v>
      </c>
    </row>
    <row r="47" spans="1:13" ht="12.75">
      <c r="A47" s="1" t="s">
        <v>35</v>
      </c>
      <c r="B47" s="1" t="s">
        <v>37</v>
      </c>
      <c r="C47" s="4">
        <f>SUM(D47:M47)</f>
        <v>1799</v>
      </c>
      <c r="D47" s="4">
        <v>1520</v>
      </c>
      <c r="E47" s="4">
        <v>179</v>
      </c>
      <c r="F47" s="4">
        <v>0</v>
      </c>
      <c r="G47" s="4">
        <v>2</v>
      </c>
      <c r="H47" s="4">
        <v>2</v>
      </c>
      <c r="I47" s="4">
        <v>0</v>
      </c>
      <c r="J47" s="4">
        <v>0</v>
      </c>
      <c r="K47" s="4">
        <v>85</v>
      </c>
      <c r="L47" s="4">
        <v>7</v>
      </c>
      <c r="M47" s="4">
        <v>4</v>
      </c>
    </row>
    <row r="48" spans="1:13" ht="12.75">
      <c r="A48" s="6" t="s">
        <v>74</v>
      </c>
      <c r="B48" s="1"/>
      <c r="C48" s="7">
        <f>+C46+C47</f>
        <v>2323</v>
      </c>
      <c r="D48" s="7">
        <f aca="true" t="shared" si="14" ref="D48:M48">+D46+D47</f>
        <v>1944</v>
      </c>
      <c r="E48" s="7">
        <f t="shared" si="14"/>
        <v>242</v>
      </c>
      <c r="F48" s="7">
        <f t="shared" si="14"/>
        <v>0</v>
      </c>
      <c r="G48" s="7">
        <f t="shared" si="14"/>
        <v>2</v>
      </c>
      <c r="H48" s="7">
        <f t="shared" si="14"/>
        <v>4</v>
      </c>
      <c r="I48" s="7">
        <f t="shared" si="14"/>
        <v>0</v>
      </c>
      <c r="J48" s="7">
        <f t="shared" si="14"/>
        <v>0</v>
      </c>
      <c r="K48" s="7">
        <f t="shared" si="14"/>
        <v>115</v>
      </c>
      <c r="L48" s="7">
        <f t="shared" si="14"/>
        <v>12</v>
      </c>
      <c r="M48" s="7">
        <f t="shared" si="14"/>
        <v>4</v>
      </c>
    </row>
    <row r="49" spans="1:13" ht="12.75">
      <c r="A49" s="1" t="s">
        <v>38</v>
      </c>
      <c r="B49" s="1" t="s">
        <v>39</v>
      </c>
      <c r="C49" s="4">
        <f>SUM(D49:M49)</f>
        <v>297</v>
      </c>
      <c r="D49" s="4">
        <v>269</v>
      </c>
      <c r="E49" s="4">
        <v>18</v>
      </c>
      <c r="F49" s="4">
        <v>0</v>
      </c>
      <c r="G49" s="4">
        <v>0</v>
      </c>
      <c r="H49" s="4">
        <v>1</v>
      </c>
      <c r="I49" s="4">
        <v>0</v>
      </c>
      <c r="J49" s="4">
        <v>0</v>
      </c>
      <c r="K49" s="4">
        <v>9</v>
      </c>
      <c r="L49" s="4">
        <v>0</v>
      </c>
      <c r="M49" s="4">
        <v>0</v>
      </c>
    </row>
    <row r="50" spans="1:13" ht="12.75">
      <c r="A50" s="1" t="s">
        <v>38</v>
      </c>
      <c r="B50" s="1" t="s">
        <v>40</v>
      </c>
      <c r="C50" s="4">
        <f>SUM(D50:M50)</f>
        <v>304</v>
      </c>
      <c r="D50" s="4">
        <v>263</v>
      </c>
      <c r="E50" s="4">
        <v>25</v>
      </c>
      <c r="F50" s="4">
        <v>0</v>
      </c>
      <c r="G50" s="4">
        <v>1</v>
      </c>
      <c r="H50" s="4">
        <v>1</v>
      </c>
      <c r="I50" s="4">
        <v>0</v>
      </c>
      <c r="J50" s="4">
        <v>0</v>
      </c>
      <c r="K50" s="4">
        <v>13</v>
      </c>
      <c r="L50" s="4">
        <v>0</v>
      </c>
      <c r="M50" s="4">
        <v>1</v>
      </c>
    </row>
    <row r="51" spans="1:13" ht="12.75">
      <c r="A51" s="6" t="s">
        <v>75</v>
      </c>
      <c r="C51" s="7">
        <f>+C49+C50</f>
        <v>601</v>
      </c>
      <c r="D51" s="7">
        <f aca="true" t="shared" si="15" ref="D51:M51">+D49+D50</f>
        <v>532</v>
      </c>
      <c r="E51" s="7">
        <f t="shared" si="15"/>
        <v>43</v>
      </c>
      <c r="F51" s="7">
        <f t="shared" si="15"/>
        <v>0</v>
      </c>
      <c r="G51" s="7">
        <f t="shared" si="15"/>
        <v>1</v>
      </c>
      <c r="H51" s="7">
        <f t="shared" si="15"/>
        <v>2</v>
      </c>
      <c r="I51" s="7">
        <f t="shared" si="15"/>
        <v>0</v>
      </c>
      <c r="J51" s="7">
        <f t="shared" si="15"/>
        <v>0</v>
      </c>
      <c r="K51" s="7">
        <f t="shared" si="15"/>
        <v>22</v>
      </c>
      <c r="L51" s="7">
        <f t="shared" si="15"/>
        <v>0</v>
      </c>
      <c r="M51" s="7">
        <f t="shared" si="15"/>
        <v>1</v>
      </c>
    </row>
    <row r="53" spans="1:13" ht="12.75">
      <c r="A53" s="6" t="s">
        <v>76</v>
      </c>
      <c r="C53" s="7">
        <f>+C9+C13+C16+C18+C21+C24+C26+C28+C30+C32+C35+C42+C45+C48+C51</f>
        <v>161432</v>
      </c>
      <c r="D53" s="7">
        <f aca="true" t="shared" si="16" ref="D53:M53">+D9+D13+D16+D18+D21+D24+D26+D28+D30+D32+D35+D42+D45+D48+D51</f>
        <v>137600</v>
      </c>
      <c r="E53" s="7">
        <f t="shared" si="16"/>
        <v>18452</v>
      </c>
      <c r="F53" s="7">
        <f t="shared" si="16"/>
        <v>1101</v>
      </c>
      <c r="G53" s="7">
        <f t="shared" si="16"/>
        <v>22</v>
      </c>
      <c r="H53" s="7">
        <f t="shared" si="16"/>
        <v>30</v>
      </c>
      <c r="I53" s="7">
        <f t="shared" si="16"/>
        <v>3</v>
      </c>
      <c r="J53" s="7">
        <f t="shared" si="16"/>
        <v>10</v>
      </c>
      <c r="K53" s="7">
        <f t="shared" si="16"/>
        <v>2260</v>
      </c>
      <c r="L53" s="7">
        <f t="shared" si="16"/>
        <v>1899</v>
      </c>
      <c r="M53" s="7">
        <f t="shared" si="16"/>
        <v>55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2011-12-22T21:21:42Z</cp:lastPrinted>
  <dcterms:created xsi:type="dcterms:W3CDTF">2011-12-05T18:17:44Z</dcterms:created>
  <dcterms:modified xsi:type="dcterms:W3CDTF">2012-12-13T17:30:13Z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