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factcoopareaEDEN11" sheetId="1" r:id="rId1"/>
    <sheet name="usucoopareaEDEN11" sheetId="2" r:id="rId2"/>
  </sheets>
  <definedNames/>
  <calcPr fullCalcOnLoad="1"/>
</workbook>
</file>

<file path=xl/sharedStrings.xml><?xml version="1.0" encoding="utf-8"?>
<sst xmlns="http://schemas.openxmlformats.org/spreadsheetml/2006/main" count="701" uniqueCount="241">
  <si>
    <t>Ramallo</t>
  </si>
  <si>
    <t>Coop de Ramallo</t>
  </si>
  <si>
    <t>Rivadavia</t>
  </si>
  <si>
    <t>Coop de Fortín Olavarria</t>
  </si>
  <si>
    <t>Coop de Sansinena</t>
  </si>
  <si>
    <t>Coop de Roosevelt</t>
  </si>
  <si>
    <t>Coop de Rivadavia (eden)</t>
  </si>
  <si>
    <t>Rojas</t>
  </si>
  <si>
    <t>Coop de Rojas</t>
  </si>
  <si>
    <t>Coop de La Angelita</t>
  </si>
  <si>
    <t>Roque Pérez</t>
  </si>
  <si>
    <t>Coop de Antonio Carboni</t>
  </si>
  <si>
    <t>Coop de Norberto de la Riestra</t>
  </si>
  <si>
    <t>Saladillo</t>
  </si>
  <si>
    <t>Coop de 25 de Mayo Sur</t>
  </si>
  <si>
    <t>Coop de Saladillo</t>
  </si>
  <si>
    <t>Saliqueló</t>
  </si>
  <si>
    <t>Coop de Quenuma</t>
  </si>
  <si>
    <t>Salto</t>
  </si>
  <si>
    <t>Coop de Inés Indart</t>
  </si>
  <si>
    <t>Coop de Salto</t>
  </si>
  <si>
    <t>Coop de Gahan</t>
  </si>
  <si>
    <t>Coop de Arroyo Dulce</t>
  </si>
  <si>
    <t>San Andrés de Giles</t>
  </si>
  <si>
    <t>Coop de Villa Ruiz</t>
  </si>
  <si>
    <t>Coop de Azcuenaga</t>
  </si>
  <si>
    <t>Coop de Franklin</t>
  </si>
  <si>
    <t>Coop de Cucullú</t>
  </si>
  <si>
    <t>San Antonio de Areco</t>
  </si>
  <si>
    <t>Coop de Villa Lia Ltda.</t>
  </si>
  <si>
    <t>Coop de San A. de Areco</t>
  </si>
  <si>
    <t>San Nicolás</t>
  </si>
  <si>
    <t>Coop de La Emilia</t>
  </si>
  <si>
    <t>Coop de General Rojo</t>
  </si>
  <si>
    <t>San Pedro</t>
  </si>
  <si>
    <t>Coop de San Pedro</t>
  </si>
  <si>
    <t>Suipacha</t>
  </si>
  <si>
    <t>Coop de Suipacha</t>
  </si>
  <si>
    <t>Trenque Lauquen</t>
  </si>
  <si>
    <t>Coop de Trenque Lauquén</t>
  </si>
  <si>
    <t>Zárate</t>
  </si>
  <si>
    <t>Coop de Zárate</t>
  </si>
  <si>
    <t>25 de Mayo</t>
  </si>
  <si>
    <t>Coop de Pedernales</t>
  </si>
  <si>
    <t>Coop de Bolivar</t>
  </si>
  <si>
    <t>Coop de Gdor. Ugarte</t>
  </si>
  <si>
    <t>9 de Julio</t>
  </si>
  <si>
    <t>Coop de Dudignac</t>
  </si>
  <si>
    <t>Coop de 9 de julio, Mariano Moreno</t>
  </si>
  <si>
    <t>Adolfo Alsina</t>
  </si>
  <si>
    <t>Coop de Adolfo Alsina Ltda.</t>
  </si>
  <si>
    <t>Coop de Rivera</t>
  </si>
  <si>
    <t>Alberti</t>
  </si>
  <si>
    <t>Coop de Coronel Mom</t>
  </si>
  <si>
    <t>Coop de Pla</t>
  </si>
  <si>
    <t>Coop de Coronel Seguí</t>
  </si>
  <si>
    <t>Baradero</t>
  </si>
  <si>
    <t>Arrecifes</t>
  </si>
  <si>
    <t>Coop de Todd</t>
  </si>
  <si>
    <t>Coop de Viña</t>
  </si>
  <si>
    <t>Bolívar</t>
  </si>
  <si>
    <t>Coop de Pirovano</t>
  </si>
  <si>
    <t>Bragado</t>
  </si>
  <si>
    <t>Coop de Olascoaga</t>
  </si>
  <si>
    <t>Coop de Bragado</t>
  </si>
  <si>
    <t>Campana</t>
  </si>
  <si>
    <t>Coop de Provision  p/ P. Forestales</t>
  </si>
  <si>
    <t>Capitán Sarmiento</t>
  </si>
  <si>
    <t>Carlos Casares</t>
  </si>
  <si>
    <t>Coop de Z. Norte Casares Ltda.</t>
  </si>
  <si>
    <t>Carlos Tejedor</t>
  </si>
  <si>
    <t>Coop de Colonia Sere</t>
  </si>
  <si>
    <t>Coop de Timote</t>
  </si>
  <si>
    <t>Coop de Curarú</t>
  </si>
  <si>
    <t>Coop de Carlos Tejedor</t>
  </si>
  <si>
    <t>Coop de Tres Algarrobos</t>
  </si>
  <si>
    <t>Carmen de Areco</t>
  </si>
  <si>
    <t>Coop de Carmen de Areco</t>
  </si>
  <si>
    <t>Chacabuco</t>
  </si>
  <si>
    <t>Coop de Chacabuco</t>
  </si>
  <si>
    <t>Chivilcoy</t>
  </si>
  <si>
    <t>Coop de San Sebastián Ltda. (Chivilcoy)</t>
  </si>
  <si>
    <t>Coop de Moquehua</t>
  </si>
  <si>
    <t>Colón</t>
  </si>
  <si>
    <t>Coop de Colón</t>
  </si>
  <si>
    <t>Coop de Pearson</t>
  </si>
  <si>
    <t>Escobar</t>
  </si>
  <si>
    <t>Coop de Escobar Norte</t>
  </si>
  <si>
    <t>General Las Heras</t>
  </si>
  <si>
    <t>Coop de Lujan</t>
  </si>
  <si>
    <t>Daireaux</t>
  </si>
  <si>
    <t>Coop de Daireaux</t>
  </si>
  <si>
    <t>Coop de Huanguelen</t>
  </si>
  <si>
    <t>Municipio de Salazar</t>
  </si>
  <si>
    <t>Exaltación de la Cruz</t>
  </si>
  <si>
    <t>Coop de Parada Robles</t>
  </si>
  <si>
    <t>Florentino Ameghino</t>
  </si>
  <si>
    <t>Coop de Pasteur</t>
  </si>
  <si>
    <t>General Arenales</t>
  </si>
  <si>
    <t>Coop El Chingolo (Santa Fe)</t>
  </si>
  <si>
    <t>Coop de Ferré</t>
  </si>
  <si>
    <t>Coop de Monte</t>
  </si>
  <si>
    <t>General Pinto</t>
  </si>
  <si>
    <t>Coop de Iriarte</t>
  </si>
  <si>
    <t>Coop de El Dorado</t>
  </si>
  <si>
    <t>Coop de Coronel Granada</t>
  </si>
  <si>
    <t>General Viamonte</t>
  </si>
  <si>
    <t>Coop de San Emilio</t>
  </si>
  <si>
    <t>Coop de Zavalia</t>
  </si>
  <si>
    <t>Coop de General Viamonte</t>
  </si>
  <si>
    <t>Coop de Baigorrita</t>
  </si>
  <si>
    <t>General Villegas</t>
  </si>
  <si>
    <t>Coop de Piedritas</t>
  </si>
  <si>
    <t>Coop de Emilio Bunge</t>
  </si>
  <si>
    <t>Coop de Banderalo</t>
  </si>
  <si>
    <t>Coop de Cañada Seca</t>
  </si>
  <si>
    <t>Coop de Villa Sauze</t>
  </si>
  <si>
    <t>Coop de Santa Regina</t>
  </si>
  <si>
    <t>Coop de Charlone</t>
  </si>
  <si>
    <t>Coop de Villa Saboya</t>
  </si>
  <si>
    <t>Coop de Santa Eleodora</t>
  </si>
  <si>
    <t>Coop de Rufino (Santa Fe)</t>
  </si>
  <si>
    <t>Junín</t>
  </si>
  <si>
    <t>Coop de Morse</t>
  </si>
  <si>
    <t>Coop de Agustín Roca Ltda.</t>
  </si>
  <si>
    <t>Coop de Agustina</t>
  </si>
  <si>
    <t>Coop de Junin - La Agraria</t>
  </si>
  <si>
    <t>Coop de Laplacette</t>
  </si>
  <si>
    <t>Leandro N. Alem</t>
  </si>
  <si>
    <t>Lincoln</t>
  </si>
  <si>
    <t>Coop de Arenaza</t>
  </si>
  <si>
    <t>Coop de Martinez de Hoz</t>
  </si>
  <si>
    <t>Coop de Bayauca</t>
  </si>
  <si>
    <t>Coop de Carlos Salas La Pradera</t>
  </si>
  <si>
    <t>Coop de Las Toscas</t>
  </si>
  <si>
    <t>Coop de Roberts</t>
  </si>
  <si>
    <t>Coop de El Triunfo</t>
  </si>
  <si>
    <t>Lobos</t>
  </si>
  <si>
    <t>Luján</t>
  </si>
  <si>
    <t>Mercedes</t>
  </si>
  <si>
    <t>Coop de Mercedes Julio Levin de Agote</t>
  </si>
  <si>
    <t>Monte</t>
  </si>
  <si>
    <t>Navarro</t>
  </si>
  <si>
    <t>Coop de Navarro COPESNA</t>
  </si>
  <si>
    <t>Pehuajó</t>
  </si>
  <si>
    <t>Coop de Pehuajó</t>
  </si>
  <si>
    <t>Pergamino</t>
  </si>
  <si>
    <t>Coop de El Socorro</t>
  </si>
  <si>
    <t>Coop de La Violeta</t>
  </si>
  <si>
    <t>Coop de Mariano Alfonzo</t>
  </si>
  <si>
    <t>Coop de Manuel Ocampo</t>
  </si>
  <si>
    <t>Coop de Urquiza</t>
  </si>
  <si>
    <t>Coop de Guerrico</t>
  </si>
  <si>
    <t>Coop de Rancagua</t>
  </si>
  <si>
    <t>Coop de Pinzón</t>
  </si>
  <si>
    <t>Coop de Ayerza</t>
  </si>
  <si>
    <t>Coop de Mariano Benitez</t>
  </si>
  <si>
    <t>Coop de Fortín Tiburcio</t>
  </si>
  <si>
    <t>Coop de Pergamino</t>
  </si>
  <si>
    <t>Cañuelas</t>
  </si>
  <si>
    <t>Departamento</t>
  </si>
  <si>
    <t>Ente</t>
  </si>
  <si>
    <t>Facturado a usuario final</t>
  </si>
  <si>
    <t>Valores expresados en MWh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</si>
  <si>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</si>
  <si>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</si>
  <si>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</si>
  <si>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</si>
  <si>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</si>
  <si>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</si>
  <si>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</si>
  <si>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</si>
  <si>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</si>
  <si>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</si>
  <si>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</si>
  <si>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Coop de Facundo Quiroga</t>
  </si>
  <si>
    <t>Coop de La Niña</t>
  </si>
  <si>
    <t>10 de Julio</t>
  </si>
  <si>
    <t>Coop de French</t>
  </si>
  <si>
    <t>Coop de Udampilleta</t>
  </si>
  <si>
    <t>Coop de La Luisa</t>
  </si>
  <si>
    <t>Coop de Gorostiaga</t>
  </si>
  <si>
    <t>Coop de Ameghino</t>
  </si>
  <si>
    <t>Coop de Germania</t>
  </si>
  <si>
    <t>Coop de Gonzalez Moreno</t>
  </si>
  <si>
    <t>Total 25 de Mayo</t>
  </si>
  <si>
    <t>Total 9 de Julio</t>
  </si>
  <si>
    <t>Total Adolfo Alsina</t>
  </si>
  <si>
    <t>Total Alberti</t>
  </si>
  <si>
    <t>Total Arrecifes</t>
  </si>
  <si>
    <t>Total Baradero</t>
  </si>
  <si>
    <t>Total Bolívar</t>
  </si>
  <si>
    <t>Total Bragado</t>
  </si>
  <si>
    <t>Total Campana</t>
  </si>
  <si>
    <t>Total Cañuelas</t>
  </si>
  <si>
    <t>Total Capitán Sarmiento</t>
  </si>
  <si>
    <t>Total Carlos Casares</t>
  </si>
  <si>
    <t>Total Carlos Tejedor</t>
  </si>
  <si>
    <t>Total Carmen de Areco</t>
  </si>
  <si>
    <t>Total Chacabuco</t>
  </si>
  <si>
    <t>Total Chivilcoy</t>
  </si>
  <si>
    <t>Total Colón</t>
  </si>
  <si>
    <t>Total Daireaux</t>
  </si>
  <si>
    <t>Total Escobar</t>
  </si>
  <si>
    <t>Total Exaltación de la Cruz</t>
  </si>
  <si>
    <t>Total Florentino Ameghino</t>
  </si>
  <si>
    <t>Total General Arenales</t>
  </si>
  <si>
    <t>Total General Las Heras</t>
  </si>
  <si>
    <t>Total General Pinto</t>
  </si>
  <si>
    <t>Total General Viamonte</t>
  </si>
  <si>
    <t>Total General Villegas</t>
  </si>
  <si>
    <t>Total Junín</t>
  </si>
  <si>
    <t>Total Leandro N. Alem</t>
  </si>
  <si>
    <t>Total Lincoln</t>
  </si>
  <si>
    <t>Total Lobos</t>
  </si>
  <si>
    <t>Total Luján</t>
  </si>
  <si>
    <t>Total Mercedes</t>
  </si>
  <si>
    <t>Total Monte</t>
  </si>
  <si>
    <t>Total Navarro</t>
  </si>
  <si>
    <t>Total Pehuajó</t>
  </si>
  <si>
    <t>Total Pergamino</t>
  </si>
  <si>
    <t>Total Ramallo</t>
  </si>
  <si>
    <t>Total Rivadavia</t>
  </si>
  <si>
    <t>Total Rojas</t>
  </si>
  <si>
    <t>Total Roque Pérez</t>
  </si>
  <si>
    <t>Total Saladillo</t>
  </si>
  <si>
    <t>Total Saliqueló</t>
  </si>
  <si>
    <t>Total Salto</t>
  </si>
  <si>
    <t>Total San Andrés de Giles</t>
  </si>
  <si>
    <t>Total San Antonio de Areco</t>
  </si>
  <si>
    <t>Total San Nicolás</t>
  </si>
  <si>
    <t>Total San Pedro</t>
  </si>
  <si>
    <t>Total Suipacha</t>
  </si>
  <si>
    <t>Total Trenque Lauquen</t>
  </si>
  <si>
    <t>Total Zárate</t>
  </si>
  <si>
    <t>Total Cooperativas</t>
  </si>
  <si>
    <t>Coop de Urdampilleta</t>
  </si>
  <si>
    <t>Cantidad de usuarios</t>
  </si>
  <si>
    <t>PROVINCIA DE BUENOS AIRES- Cooperativas  AREA NORTE</t>
  </si>
  <si>
    <t>PROVINCIA DE BUENOS AIRES- Cooperativas AREA NORTE</t>
  </si>
  <si>
    <t>AÑO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</si>
</sst>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8"/>
  <sheetViews>
    <sheetView workbookViewId="0" topLeftCell="A177">
      <selection activeCell="B110" sqref="B110"/>
    </sheetView>
  </sheetViews>
  <sheetFormatPr defaultColWidth="11.421875" defaultRowHeight="12.75"/>
  <cols>
    <col min="1" max="1" width="24.421875" style="0" customWidth="1"/>
    <col min="2" max="2" width="38.140625" style="0" customWidth="1"/>
    <col min="3" max="3" width="12.421875" style="0" customWidth="1"/>
  </cols>
  <sheetData>
    <row r="2" spans="1:13" ht="12.75">
      <c r="A2" s="12" t="s">
        <v>240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2" t="s">
        <v>238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 t="s">
        <v>162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2" t="s">
        <v>163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2" t="s">
        <v>160</v>
      </c>
      <c r="B7" s="2" t="s">
        <v>161</v>
      </c>
      <c r="C7" s="4" t="s">
        <v>164</v>
      </c>
      <c r="D7" s="4" t="s">
        <v>165</v>
      </c>
      <c r="E7" s="4" t="s">
        <v>166</v>
      </c>
      <c r="F7" s="4" t="s">
        <v>167</v>
      </c>
      <c r="G7" s="4" t="s">
        <v>168</v>
      </c>
      <c r="H7" s="4" t="s">
        <v>169</v>
      </c>
      <c r="I7" s="4" t="s">
        <v>170</v>
      </c>
      <c r="J7" s="4" t="s">
        <v>171</v>
      </c>
      <c r="K7" s="4" t="s">
        <v>172</v>
      </c>
      <c r="L7" s="4" t="s">
        <v>173</v>
      </c>
      <c r="M7" s="4" t="s">
        <v>174</v>
      </c>
    </row>
    <row r="8" spans="1:13" ht="12.75">
      <c r="A8" t="s">
        <v>42</v>
      </c>
      <c r="B8" t="s">
        <v>43</v>
      </c>
      <c r="C8" s="1">
        <f>SUM(D8:M8)</f>
        <v>2890.116</v>
      </c>
      <c r="D8" s="1">
        <v>1396.123</v>
      </c>
      <c r="E8" s="1">
        <v>857.172</v>
      </c>
      <c r="F8" s="1">
        <v>0</v>
      </c>
      <c r="G8" s="1">
        <v>0</v>
      </c>
      <c r="H8" s="1">
        <v>160</v>
      </c>
      <c r="I8" s="1">
        <v>0</v>
      </c>
      <c r="J8" s="1">
        <v>0</v>
      </c>
      <c r="K8" s="1">
        <v>0</v>
      </c>
      <c r="L8" s="1">
        <v>476.821</v>
      </c>
      <c r="M8" s="1">
        <v>0</v>
      </c>
    </row>
    <row r="9" spans="1:13" ht="12.75">
      <c r="A9" t="s">
        <v>42</v>
      </c>
      <c r="B9" t="s">
        <v>14</v>
      </c>
      <c r="C9" s="1">
        <f>SUM(D9:M9)</f>
        <v>3551.632</v>
      </c>
      <c r="D9" s="1">
        <v>820.576</v>
      </c>
      <c r="E9" s="1">
        <v>228.332</v>
      </c>
      <c r="F9" s="1">
        <v>0</v>
      </c>
      <c r="G9" s="1">
        <v>0</v>
      </c>
      <c r="H9" s="1">
        <v>130.359</v>
      </c>
      <c r="I9" s="1">
        <v>0</v>
      </c>
      <c r="J9" s="1">
        <v>0</v>
      </c>
      <c r="K9" s="1">
        <v>68.576</v>
      </c>
      <c r="L9" s="1">
        <v>2303.789</v>
      </c>
      <c r="M9" s="1">
        <v>0</v>
      </c>
    </row>
    <row r="10" spans="1:13" ht="12.75">
      <c r="A10" t="s">
        <v>42</v>
      </c>
      <c r="B10" t="s">
        <v>44</v>
      </c>
      <c r="C10" s="1">
        <f>SUM(D10:M10)</f>
        <v>1188.272</v>
      </c>
      <c r="D10" s="1">
        <v>634.145</v>
      </c>
      <c r="E10" s="1">
        <v>261.41</v>
      </c>
      <c r="F10" s="1">
        <v>35.277</v>
      </c>
      <c r="G10" s="1">
        <v>0</v>
      </c>
      <c r="H10" s="1">
        <v>70.617</v>
      </c>
      <c r="I10" s="1">
        <v>0</v>
      </c>
      <c r="J10" s="1">
        <v>0</v>
      </c>
      <c r="K10" s="1">
        <v>1.756</v>
      </c>
      <c r="L10" s="1">
        <v>185.067</v>
      </c>
      <c r="M10" s="1">
        <v>0</v>
      </c>
    </row>
    <row r="11" spans="1:13" ht="12.75">
      <c r="A11" t="s">
        <v>42</v>
      </c>
      <c r="B11" t="s">
        <v>45</v>
      </c>
      <c r="C11" s="1">
        <f>SUM(D11:M11)</f>
        <v>1667.562</v>
      </c>
      <c r="D11" s="1">
        <v>408.051</v>
      </c>
      <c r="E11" s="1">
        <v>110.407</v>
      </c>
      <c r="F11" s="1">
        <v>765.67</v>
      </c>
      <c r="G11" s="1">
        <v>22.845</v>
      </c>
      <c r="H11" s="1">
        <v>79.406</v>
      </c>
      <c r="I11" s="1">
        <v>0</v>
      </c>
      <c r="J11" s="1">
        <v>0</v>
      </c>
      <c r="K11" s="1">
        <v>0</v>
      </c>
      <c r="L11" s="1">
        <v>243.971</v>
      </c>
      <c r="M11" s="1">
        <v>37.212</v>
      </c>
    </row>
    <row r="12" spans="1:13" ht="12.75">
      <c r="A12" t="s">
        <v>42</v>
      </c>
      <c r="B12" s="6" t="s">
        <v>12</v>
      </c>
      <c r="C12" s="1">
        <f>SUM(D12:M12)</f>
        <v>8284.011</v>
      </c>
      <c r="D12" s="1">
        <v>3511.64</v>
      </c>
      <c r="E12" s="1">
        <v>1655.181</v>
      </c>
      <c r="F12" s="1">
        <v>541.026</v>
      </c>
      <c r="G12" s="1">
        <v>119.858</v>
      </c>
      <c r="H12" s="1">
        <v>460.102</v>
      </c>
      <c r="I12" s="1">
        <v>0</v>
      </c>
      <c r="J12" s="1">
        <v>0</v>
      </c>
      <c r="K12" s="1">
        <v>0</v>
      </c>
      <c r="L12" s="1">
        <v>1996.204</v>
      </c>
      <c r="M12" s="1">
        <v>0</v>
      </c>
    </row>
    <row r="13" spans="1:13" ht="12.75">
      <c r="A13" s="8" t="s">
        <v>185</v>
      </c>
      <c r="C13" s="4">
        <f>+C8+C9+C10+C11+C12</f>
        <v>17581.593</v>
      </c>
      <c r="D13" s="4">
        <f aca="true" t="shared" si="0" ref="D13:M13">+D8+D9+D10+D11+D12</f>
        <v>6770.535</v>
      </c>
      <c r="E13" s="4">
        <f t="shared" si="0"/>
        <v>3112.502</v>
      </c>
      <c r="F13" s="4">
        <f t="shared" si="0"/>
        <v>1341.973</v>
      </c>
      <c r="G13" s="4">
        <f t="shared" si="0"/>
        <v>142.703</v>
      </c>
      <c r="H13" s="4">
        <f t="shared" si="0"/>
        <v>900.484</v>
      </c>
      <c r="I13" s="4">
        <f t="shared" si="0"/>
        <v>0</v>
      </c>
      <c r="J13" s="4">
        <f t="shared" si="0"/>
        <v>0</v>
      </c>
      <c r="K13" s="4">
        <f t="shared" si="0"/>
        <v>70.332</v>
      </c>
      <c r="L13" s="4">
        <f t="shared" si="0"/>
        <v>5205.852</v>
      </c>
      <c r="M13" s="4">
        <f t="shared" si="0"/>
        <v>37.212</v>
      </c>
    </row>
    <row r="14" spans="1:13" ht="12.75">
      <c r="A14" t="s">
        <v>46</v>
      </c>
      <c r="B14" s="5" t="s">
        <v>176</v>
      </c>
      <c r="C14" s="7">
        <f>SUM(D14:M14)</f>
        <v>1485</v>
      </c>
      <c r="D14" s="7">
        <v>247</v>
      </c>
      <c r="E14" s="7">
        <v>88</v>
      </c>
      <c r="F14" s="7">
        <v>649</v>
      </c>
      <c r="G14" s="7">
        <v>0</v>
      </c>
      <c r="H14" s="7">
        <v>50</v>
      </c>
      <c r="I14" s="7">
        <v>0</v>
      </c>
      <c r="J14" s="7">
        <v>0</v>
      </c>
      <c r="K14" s="7">
        <v>27</v>
      </c>
      <c r="L14" s="7">
        <v>424</v>
      </c>
      <c r="M14" s="7">
        <v>0</v>
      </c>
    </row>
    <row r="15" spans="1:13" ht="12.75">
      <c r="A15" t="s">
        <v>46</v>
      </c>
      <c r="B15" t="s">
        <v>175</v>
      </c>
      <c r="C15" s="1">
        <f>SUM(D15:M15)</f>
        <v>4677.379000000001</v>
      </c>
      <c r="D15" s="1">
        <v>1343.515</v>
      </c>
      <c r="E15" s="1">
        <v>2261.397</v>
      </c>
      <c r="F15" s="1">
        <v>0</v>
      </c>
      <c r="G15" s="1">
        <v>0</v>
      </c>
      <c r="H15" s="1">
        <v>320.034</v>
      </c>
      <c r="I15" s="1">
        <v>0</v>
      </c>
      <c r="J15" s="1">
        <v>0</v>
      </c>
      <c r="K15" s="1">
        <v>43.887</v>
      </c>
      <c r="L15" s="1">
        <v>708.546</v>
      </c>
      <c r="M15" s="1">
        <v>0</v>
      </c>
    </row>
    <row r="16" spans="1:13" ht="12.75">
      <c r="A16" t="s">
        <v>177</v>
      </c>
      <c r="B16" s="5" t="s">
        <v>178</v>
      </c>
      <c r="C16" s="7">
        <f>SUM(D16:M16)</f>
        <v>2520</v>
      </c>
      <c r="D16" s="7">
        <v>520</v>
      </c>
      <c r="E16" s="7">
        <v>1664</v>
      </c>
      <c r="F16" s="7">
        <v>0</v>
      </c>
      <c r="G16" s="7">
        <v>0</v>
      </c>
      <c r="H16" s="7">
        <v>98</v>
      </c>
      <c r="I16" s="7">
        <v>0</v>
      </c>
      <c r="J16" s="7">
        <v>0</v>
      </c>
      <c r="K16" s="7">
        <v>0</v>
      </c>
      <c r="L16" s="7">
        <v>238</v>
      </c>
      <c r="M16" s="7">
        <v>0</v>
      </c>
    </row>
    <row r="17" spans="1:13" ht="12.75">
      <c r="A17" t="s">
        <v>46</v>
      </c>
      <c r="B17" t="s">
        <v>47</v>
      </c>
      <c r="C17" s="1">
        <f>SUM(D17:M17)</f>
        <v>4841.06</v>
      </c>
      <c r="D17" s="1">
        <v>2092.77</v>
      </c>
      <c r="E17" s="1">
        <v>643.249</v>
      </c>
      <c r="F17" s="1">
        <v>1236.862</v>
      </c>
      <c r="G17" s="1">
        <v>98.496</v>
      </c>
      <c r="H17" s="1">
        <v>299.05</v>
      </c>
      <c r="I17" s="1">
        <v>0</v>
      </c>
      <c r="J17" s="1">
        <v>0</v>
      </c>
      <c r="K17" s="1">
        <v>119.625</v>
      </c>
      <c r="L17" s="1">
        <v>328.02</v>
      </c>
      <c r="M17" s="1">
        <v>22.988</v>
      </c>
    </row>
    <row r="18" spans="1:13" ht="12.75">
      <c r="A18" t="s">
        <v>46</v>
      </c>
      <c r="B18" t="s">
        <v>48</v>
      </c>
      <c r="C18" s="1">
        <f>SUM(D18:M18)</f>
        <v>72233.93400000001</v>
      </c>
      <c r="D18" s="1">
        <v>27962.835</v>
      </c>
      <c r="E18" s="1">
        <v>21594.353</v>
      </c>
      <c r="F18" s="1">
        <v>16733.358</v>
      </c>
      <c r="G18" s="1">
        <v>0</v>
      </c>
      <c r="H18" s="1">
        <v>3841.765</v>
      </c>
      <c r="I18" s="1">
        <v>0</v>
      </c>
      <c r="J18" s="1">
        <v>0</v>
      </c>
      <c r="K18" s="1">
        <v>0</v>
      </c>
      <c r="L18" s="1">
        <v>2101.623</v>
      </c>
      <c r="M18" s="1">
        <v>0</v>
      </c>
    </row>
    <row r="19" spans="1:13" ht="12.75">
      <c r="A19" s="8" t="s">
        <v>186</v>
      </c>
      <c r="C19" s="4">
        <f>+C14+C15+C16+C17+C18</f>
        <v>85757.373</v>
      </c>
      <c r="D19" s="4">
        <f aca="true" t="shared" si="1" ref="D19:L19">+D14+D15+D16+D17+D18</f>
        <v>32166.12</v>
      </c>
      <c r="E19" s="4">
        <f t="shared" si="1"/>
        <v>26250.999</v>
      </c>
      <c r="F19" s="4">
        <f t="shared" si="1"/>
        <v>18619.22</v>
      </c>
      <c r="G19" s="4">
        <f t="shared" si="1"/>
        <v>98.496</v>
      </c>
      <c r="H19" s="4">
        <f t="shared" si="1"/>
        <v>4608.849</v>
      </c>
      <c r="I19" s="4">
        <f t="shared" si="1"/>
        <v>0</v>
      </c>
      <c r="J19" s="4">
        <f t="shared" si="1"/>
        <v>0</v>
      </c>
      <c r="K19" s="4">
        <f t="shared" si="1"/>
        <v>190.512</v>
      </c>
      <c r="L19" s="4">
        <f t="shared" si="1"/>
        <v>3800.1890000000003</v>
      </c>
      <c r="M19" s="4">
        <f>+M14+M15+M16+M17+M18</f>
        <v>22.988</v>
      </c>
    </row>
    <row r="20" spans="1:13" ht="12.75">
      <c r="A20" t="s">
        <v>49</v>
      </c>
      <c r="B20" t="s">
        <v>50</v>
      </c>
      <c r="C20" s="1">
        <f>SUM(D20:M20)</f>
        <v>2236.368</v>
      </c>
      <c r="D20" s="1">
        <v>0</v>
      </c>
      <c r="E20" s="1">
        <v>878.458</v>
      </c>
      <c r="F20" s="1">
        <v>89.706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1268.204</v>
      </c>
      <c r="M20" s="1">
        <v>0</v>
      </c>
    </row>
    <row r="21" spans="1:13" ht="12.75">
      <c r="A21" t="s">
        <v>49</v>
      </c>
      <c r="B21" t="s">
        <v>51</v>
      </c>
      <c r="C21" s="1">
        <f>SUM(D21:M21)</f>
        <v>5593.389</v>
      </c>
      <c r="D21" s="1">
        <v>2195.702</v>
      </c>
      <c r="E21" s="1">
        <v>1527.95</v>
      </c>
      <c r="F21" s="1">
        <v>953.038</v>
      </c>
      <c r="G21" s="1">
        <v>0</v>
      </c>
      <c r="H21" s="1">
        <v>566.906</v>
      </c>
      <c r="I21" s="1">
        <v>0</v>
      </c>
      <c r="J21" s="1">
        <v>0</v>
      </c>
      <c r="K21" s="1">
        <v>0</v>
      </c>
      <c r="L21" s="1">
        <v>349.793</v>
      </c>
      <c r="M21" s="1">
        <v>0</v>
      </c>
    </row>
    <row r="22" spans="1:13" ht="12.75">
      <c r="A22" s="8" t="s">
        <v>187</v>
      </c>
      <c r="C22" s="4">
        <f>+C20+C21</f>
        <v>7829.757</v>
      </c>
      <c r="D22" s="4">
        <f aca="true" t="shared" si="2" ref="D22:M22">+D20+D21</f>
        <v>2195.702</v>
      </c>
      <c r="E22" s="4">
        <f t="shared" si="2"/>
        <v>2406.408</v>
      </c>
      <c r="F22" s="4">
        <f t="shared" si="2"/>
        <v>1042.744</v>
      </c>
      <c r="G22" s="4">
        <f t="shared" si="2"/>
        <v>0</v>
      </c>
      <c r="H22" s="4">
        <f t="shared" si="2"/>
        <v>566.906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 t="shared" si="2"/>
        <v>1617.9969999999998</v>
      </c>
      <c r="M22" s="4">
        <f t="shared" si="2"/>
        <v>0</v>
      </c>
    </row>
    <row r="23" spans="1:13" ht="12.75">
      <c r="A23" t="s">
        <v>52</v>
      </c>
      <c r="B23" t="s">
        <v>53</v>
      </c>
      <c r="C23" s="1">
        <f>SUM(D23:M23)</f>
        <v>1845.665</v>
      </c>
      <c r="D23" s="1">
        <v>669.553</v>
      </c>
      <c r="E23" s="1">
        <v>216.418</v>
      </c>
      <c r="F23" s="1">
        <v>689.242</v>
      </c>
      <c r="G23" s="1">
        <v>0</v>
      </c>
      <c r="H23" s="1">
        <v>49.024</v>
      </c>
      <c r="I23" s="1">
        <v>0</v>
      </c>
      <c r="J23" s="1">
        <v>0</v>
      </c>
      <c r="K23" s="1">
        <v>46.809</v>
      </c>
      <c r="L23" s="1">
        <v>174.619</v>
      </c>
      <c r="M23" s="1">
        <v>0</v>
      </c>
    </row>
    <row r="24" spans="1:13" ht="12.75">
      <c r="A24" t="s">
        <v>52</v>
      </c>
      <c r="B24" t="s">
        <v>54</v>
      </c>
      <c r="C24" s="1">
        <f>SUM(D24:M24)</f>
        <v>559.62</v>
      </c>
      <c r="D24" s="1">
        <v>147.008</v>
      </c>
      <c r="E24" s="1">
        <v>100.312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312.3</v>
      </c>
      <c r="M24" s="1">
        <v>0</v>
      </c>
    </row>
    <row r="25" spans="1:13" ht="12.75">
      <c r="A25" t="s">
        <v>52</v>
      </c>
      <c r="B25" t="s">
        <v>55</v>
      </c>
      <c r="C25" s="1">
        <f>SUM(D25:M25)</f>
        <v>768.081</v>
      </c>
      <c r="D25" s="1">
        <v>166.205</v>
      </c>
      <c r="E25" s="1">
        <v>228.458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373.418</v>
      </c>
      <c r="M25" s="1">
        <v>0</v>
      </c>
    </row>
    <row r="26" spans="1:13" ht="12.75">
      <c r="A26" t="s">
        <v>52</v>
      </c>
      <c r="B26" s="6" t="s">
        <v>12</v>
      </c>
      <c r="C26" s="1">
        <f>SUM(D26:M26)</f>
        <v>172</v>
      </c>
      <c r="D26" s="1">
        <v>147</v>
      </c>
      <c r="E26" s="1">
        <v>0</v>
      </c>
      <c r="F26" s="1">
        <v>0</v>
      </c>
      <c r="G26" s="1">
        <v>0</v>
      </c>
      <c r="H26" s="1">
        <v>25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12.75">
      <c r="A27" s="8" t="s">
        <v>188</v>
      </c>
      <c r="C27" s="4">
        <f>+C23+C24+C25+C26</f>
        <v>3345.366</v>
      </c>
      <c r="D27" s="4">
        <f aca="true" t="shared" si="3" ref="D27:M27">+D23+D24+D25+D26</f>
        <v>1129.766</v>
      </c>
      <c r="E27" s="4">
        <f t="shared" si="3"/>
        <v>545.188</v>
      </c>
      <c r="F27" s="4">
        <f t="shared" si="3"/>
        <v>689.242</v>
      </c>
      <c r="G27" s="4">
        <f t="shared" si="3"/>
        <v>0</v>
      </c>
      <c r="H27" s="4">
        <f t="shared" si="3"/>
        <v>74.024</v>
      </c>
      <c r="I27" s="4">
        <f t="shared" si="3"/>
        <v>0</v>
      </c>
      <c r="J27" s="4">
        <f t="shared" si="3"/>
        <v>0</v>
      </c>
      <c r="K27" s="4">
        <f t="shared" si="3"/>
        <v>46.809</v>
      </c>
      <c r="L27" s="4">
        <f t="shared" si="3"/>
        <v>860.337</v>
      </c>
      <c r="M27" s="4">
        <f t="shared" si="3"/>
        <v>0</v>
      </c>
    </row>
    <row r="28" spans="1:13" ht="12.75">
      <c r="A28" t="s">
        <v>57</v>
      </c>
      <c r="B28" t="s">
        <v>58</v>
      </c>
      <c r="C28" s="1">
        <f>SUM(D28:M28)</f>
        <v>2062.889</v>
      </c>
      <c r="D28" s="1">
        <v>682.438</v>
      </c>
      <c r="E28" s="1">
        <v>135.355</v>
      </c>
      <c r="F28" s="1">
        <v>789.971</v>
      </c>
      <c r="G28" s="1">
        <v>0</v>
      </c>
      <c r="H28" s="1">
        <v>203.527</v>
      </c>
      <c r="I28" s="1">
        <v>0</v>
      </c>
      <c r="J28" s="1">
        <v>0</v>
      </c>
      <c r="K28" s="1">
        <v>23.957</v>
      </c>
      <c r="L28" s="1">
        <v>227.641</v>
      </c>
      <c r="M28" s="1">
        <v>0</v>
      </c>
    </row>
    <row r="29" spans="1:13" ht="12.75">
      <c r="A29" t="s">
        <v>57</v>
      </c>
      <c r="B29" t="s">
        <v>59</v>
      </c>
      <c r="C29" s="1">
        <f>SUM(D29:M29)</f>
        <v>1322.9820000000002</v>
      </c>
      <c r="D29" s="1">
        <v>461.73</v>
      </c>
      <c r="E29" s="1">
        <v>453.869</v>
      </c>
      <c r="F29" s="1">
        <v>0</v>
      </c>
      <c r="G29" s="1">
        <v>12.561</v>
      </c>
      <c r="H29" s="1">
        <v>167.663</v>
      </c>
      <c r="I29" s="1">
        <v>0</v>
      </c>
      <c r="J29" s="1">
        <v>0</v>
      </c>
      <c r="K29" s="1">
        <v>12.438</v>
      </c>
      <c r="L29" s="1">
        <v>214.721</v>
      </c>
      <c r="M29" s="1">
        <v>0</v>
      </c>
    </row>
    <row r="30" spans="1:13" ht="12.75">
      <c r="A30" s="8" t="s">
        <v>189</v>
      </c>
      <c r="C30" s="4">
        <f>+C28+C29</f>
        <v>3385.871</v>
      </c>
      <c r="D30" s="4">
        <f aca="true" t="shared" si="4" ref="D30:M30">+D28+D29</f>
        <v>1144.1680000000001</v>
      </c>
      <c r="E30" s="4">
        <f t="shared" si="4"/>
        <v>589.224</v>
      </c>
      <c r="F30" s="4">
        <f t="shared" si="4"/>
        <v>789.971</v>
      </c>
      <c r="G30" s="4">
        <f t="shared" si="4"/>
        <v>12.561</v>
      </c>
      <c r="H30" s="4">
        <f t="shared" si="4"/>
        <v>371.19</v>
      </c>
      <c r="I30" s="4">
        <f t="shared" si="4"/>
        <v>0</v>
      </c>
      <c r="J30" s="4">
        <f t="shared" si="4"/>
        <v>0</v>
      </c>
      <c r="K30" s="4">
        <f t="shared" si="4"/>
        <v>36.395</v>
      </c>
      <c r="L30" s="4">
        <f t="shared" si="4"/>
        <v>442.36199999999997</v>
      </c>
      <c r="M30" s="4">
        <f t="shared" si="4"/>
        <v>0</v>
      </c>
    </row>
    <row r="31" spans="1:13" ht="12.75">
      <c r="A31" t="s">
        <v>56</v>
      </c>
      <c r="B31" t="s">
        <v>29</v>
      </c>
      <c r="C31" s="1">
        <f>SUM(D31:M31)</f>
        <v>125.70599999999999</v>
      </c>
      <c r="D31" s="1">
        <v>0</v>
      </c>
      <c r="E31" s="1">
        <v>0</v>
      </c>
      <c r="F31" s="1">
        <v>74.72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50.986</v>
      </c>
      <c r="M31" s="1">
        <v>0</v>
      </c>
    </row>
    <row r="32" spans="1:13" ht="12.75">
      <c r="A32" s="8" t="s">
        <v>190</v>
      </c>
      <c r="C32" s="4">
        <f>+C31</f>
        <v>125.70599999999999</v>
      </c>
      <c r="D32" s="4">
        <f aca="true" t="shared" si="5" ref="D32:M32">+D31</f>
        <v>0</v>
      </c>
      <c r="E32" s="4">
        <f t="shared" si="5"/>
        <v>0</v>
      </c>
      <c r="F32" s="4">
        <f t="shared" si="5"/>
        <v>74.72</v>
      </c>
      <c r="G32" s="4">
        <f t="shared" si="5"/>
        <v>0</v>
      </c>
      <c r="H32" s="4">
        <f t="shared" si="5"/>
        <v>0</v>
      </c>
      <c r="I32" s="4">
        <f t="shared" si="5"/>
        <v>0</v>
      </c>
      <c r="J32" s="4">
        <f t="shared" si="5"/>
        <v>0</v>
      </c>
      <c r="K32" s="4">
        <f t="shared" si="5"/>
        <v>0</v>
      </c>
      <c r="L32" s="4">
        <f t="shared" si="5"/>
        <v>50.986</v>
      </c>
      <c r="M32" s="4">
        <f t="shared" si="5"/>
        <v>0</v>
      </c>
    </row>
    <row r="33" spans="1:13" ht="12.75">
      <c r="A33" t="s">
        <v>60</v>
      </c>
      <c r="B33" t="s">
        <v>14</v>
      </c>
      <c r="C33" s="1">
        <f>SUM(D33:M33)</f>
        <v>8.783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8.783</v>
      </c>
      <c r="M33" s="1">
        <v>0</v>
      </c>
    </row>
    <row r="34" spans="1:13" ht="12.75">
      <c r="A34" t="s">
        <v>60</v>
      </c>
      <c r="B34" t="s">
        <v>44</v>
      </c>
      <c r="C34" s="1">
        <f>SUM(D34:M34)</f>
        <v>50248.21599999999</v>
      </c>
      <c r="D34" s="1">
        <v>20455.38</v>
      </c>
      <c r="E34" s="1">
        <v>6473.353</v>
      </c>
      <c r="F34" s="1">
        <v>14770.417</v>
      </c>
      <c r="G34" s="1">
        <v>0</v>
      </c>
      <c r="H34" s="1">
        <v>3898.666</v>
      </c>
      <c r="I34" s="1">
        <v>0</v>
      </c>
      <c r="J34" s="1">
        <v>0</v>
      </c>
      <c r="K34" s="1">
        <v>944.287</v>
      </c>
      <c r="L34" s="1">
        <v>3706.113</v>
      </c>
      <c r="M34" s="1">
        <v>0</v>
      </c>
    </row>
    <row r="35" spans="1:13" ht="12.75">
      <c r="A35" t="s">
        <v>60</v>
      </c>
      <c r="B35" s="5" t="s">
        <v>179</v>
      </c>
      <c r="C35" s="7">
        <f>SUM(D35:M35)</f>
        <v>3058.7270000000003</v>
      </c>
      <c r="D35" s="7">
        <v>1580.816</v>
      </c>
      <c r="E35" s="7">
        <v>711.01</v>
      </c>
      <c r="F35" s="7">
        <v>0</v>
      </c>
      <c r="G35" s="7">
        <v>0</v>
      </c>
      <c r="H35" s="7">
        <v>315.144</v>
      </c>
      <c r="I35" s="7">
        <v>0</v>
      </c>
      <c r="J35" s="7">
        <v>0</v>
      </c>
      <c r="K35" s="7">
        <v>49.817</v>
      </c>
      <c r="L35" s="7">
        <v>401.94</v>
      </c>
      <c r="M35" s="7">
        <v>0</v>
      </c>
    </row>
    <row r="36" spans="1:13" ht="12.75">
      <c r="A36" t="s">
        <v>60</v>
      </c>
      <c r="B36" t="s">
        <v>61</v>
      </c>
      <c r="C36" s="1">
        <f>SUM(D36:M36)</f>
        <v>2536.723</v>
      </c>
      <c r="D36" s="1">
        <v>1224.838</v>
      </c>
      <c r="E36" s="1">
        <v>428.493</v>
      </c>
      <c r="F36" s="1">
        <v>0</v>
      </c>
      <c r="G36" s="1">
        <v>27.456</v>
      </c>
      <c r="H36" s="1">
        <v>253.306</v>
      </c>
      <c r="I36" s="1">
        <v>0</v>
      </c>
      <c r="J36" s="1">
        <v>0</v>
      </c>
      <c r="K36" s="1">
        <v>129.302</v>
      </c>
      <c r="L36" s="1">
        <v>458.045</v>
      </c>
      <c r="M36" s="1">
        <v>15.283</v>
      </c>
    </row>
    <row r="37" spans="1:13" ht="12.75">
      <c r="A37" s="8" t="s">
        <v>191</v>
      </c>
      <c r="C37" s="4">
        <f>+C33+C34+C35+C36</f>
        <v>55852.44899999999</v>
      </c>
      <c r="D37" s="4">
        <f aca="true" t="shared" si="6" ref="D37:M37">+D33+D34+D35+D36</f>
        <v>23261.034</v>
      </c>
      <c r="E37" s="4">
        <f t="shared" si="6"/>
        <v>7612.856000000001</v>
      </c>
      <c r="F37" s="4">
        <f t="shared" si="6"/>
        <v>14770.417</v>
      </c>
      <c r="G37" s="4">
        <f t="shared" si="6"/>
        <v>27.456</v>
      </c>
      <c r="H37" s="4">
        <f t="shared" si="6"/>
        <v>4467.116</v>
      </c>
      <c r="I37" s="4">
        <f t="shared" si="6"/>
        <v>0</v>
      </c>
      <c r="J37" s="4">
        <f t="shared" si="6"/>
        <v>0</v>
      </c>
      <c r="K37" s="4">
        <f t="shared" si="6"/>
        <v>1123.406</v>
      </c>
      <c r="L37" s="4">
        <f t="shared" si="6"/>
        <v>4574.880999999999</v>
      </c>
      <c r="M37" s="4">
        <f t="shared" si="6"/>
        <v>15.283</v>
      </c>
    </row>
    <row r="38" spans="1:13" ht="12.75">
      <c r="A38" t="s">
        <v>62</v>
      </c>
      <c r="B38" t="s">
        <v>63</v>
      </c>
      <c r="C38" s="1">
        <f>SUM(D38:M38)</f>
        <v>375.64300000000003</v>
      </c>
      <c r="D38" s="1">
        <v>96.784</v>
      </c>
      <c r="E38" s="1">
        <v>0</v>
      </c>
      <c r="F38" s="1">
        <v>0</v>
      </c>
      <c r="G38" s="1">
        <v>0</v>
      </c>
      <c r="H38" s="1">
        <v>70.56</v>
      </c>
      <c r="I38" s="1">
        <v>0</v>
      </c>
      <c r="J38" s="1">
        <v>0</v>
      </c>
      <c r="K38" s="1">
        <v>42.064</v>
      </c>
      <c r="L38" s="1">
        <v>166.235</v>
      </c>
      <c r="M38" s="1">
        <v>0</v>
      </c>
    </row>
    <row r="39" spans="1:13" ht="12.75">
      <c r="A39" t="s">
        <v>62</v>
      </c>
      <c r="B39" t="s">
        <v>64</v>
      </c>
      <c r="C39" s="1">
        <f>SUM(D39:M39)</f>
        <v>9551.261</v>
      </c>
      <c r="D39" s="1">
        <v>3235.925</v>
      </c>
      <c r="E39" s="1">
        <v>712.17</v>
      </c>
      <c r="F39" s="1">
        <v>2592.843</v>
      </c>
      <c r="G39" s="1">
        <v>49.148</v>
      </c>
      <c r="H39" s="1">
        <v>53.283</v>
      </c>
      <c r="I39" s="1">
        <v>0</v>
      </c>
      <c r="J39" s="1">
        <v>0</v>
      </c>
      <c r="K39" s="1">
        <v>261.718</v>
      </c>
      <c r="L39" s="1">
        <v>2646.174</v>
      </c>
      <c r="M39" s="1">
        <v>0</v>
      </c>
    </row>
    <row r="40" spans="1:13" ht="12.75">
      <c r="A40" s="8" t="s">
        <v>192</v>
      </c>
      <c r="C40" s="4">
        <f>+C38+C39</f>
        <v>9926.904</v>
      </c>
      <c r="D40" s="4">
        <f aca="true" t="shared" si="7" ref="D40:M40">+D38+D39</f>
        <v>3332.7090000000003</v>
      </c>
      <c r="E40" s="4">
        <f t="shared" si="7"/>
        <v>712.17</v>
      </c>
      <c r="F40" s="4">
        <f t="shared" si="7"/>
        <v>2592.843</v>
      </c>
      <c r="G40" s="4">
        <f t="shared" si="7"/>
        <v>49.148</v>
      </c>
      <c r="H40" s="4">
        <f t="shared" si="7"/>
        <v>123.843</v>
      </c>
      <c r="I40" s="4">
        <f t="shared" si="7"/>
        <v>0</v>
      </c>
      <c r="J40" s="4">
        <f t="shared" si="7"/>
        <v>0</v>
      </c>
      <c r="K40" s="4">
        <f t="shared" si="7"/>
        <v>303.78200000000004</v>
      </c>
      <c r="L40" s="4">
        <f t="shared" si="7"/>
        <v>2812.409</v>
      </c>
      <c r="M40" s="4">
        <f t="shared" si="7"/>
        <v>0</v>
      </c>
    </row>
    <row r="41" spans="1:13" ht="12.75">
      <c r="A41" t="s">
        <v>65</v>
      </c>
      <c r="B41" t="s">
        <v>66</v>
      </c>
      <c r="C41" s="1">
        <f>SUM(D41:M41)</f>
        <v>1792.184</v>
      </c>
      <c r="D41" s="1">
        <v>0</v>
      </c>
      <c r="E41" s="1">
        <v>400.519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1391.665</v>
      </c>
      <c r="M41" s="1">
        <v>0</v>
      </c>
    </row>
    <row r="42" spans="1:13" ht="12.75">
      <c r="A42" s="8" t="s">
        <v>193</v>
      </c>
      <c r="C42" s="4">
        <f>+C41</f>
        <v>1792.184</v>
      </c>
      <c r="D42" s="4">
        <f aca="true" t="shared" si="8" ref="D42:M42">+D41</f>
        <v>0</v>
      </c>
      <c r="E42" s="4">
        <f t="shared" si="8"/>
        <v>400.519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1391.665</v>
      </c>
      <c r="M42" s="4">
        <f t="shared" si="8"/>
        <v>0</v>
      </c>
    </row>
    <row r="43" spans="1:13" ht="12.75">
      <c r="A43" t="s">
        <v>159</v>
      </c>
      <c r="B43" t="s">
        <v>101</v>
      </c>
      <c r="C43" s="1">
        <f>SUM(D43:M43)</f>
        <v>126.07900000000001</v>
      </c>
      <c r="D43" s="1">
        <v>0</v>
      </c>
      <c r="E43" s="1">
        <v>0</v>
      </c>
      <c r="F43" s="1">
        <v>87.141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38.938</v>
      </c>
      <c r="M43" s="1">
        <v>0</v>
      </c>
    </row>
    <row r="44" spans="1:13" ht="12.75">
      <c r="A44" s="8" t="s">
        <v>194</v>
      </c>
      <c r="C44" s="4">
        <f>+C43</f>
        <v>126.07900000000001</v>
      </c>
      <c r="D44" s="4">
        <f aca="true" t="shared" si="9" ref="D44:M44">+D43</f>
        <v>0</v>
      </c>
      <c r="E44" s="4">
        <f t="shared" si="9"/>
        <v>0</v>
      </c>
      <c r="F44" s="4">
        <f t="shared" si="9"/>
        <v>87.141</v>
      </c>
      <c r="G44" s="4">
        <f t="shared" si="9"/>
        <v>0</v>
      </c>
      <c r="H44" s="4">
        <f t="shared" si="9"/>
        <v>0</v>
      </c>
      <c r="I44" s="4">
        <f t="shared" si="9"/>
        <v>0</v>
      </c>
      <c r="J44" s="4">
        <f t="shared" si="9"/>
        <v>0</v>
      </c>
      <c r="K44" s="4">
        <f t="shared" si="9"/>
        <v>0</v>
      </c>
      <c r="L44" s="4">
        <f t="shared" si="9"/>
        <v>38.938</v>
      </c>
      <c r="M44" s="4">
        <f t="shared" si="9"/>
        <v>0</v>
      </c>
    </row>
    <row r="45" spans="1:13" ht="12.75">
      <c r="A45" t="s">
        <v>67</v>
      </c>
      <c r="B45" s="5" t="s">
        <v>180</v>
      </c>
      <c r="C45" s="7"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8" t="s">
        <v>195</v>
      </c>
      <c r="C46" s="4">
        <f>+C45</f>
        <v>0</v>
      </c>
      <c r="D46" s="4">
        <f aca="true" t="shared" si="10" ref="D46:M46">+D45</f>
        <v>0</v>
      </c>
      <c r="E46" s="4">
        <f t="shared" si="10"/>
        <v>0</v>
      </c>
      <c r="F46" s="4">
        <f t="shared" si="10"/>
        <v>0</v>
      </c>
      <c r="G46" s="4">
        <f t="shared" si="10"/>
        <v>0</v>
      </c>
      <c r="H46" s="4">
        <f t="shared" si="10"/>
        <v>0</v>
      </c>
      <c r="I46" s="4">
        <f t="shared" si="10"/>
        <v>0</v>
      </c>
      <c r="J46" s="4">
        <f t="shared" si="10"/>
        <v>0</v>
      </c>
      <c r="K46" s="4">
        <f t="shared" si="10"/>
        <v>0</v>
      </c>
      <c r="L46" s="4">
        <f t="shared" si="10"/>
        <v>0</v>
      </c>
      <c r="M46" s="4">
        <f t="shared" si="10"/>
        <v>0</v>
      </c>
    </row>
    <row r="47" spans="1:13" ht="12.75">
      <c r="A47" t="s">
        <v>68</v>
      </c>
      <c r="B47" t="s">
        <v>69</v>
      </c>
      <c r="C47" s="1">
        <f>SUM(D47:M47)</f>
        <v>6735.902999999999</v>
      </c>
      <c r="D47" s="1">
        <v>724.488</v>
      </c>
      <c r="E47" s="1">
        <v>994.055</v>
      </c>
      <c r="F47" s="1">
        <v>4201.287</v>
      </c>
      <c r="G47" s="1">
        <v>0</v>
      </c>
      <c r="H47" s="1">
        <v>320.152</v>
      </c>
      <c r="I47" s="1">
        <v>0</v>
      </c>
      <c r="J47" s="1">
        <v>0</v>
      </c>
      <c r="K47" s="1">
        <v>0</v>
      </c>
      <c r="L47" s="1">
        <v>482.731</v>
      </c>
      <c r="M47" s="1">
        <v>13.19</v>
      </c>
    </row>
    <row r="48" spans="1:13" ht="12.75">
      <c r="A48" s="8" t="s">
        <v>196</v>
      </c>
      <c r="C48" s="4">
        <f>+C47</f>
        <v>6735.902999999999</v>
      </c>
      <c r="D48" s="4">
        <f aca="true" t="shared" si="11" ref="D48:M48">+D47</f>
        <v>724.488</v>
      </c>
      <c r="E48" s="4">
        <f t="shared" si="11"/>
        <v>994.055</v>
      </c>
      <c r="F48" s="4">
        <f t="shared" si="11"/>
        <v>4201.287</v>
      </c>
      <c r="G48" s="4">
        <f t="shared" si="11"/>
        <v>0</v>
      </c>
      <c r="H48" s="4">
        <f t="shared" si="11"/>
        <v>320.152</v>
      </c>
      <c r="I48" s="4">
        <f t="shared" si="11"/>
        <v>0</v>
      </c>
      <c r="J48" s="4">
        <f t="shared" si="11"/>
        <v>0</v>
      </c>
      <c r="K48" s="4">
        <f t="shared" si="11"/>
        <v>0</v>
      </c>
      <c r="L48" s="4">
        <f t="shared" si="11"/>
        <v>482.731</v>
      </c>
      <c r="M48" s="4">
        <f t="shared" si="11"/>
        <v>13.19</v>
      </c>
    </row>
    <row r="49" spans="1:13" ht="12.75">
      <c r="A49" t="s">
        <v>70</v>
      </c>
      <c r="B49" t="s">
        <v>71</v>
      </c>
      <c r="C49" s="1">
        <f>SUM(D49:M49)</f>
        <v>1473.412</v>
      </c>
      <c r="D49" s="1">
        <v>615.607</v>
      </c>
      <c r="E49" s="1">
        <v>396.617</v>
      </c>
      <c r="F49" s="1">
        <v>0</v>
      </c>
      <c r="G49" s="1">
        <v>0</v>
      </c>
      <c r="H49" s="1">
        <v>176.87</v>
      </c>
      <c r="I49" s="1">
        <v>0</v>
      </c>
      <c r="J49" s="1">
        <v>0</v>
      </c>
      <c r="K49" s="1">
        <v>0</v>
      </c>
      <c r="L49" s="1">
        <v>284.318</v>
      </c>
      <c r="M49" s="1">
        <v>0</v>
      </c>
    </row>
    <row r="50" spans="1:13" ht="12.75">
      <c r="A50" t="s">
        <v>70</v>
      </c>
      <c r="B50" t="s">
        <v>72</v>
      </c>
      <c r="C50" s="1">
        <f>SUM(D50:M50)</f>
        <v>1178.769</v>
      </c>
      <c r="D50" s="1">
        <v>415.455</v>
      </c>
      <c r="E50" s="1">
        <v>139.212</v>
      </c>
      <c r="F50" s="1">
        <v>116.141</v>
      </c>
      <c r="G50" s="1">
        <v>0</v>
      </c>
      <c r="H50" s="1">
        <v>151.397</v>
      </c>
      <c r="I50" s="1">
        <v>0</v>
      </c>
      <c r="J50" s="1">
        <v>0</v>
      </c>
      <c r="K50" s="1">
        <v>0</v>
      </c>
      <c r="L50" s="1">
        <v>356.564</v>
      </c>
      <c r="M50" s="1">
        <v>0</v>
      </c>
    </row>
    <row r="51" spans="1:13" ht="12.75">
      <c r="A51" t="s">
        <v>70</v>
      </c>
      <c r="B51" t="s">
        <v>73</v>
      </c>
      <c r="C51" s="1">
        <f>SUM(D51:M51)</f>
        <v>1893.843</v>
      </c>
      <c r="D51" s="1">
        <v>330.272</v>
      </c>
      <c r="E51" s="1">
        <v>109.955</v>
      </c>
      <c r="F51" s="1">
        <v>799.004</v>
      </c>
      <c r="G51" s="1">
        <v>0</v>
      </c>
      <c r="H51" s="1">
        <v>181.865</v>
      </c>
      <c r="I51" s="1">
        <v>0</v>
      </c>
      <c r="J51" s="1">
        <v>0</v>
      </c>
      <c r="K51" s="1">
        <v>0</v>
      </c>
      <c r="L51" s="1">
        <v>472.747</v>
      </c>
      <c r="M51" s="1">
        <v>0</v>
      </c>
    </row>
    <row r="52" spans="1:13" ht="12.75">
      <c r="A52" t="s">
        <v>70</v>
      </c>
      <c r="B52" t="s">
        <v>74</v>
      </c>
      <c r="C52" s="1">
        <f>SUM(D52:M52)</f>
        <v>10469.051000000001</v>
      </c>
      <c r="D52" s="1">
        <v>3842.521</v>
      </c>
      <c r="E52" s="1">
        <v>2887.243</v>
      </c>
      <c r="F52" s="1">
        <v>1293.122</v>
      </c>
      <c r="G52" s="1">
        <v>110.618</v>
      </c>
      <c r="H52" s="1">
        <v>1003.11</v>
      </c>
      <c r="I52" s="1">
        <v>0</v>
      </c>
      <c r="J52" s="1">
        <v>0</v>
      </c>
      <c r="K52" s="1">
        <v>339.657</v>
      </c>
      <c r="L52" s="1">
        <v>992.78</v>
      </c>
      <c r="M52" s="1">
        <v>0</v>
      </c>
    </row>
    <row r="53" spans="1:13" ht="12.75">
      <c r="A53" t="s">
        <v>70</v>
      </c>
      <c r="B53" t="s">
        <v>75</v>
      </c>
      <c r="C53" s="1">
        <f>SUM(D53:M53)</f>
        <v>8045.182000000001</v>
      </c>
      <c r="D53" s="1">
        <v>2558.221</v>
      </c>
      <c r="E53" s="1">
        <v>1462.922</v>
      </c>
      <c r="F53" s="1">
        <v>2409.425</v>
      </c>
      <c r="G53" s="1">
        <v>0</v>
      </c>
      <c r="H53" s="1">
        <v>820.401</v>
      </c>
      <c r="I53" s="1">
        <v>0</v>
      </c>
      <c r="J53" s="1">
        <v>0</v>
      </c>
      <c r="K53" s="1">
        <v>0</v>
      </c>
      <c r="L53" s="1">
        <v>781.506</v>
      </c>
      <c r="M53" s="1">
        <v>12.707</v>
      </c>
    </row>
    <row r="54" spans="1:23" ht="12.75">
      <c r="A54" s="8" t="s">
        <v>197</v>
      </c>
      <c r="C54" s="4">
        <f>+C49+C50+C51+C52+C53</f>
        <v>23060.257</v>
      </c>
      <c r="D54" s="4">
        <f aca="true" t="shared" si="12" ref="D54:M54">+D49+D50+D51+D52+D53</f>
        <v>7762.075999999999</v>
      </c>
      <c r="E54" s="4">
        <f t="shared" si="12"/>
        <v>4995.9490000000005</v>
      </c>
      <c r="F54" s="4">
        <f t="shared" si="12"/>
        <v>4617.692</v>
      </c>
      <c r="G54" s="4">
        <f t="shared" si="12"/>
        <v>110.618</v>
      </c>
      <c r="H54" s="4">
        <f t="shared" si="12"/>
        <v>2333.643</v>
      </c>
      <c r="I54" s="4">
        <f t="shared" si="12"/>
        <v>0</v>
      </c>
      <c r="J54" s="4">
        <f t="shared" si="12"/>
        <v>0</v>
      </c>
      <c r="K54" s="4">
        <f t="shared" si="12"/>
        <v>339.657</v>
      </c>
      <c r="L54" s="4">
        <f t="shared" si="12"/>
        <v>2887.915</v>
      </c>
      <c r="M54" s="4">
        <f t="shared" si="12"/>
        <v>12.707</v>
      </c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13" ht="12.75">
      <c r="A55" t="s">
        <v>76</v>
      </c>
      <c r="B55" t="s">
        <v>77</v>
      </c>
      <c r="C55" s="1">
        <f>SUM(D55:M55)</f>
        <v>30631.364999999994</v>
      </c>
      <c r="D55" s="1">
        <v>9688.148</v>
      </c>
      <c r="E55" s="1">
        <v>3431.29</v>
      </c>
      <c r="F55" s="1">
        <v>13189.006</v>
      </c>
      <c r="G55" s="1">
        <v>962.117</v>
      </c>
      <c r="H55" s="1">
        <v>1703.906</v>
      </c>
      <c r="I55" s="1">
        <v>0</v>
      </c>
      <c r="J55" s="1">
        <v>0</v>
      </c>
      <c r="K55" s="1">
        <v>0</v>
      </c>
      <c r="L55" s="1">
        <v>1340.218</v>
      </c>
      <c r="M55" s="1">
        <v>316.68</v>
      </c>
    </row>
    <row r="56" spans="1:13" ht="12.75">
      <c r="A56" s="8" t="s">
        <v>198</v>
      </c>
      <c r="C56" s="4">
        <f>+C55</f>
        <v>30631.364999999994</v>
      </c>
      <c r="D56" s="4">
        <f aca="true" t="shared" si="13" ref="D56:M56">+D55</f>
        <v>9688.148</v>
      </c>
      <c r="E56" s="4">
        <f t="shared" si="13"/>
        <v>3431.29</v>
      </c>
      <c r="F56" s="4">
        <f t="shared" si="13"/>
        <v>13189.006</v>
      </c>
      <c r="G56" s="4">
        <f t="shared" si="13"/>
        <v>962.117</v>
      </c>
      <c r="H56" s="4">
        <f t="shared" si="13"/>
        <v>1703.906</v>
      </c>
      <c r="I56" s="4">
        <f t="shared" si="13"/>
        <v>0</v>
      </c>
      <c r="J56" s="4">
        <f t="shared" si="13"/>
        <v>0</v>
      </c>
      <c r="K56" s="4">
        <f t="shared" si="13"/>
        <v>0</v>
      </c>
      <c r="L56" s="4">
        <f t="shared" si="13"/>
        <v>1340.218</v>
      </c>
      <c r="M56" s="4">
        <f t="shared" si="13"/>
        <v>316.68</v>
      </c>
    </row>
    <row r="57" spans="1:13" ht="12.75">
      <c r="A57" t="s">
        <v>78</v>
      </c>
      <c r="B57" t="s">
        <v>53</v>
      </c>
      <c r="C57" s="1">
        <f>SUM(D57:M57)</f>
        <v>654.568</v>
      </c>
      <c r="D57" s="1">
        <v>56.773</v>
      </c>
      <c r="E57" s="1">
        <v>14.355</v>
      </c>
      <c r="F57" s="1">
        <v>469.247</v>
      </c>
      <c r="G57" s="1">
        <v>0</v>
      </c>
      <c r="H57" s="1">
        <v>15.068</v>
      </c>
      <c r="I57" s="1">
        <v>0</v>
      </c>
      <c r="J57" s="1">
        <v>0</v>
      </c>
      <c r="K57" s="1">
        <v>0</v>
      </c>
      <c r="L57" s="1">
        <v>99.125</v>
      </c>
      <c r="M57" s="1">
        <v>0</v>
      </c>
    </row>
    <row r="58" spans="1:13" ht="12.75">
      <c r="A58" t="s">
        <v>78</v>
      </c>
      <c r="B58" t="s">
        <v>79</v>
      </c>
      <c r="C58" s="1">
        <f>SUM(D58:M58)</f>
        <v>81314.439</v>
      </c>
      <c r="D58" s="1">
        <v>33364.495</v>
      </c>
      <c r="E58" s="1">
        <v>12019.728</v>
      </c>
      <c r="F58" s="1">
        <v>23159.749</v>
      </c>
      <c r="G58" s="1">
        <v>2875.757</v>
      </c>
      <c r="H58" s="1">
        <v>3910.852</v>
      </c>
      <c r="I58" s="1">
        <v>0</v>
      </c>
      <c r="J58" s="1">
        <v>0</v>
      </c>
      <c r="K58" s="1">
        <v>2157.043</v>
      </c>
      <c r="L58" s="1">
        <v>3210.626</v>
      </c>
      <c r="M58" s="1">
        <v>616.189</v>
      </c>
    </row>
    <row r="59" spans="1:13" ht="12.75">
      <c r="A59" t="s">
        <v>78</v>
      </c>
      <c r="B59" t="s">
        <v>20</v>
      </c>
      <c r="C59" s="1">
        <f>SUM(D59:M59)</f>
        <v>38.172</v>
      </c>
      <c r="D59" s="1">
        <v>25.463</v>
      </c>
      <c r="E59" s="1">
        <v>8.799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3.91</v>
      </c>
      <c r="L59" s="1">
        <v>0</v>
      </c>
      <c r="M59" s="1">
        <v>0</v>
      </c>
    </row>
    <row r="60" spans="1:13" ht="12.75">
      <c r="A60" s="8" t="s">
        <v>199</v>
      </c>
      <c r="C60" s="4">
        <f>+C57+C58+C59</f>
        <v>82007.179</v>
      </c>
      <c r="D60" s="4">
        <f aca="true" t="shared" si="14" ref="D60:M60">+D57+D58+D59</f>
        <v>33446.73100000001</v>
      </c>
      <c r="E60" s="4">
        <f t="shared" si="14"/>
        <v>12042.882</v>
      </c>
      <c r="F60" s="4">
        <f t="shared" si="14"/>
        <v>23628.996</v>
      </c>
      <c r="G60" s="4">
        <f t="shared" si="14"/>
        <v>2875.757</v>
      </c>
      <c r="H60" s="4">
        <f t="shared" si="14"/>
        <v>3925.92</v>
      </c>
      <c r="I60" s="4">
        <f t="shared" si="14"/>
        <v>0</v>
      </c>
      <c r="J60" s="4">
        <f t="shared" si="14"/>
        <v>0</v>
      </c>
      <c r="K60" s="4">
        <f t="shared" si="14"/>
        <v>2160.953</v>
      </c>
      <c r="L60" s="4">
        <f t="shared" si="14"/>
        <v>3309.751</v>
      </c>
      <c r="M60" s="4">
        <f t="shared" si="14"/>
        <v>616.189</v>
      </c>
    </row>
    <row r="61" spans="1:13" ht="12.75">
      <c r="A61" t="s">
        <v>80</v>
      </c>
      <c r="B61" s="5" t="s">
        <v>181</v>
      </c>
      <c r="C61" s="7">
        <f>SUM(D61:M61)</f>
        <v>1038</v>
      </c>
      <c r="D61" s="7">
        <v>235</v>
      </c>
      <c r="E61" s="7">
        <v>470</v>
      </c>
      <c r="F61" s="7">
        <v>0</v>
      </c>
      <c r="G61" s="7">
        <v>0</v>
      </c>
      <c r="H61" s="7">
        <v>58</v>
      </c>
      <c r="I61" s="7">
        <v>0</v>
      </c>
      <c r="J61" s="7">
        <v>0</v>
      </c>
      <c r="K61" s="7">
        <v>0</v>
      </c>
      <c r="L61" s="7">
        <v>275</v>
      </c>
      <c r="M61" s="7">
        <v>0</v>
      </c>
    </row>
    <row r="62" spans="1:13" ht="12.75">
      <c r="A62" t="s">
        <v>80</v>
      </c>
      <c r="B62" t="s">
        <v>53</v>
      </c>
      <c r="C62" s="1">
        <f>SUM(D62:M62)</f>
        <v>764.221</v>
      </c>
      <c r="D62" s="1">
        <v>18.246</v>
      </c>
      <c r="E62" s="1">
        <v>13.27</v>
      </c>
      <c r="F62" s="1">
        <v>361.46</v>
      </c>
      <c r="G62" s="1">
        <v>0</v>
      </c>
      <c r="H62" s="1">
        <v>12.647</v>
      </c>
      <c r="I62" s="1">
        <v>0</v>
      </c>
      <c r="J62" s="1">
        <v>0</v>
      </c>
      <c r="K62" s="1">
        <v>30.405</v>
      </c>
      <c r="L62" s="1">
        <v>328.193</v>
      </c>
      <c r="M62" s="1">
        <v>0</v>
      </c>
    </row>
    <row r="63" spans="1:13" ht="12.75">
      <c r="A63" t="s">
        <v>80</v>
      </c>
      <c r="B63" t="s">
        <v>81</v>
      </c>
      <c r="C63" s="7">
        <f>SUM(D63:M63)</f>
        <v>2720.473</v>
      </c>
      <c r="D63" s="7">
        <v>408.545</v>
      </c>
      <c r="E63" s="7">
        <v>64.662</v>
      </c>
      <c r="F63" s="7">
        <v>1254.242</v>
      </c>
      <c r="G63" s="7">
        <v>0</v>
      </c>
      <c r="H63" s="7">
        <v>155.129</v>
      </c>
      <c r="I63" s="7">
        <v>0</v>
      </c>
      <c r="J63" s="7">
        <v>0</v>
      </c>
      <c r="K63" s="7">
        <v>0</v>
      </c>
      <c r="L63" s="7">
        <v>837.895</v>
      </c>
      <c r="M63" s="7">
        <v>0</v>
      </c>
    </row>
    <row r="64" spans="1:13" ht="12.75">
      <c r="A64" t="s">
        <v>80</v>
      </c>
      <c r="B64" t="s">
        <v>82</v>
      </c>
      <c r="C64" s="1">
        <f>SUM(D64:M64)</f>
        <v>3906.4520000000007</v>
      </c>
      <c r="D64" s="1">
        <v>1649.567</v>
      </c>
      <c r="E64" s="1">
        <v>499.349</v>
      </c>
      <c r="F64" s="1">
        <v>1110.903</v>
      </c>
      <c r="G64" s="1">
        <v>0</v>
      </c>
      <c r="H64" s="1">
        <v>448.862</v>
      </c>
      <c r="I64" s="1">
        <v>0</v>
      </c>
      <c r="J64" s="1">
        <v>0</v>
      </c>
      <c r="K64" s="1">
        <v>0</v>
      </c>
      <c r="L64" s="1">
        <v>197.771</v>
      </c>
      <c r="M64" s="1">
        <v>0</v>
      </c>
    </row>
    <row r="65" spans="1:13" ht="12.75">
      <c r="A65" s="8" t="s">
        <v>200</v>
      </c>
      <c r="C65" s="4">
        <f>+C61+C62+C63+C64</f>
        <v>8429.146</v>
      </c>
      <c r="D65" s="4">
        <f aca="true" t="shared" si="15" ref="D65:M65">+D61+D62+D63+D64</f>
        <v>2311.358</v>
      </c>
      <c r="E65" s="4">
        <f t="shared" si="15"/>
        <v>1047.281</v>
      </c>
      <c r="F65" s="4">
        <f t="shared" si="15"/>
        <v>2726.605</v>
      </c>
      <c r="G65" s="4">
        <f t="shared" si="15"/>
        <v>0</v>
      </c>
      <c r="H65" s="4">
        <f t="shared" si="15"/>
        <v>674.638</v>
      </c>
      <c r="I65" s="4">
        <f t="shared" si="15"/>
        <v>0</v>
      </c>
      <c r="J65" s="4">
        <f t="shared" si="15"/>
        <v>0</v>
      </c>
      <c r="K65" s="4">
        <f t="shared" si="15"/>
        <v>30.405</v>
      </c>
      <c r="L65" s="4">
        <f t="shared" si="15"/>
        <v>1638.859</v>
      </c>
      <c r="M65" s="4">
        <f t="shared" si="15"/>
        <v>0</v>
      </c>
    </row>
    <row r="66" spans="1:13" ht="12.75">
      <c r="A66" t="s">
        <v>83</v>
      </c>
      <c r="B66" t="s">
        <v>84</v>
      </c>
      <c r="C66" s="1">
        <f>SUM(D66:M66)</f>
        <v>45115.270000000004</v>
      </c>
      <c r="D66" s="1">
        <v>18381.746</v>
      </c>
      <c r="E66" s="1">
        <v>6440.004</v>
      </c>
      <c r="F66" s="1">
        <v>13289.572</v>
      </c>
      <c r="G66" s="1">
        <v>2120.616</v>
      </c>
      <c r="H66" s="1">
        <v>3192.321</v>
      </c>
      <c r="I66" s="1">
        <v>0</v>
      </c>
      <c r="J66" s="1">
        <v>0</v>
      </c>
      <c r="K66" s="1">
        <v>667.752</v>
      </c>
      <c r="L66" s="1">
        <v>1023.259</v>
      </c>
      <c r="M66" s="1">
        <v>0</v>
      </c>
    </row>
    <row r="67" spans="1:13" ht="12.75">
      <c r="A67" t="s">
        <v>83</v>
      </c>
      <c r="B67" t="s">
        <v>85</v>
      </c>
      <c r="C67" s="1">
        <f>SUM(D67:M67)</f>
        <v>676.574</v>
      </c>
      <c r="D67" s="1">
        <v>178.381</v>
      </c>
      <c r="E67" s="1">
        <v>54.216</v>
      </c>
      <c r="F67" s="1">
        <v>262.4</v>
      </c>
      <c r="G67" s="1">
        <v>0</v>
      </c>
      <c r="H67" s="1">
        <v>65.994</v>
      </c>
      <c r="I67" s="1">
        <v>0</v>
      </c>
      <c r="J67" s="1">
        <v>0</v>
      </c>
      <c r="K67" s="1">
        <v>0</v>
      </c>
      <c r="L67" s="1">
        <v>115.583</v>
      </c>
      <c r="M67" s="1">
        <v>0</v>
      </c>
    </row>
    <row r="68" spans="1:13" ht="12.75">
      <c r="A68" s="8" t="s">
        <v>201</v>
      </c>
      <c r="C68" s="4">
        <f>+C66+C67</f>
        <v>45791.844000000005</v>
      </c>
      <c r="D68" s="4">
        <f aca="true" t="shared" si="16" ref="D68:M68">+D66+D67</f>
        <v>18560.127</v>
      </c>
      <c r="E68" s="4">
        <f t="shared" si="16"/>
        <v>6494.22</v>
      </c>
      <c r="F68" s="4">
        <f t="shared" si="16"/>
        <v>13551.972</v>
      </c>
      <c r="G68" s="4">
        <f t="shared" si="16"/>
        <v>2120.616</v>
      </c>
      <c r="H68" s="4">
        <f t="shared" si="16"/>
        <v>3258.315</v>
      </c>
      <c r="I68" s="4">
        <f t="shared" si="16"/>
        <v>0</v>
      </c>
      <c r="J68" s="4">
        <f t="shared" si="16"/>
        <v>0</v>
      </c>
      <c r="K68" s="4">
        <f t="shared" si="16"/>
        <v>667.752</v>
      </c>
      <c r="L68" s="4">
        <f t="shared" si="16"/>
        <v>1138.842</v>
      </c>
      <c r="M68" s="4">
        <f t="shared" si="16"/>
        <v>0</v>
      </c>
    </row>
    <row r="69" spans="1:13" ht="12.75">
      <c r="A69" t="s">
        <v>90</v>
      </c>
      <c r="B69" t="s">
        <v>91</v>
      </c>
      <c r="C69" s="1">
        <f>SUM(D69:M69)</f>
        <v>3597.945</v>
      </c>
      <c r="D69" s="1">
        <v>552.544</v>
      </c>
      <c r="E69" s="1">
        <v>168.992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2876.409</v>
      </c>
      <c r="M69" s="1">
        <v>0</v>
      </c>
    </row>
    <row r="70" spans="1:13" ht="12.75">
      <c r="A70" t="s">
        <v>90</v>
      </c>
      <c r="B70" t="s">
        <v>92</v>
      </c>
      <c r="C70" s="1">
        <f>SUM(D70:M70)</f>
        <v>24.291</v>
      </c>
      <c r="D70" s="1">
        <v>0</v>
      </c>
      <c r="E70" s="1">
        <v>2.855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21.436</v>
      </c>
      <c r="M70" s="1">
        <v>0</v>
      </c>
    </row>
    <row r="71" spans="1:13" ht="12.75">
      <c r="A71" t="s">
        <v>90</v>
      </c>
      <c r="B71" t="s">
        <v>93</v>
      </c>
      <c r="C71" s="1">
        <f>SUM(D71:M71)</f>
        <v>2480.5209999999997</v>
      </c>
      <c r="D71" s="1">
        <v>1910.002</v>
      </c>
      <c r="E71" s="1">
        <v>570.519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</row>
    <row r="72" spans="1:13" ht="12.75">
      <c r="A72" s="8" t="s">
        <v>202</v>
      </c>
      <c r="C72" s="4">
        <f>+C69+C70+C71</f>
        <v>6102.757</v>
      </c>
      <c r="D72" s="4">
        <f aca="true" t="shared" si="17" ref="D72:M72">+D69+D70+D71</f>
        <v>2462.546</v>
      </c>
      <c r="E72" s="4">
        <f t="shared" si="17"/>
        <v>742.366</v>
      </c>
      <c r="F72" s="4">
        <f t="shared" si="17"/>
        <v>0</v>
      </c>
      <c r="G72" s="4">
        <f t="shared" si="17"/>
        <v>0</v>
      </c>
      <c r="H72" s="4">
        <f t="shared" si="17"/>
        <v>0</v>
      </c>
      <c r="I72" s="4">
        <f t="shared" si="17"/>
        <v>0</v>
      </c>
      <c r="J72" s="4">
        <f t="shared" si="17"/>
        <v>0</v>
      </c>
      <c r="K72" s="4">
        <f t="shared" si="17"/>
        <v>0</v>
      </c>
      <c r="L72" s="4">
        <f t="shared" si="17"/>
        <v>2897.8450000000003</v>
      </c>
      <c r="M72" s="4">
        <f t="shared" si="17"/>
        <v>0</v>
      </c>
    </row>
    <row r="73" spans="1:13" ht="12.75">
      <c r="A73" t="s">
        <v>86</v>
      </c>
      <c r="B73" t="s">
        <v>87</v>
      </c>
      <c r="C73" s="1">
        <f>SUM(D73:M73)</f>
        <v>22829.159</v>
      </c>
      <c r="D73" s="1">
        <v>10347.028</v>
      </c>
      <c r="E73" s="1">
        <v>2531.303</v>
      </c>
      <c r="F73" s="1">
        <v>7876.431</v>
      </c>
      <c r="G73" s="1">
        <v>0</v>
      </c>
      <c r="H73" s="1">
        <v>2060.752</v>
      </c>
      <c r="I73" s="1">
        <v>0</v>
      </c>
      <c r="J73" s="1">
        <v>0</v>
      </c>
      <c r="K73" s="1">
        <v>0</v>
      </c>
      <c r="L73" s="1">
        <v>13.645</v>
      </c>
      <c r="M73" s="1">
        <v>0</v>
      </c>
    </row>
    <row r="74" spans="1:18" ht="12.75">
      <c r="A74" s="8" t="s">
        <v>203</v>
      </c>
      <c r="C74" s="4">
        <f>+C73</f>
        <v>22829.159</v>
      </c>
      <c r="D74" s="4">
        <f aca="true" t="shared" si="18" ref="D74:M74">+D73</f>
        <v>10347.028</v>
      </c>
      <c r="E74" s="4">
        <f t="shared" si="18"/>
        <v>2531.303</v>
      </c>
      <c r="F74" s="4">
        <f t="shared" si="18"/>
        <v>7876.431</v>
      </c>
      <c r="G74" s="4">
        <f t="shared" si="18"/>
        <v>0</v>
      </c>
      <c r="H74" s="4">
        <f t="shared" si="18"/>
        <v>2060.752</v>
      </c>
      <c r="I74" s="4">
        <f t="shared" si="18"/>
        <v>0</v>
      </c>
      <c r="J74" s="4">
        <f t="shared" si="18"/>
        <v>0</v>
      </c>
      <c r="K74" s="4">
        <f t="shared" si="18"/>
        <v>0</v>
      </c>
      <c r="L74" s="4">
        <f t="shared" si="18"/>
        <v>13.645</v>
      </c>
      <c r="M74" s="4">
        <f t="shared" si="18"/>
        <v>0</v>
      </c>
      <c r="N74" s="1"/>
      <c r="O74" s="1"/>
      <c r="P74" s="1"/>
      <c r="Q74" s="1"/>
      <c r="R74" s="1"/>
    </row>
    <row r="75" spans="1:13" ht="12.75">
      <c r="A75" t="s">
        <v>94</v>
      </c>
      <c r="B75" t="s">
        <v>89</v>
      </c>
      <c r="C75" s="1">
        <f>SUM(D75:M75)</f>
        <v>724.798</v>
      </c>
      <c r="D75" s="1">
        <v>86.84</v>
      </c>
      <c r="E75" s="1">
        <v>10.731</v>
      </c>
      <c r="F75" s="1">
        <v>627.227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</row>
    <row r="76" spans="1:13" ht="12.75">
      <c r="A76" t="s">
        <v>94</v>
      </c>
      <c r="B76" t="s">
        <v>29</v>
      </c>
      <c r="C76" s="1">
        <f>SUM(D76:M76)</f>
        <v>102.212</v>
      </c>
      <c r="D76" s="1">
        <v>0</v>
      </c>
      <c r="E76" s="1">
        <v>0</v>
      </c>
      <c r="F76" s="1">
        <v>86.394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15.818</v>
      </c>
      <c r="M76" s="1">
        <v>0</v>
      </c>
    </row>
    <row r="77" spans="1:13" ht="12.75">
      <c r="A77" t="s">
        <v>94</v>
      </c>
      <c r="B77" t="s">
        <v>95</v>
      </c>
      <c r="C77" s="1">
        <f>SUM(D77:M77)</f>
        <v>31038.352999999996</v>
      </c>
      <c r="D77" s="1">
        <v>12431.414</v>
      </c>
      <c r="E77" s="1">
        <v>13756.434</v>
      </c>
      <c r="F77" s="1">
        <v>0</v>
      </c>
      <c r="G77" s="1">
        <v>0</v>
      </c>
      <c r="H77" s="1">
        <v>2463.314</v>
      </c>
      <c r="I77" s="1">
        <v>0</v>
      </c>
      <c r="J77" s="1">
        <v>0</v>
      </c>
      <c r="K77" s="1">
        <v>171.727</v>
      </c>
      <c r="L77" s="1">
        <v>2053.68</v>
      </c>
      <c r="M77" s="1">
        <v>161.784</v>
      </c>
    </row>
    <row r="78" spans="1:13" ht="12.75">
      <c r="A78" s="8" t="s">
        <v>204</v>
      </c>
      <c r="C78" s="4">
        <f>+C75+C76+C77</f>
        <v>31865.362999999994</v>
      </c>
      <c r="D78" s="4">
        <f aca="true" t="shared" si="19" ref="D78:M78">+D75+D76+D77</f>
        <v>12518.254</v>
      </c>
      <c r="E78" s="4">
        <f t="shared" si="19"/>
        <v>13767.164999999999</v>
      </c>
      <c r="F78" s="4">
        <f t="shared" si="19"/>
        <v>713.621</v>
      </c>
      <c r="G78" s="4">
        <f t="shared" si="19"/>
        <v>0</v>
      </c>
      <c r="H78" s="4">
        <f t="shared" si="19"/>
        <v>2463.314</v>
      </c>
      <c r="I78" s="4">
        <f t="shared" si="19"/>
        <v>0</v>
      </c>
      <c r="J78" s="4">
        <f t="shared" si="19"/>
        <v>0</v>
      </c>
      <c r="K78" s="4">
        <f t="shared" si="19"/>
        <v>171.727</v>
      </c>
      <c r="L78" s="4">
        <f t="shared" si="19"/>
        <v>2069.498</v>
      </c>
      <c r="M78" s="4">
        <f t="shared" si="19"/>
        <v>161.784</v>
      </c>
    </row>
    <row r="79" spans="1:13" ht="12.75">
      <c r="A79" t="s">
        <v>96</v>
      </c>
      <c r="B79" s="6" t="s">
        <v>182</v>
      </c>
      <c r="C79" s="1">
        <f>SUM(D79:M79)</f>
        <v>13651.44</v>
      </c>
      <c r="D79" s="1">
        <v>6564.767</v>
      </c>
      <c r="E79" s="1">
        <v>1642.648</v>
      </c>
      <c r="F79" s="1">
        <v>1328.064</v>
      </c>
      <c r="G79" s="1">
        <v>190.44</v>
      </c>
      <c r="H79" s="1">
        <v>849.679</v>
      </c>
      <c r="I79" s="1">
        <v>0</v>
      </c>
      <c r="J79" s="1">
        <v>0</v>
      </c>
      <c r="K79" s="1">
        <v>651.268</v>
      </c>
      <c r="L79" s="1">
        <v>2406.74</v>
      </c>
      <c r="M79" s="1">
        <v>17.834</v>
      </c>
    </row>
    <row r="80" spans="1:13" ht="12.75">
      <c r="A80" t="s">
        <v>96</v>
      </c>
      <c r="B80" t="s">
        <v>97</v>
      </c>
      <c r="C80" s="1">
        <f>SUM(D80:M80)</f>
        <v>615.82</v>
      </c>
      <c r="D80" s="1">
        <v>129.445</v>
      </c>
      <c r="E80" s="1">
        <v>30.518</v>
      </c>
      <c r="F80" s="1">
        <v>0</v>
      </c>
      <c r="G80" s="1">
        <v>296.51</v>
      </c>
      <c r="H80" s="1">
        <v>43.021</v>
      </c>
      <c r="I80" s="1">
        <v>0</v>
      </c>
      <c r="J80" s="1">
        <v>0</v>
      </c>
      <c r="K80" s="1">
        <v>31.852</v>
      </c>
      <c r="L80" s="1">
        <v>84.474</v>
      </c>
      <c r="M80" s="1">
        <v>0</v>
      </c>
    </row>
    <row r="81" spans="1:13" ht="12.75">
      <c r="A81" s="8" t="s">
        <v>205</v>
      </c>
      <c r="C81" s="4">
        <f>+C79+C80</f>
        <v>14267.26</v>
      </c>
      <c r="D81" s="4">
        <f aca="true" t="shared" si="20" ref="D81:M81">+D79+D80</f>
        <v>6694.2119999999995</v>
      </c>
      <c r="E81" s="4">
        <f t="shared" si="20"/>
        <v>1673.166</v>
      </c>
      <c r="F81" s="4">
        <f t="shared" si="20"/>
        <v>1328.064</v>
      </c>
      <c r="G81" s="4">
        <f t="shared" si="20"/>
        <v>486.95</v>
      </c>
      <c r="H81" s="4">
        <f t="shared" si="20"/>
        <v>892.6999999999999</v>
      </c>
      <c r="I81" s="4">
        <f t="shared" si="20"/>
        <v>0</v>
      </c>
      <c r="J81" s="4">
        <f t="shared" si="20"/>
        <v>0</v>
      </c>
      <c r="K81" s="4">
        <f t="shared" si="20"/>
        <v>683.12</v>
      </c>
      <c r="L81" s="4">
        <f t="shared" si="20"/>
        <v>2491.214</v>
      </c>
      <c r="M81" s="4">
        <f t="shared" si="20"/>
        <v>17.834</v>
      </c>
    </row>
    <row r="82" spans="1:13" ht="12.75">
      <c r="A82" t="s">
        <v>98</v>
      </c>
      <c r="B82" t="s">
        <v>9</v>
      </c>
      <c r="C82" s="1">
        <f>SUM(D82:M82)</f>
        <v>1218.0439999999999</v>
      </c>
      <c r="D82" s="1">
        <v>261.033</v>
      </c>
      <c r="E82" s="1">
        <v>627.43</v>
      </c>
      <c r="F82" s="1">
        <v>0</v>
      </c>
      <c r="G82" s="1">
        <v>0</v>
      </c>
      <c r="H82" s="1">
        <v>56.746</v>
      </c>
      <c r="I82" s="1">
        <v>0</v>
      </c>
      <c r="J82" s="1">
        <v>0</v>
      </c>
      <c r="K82" s="1">
        <v>13.99</v>
      </c>
      <c r="L82" s="1">
        <v>258.845</v>
      </c>
      <c r="M82" s="1">
        <v>0</v>
      </c>
    </row>
    <row r="83" spans="1:13" ht="12.75">
      <c r="A83" t="s">
        <v>98</v>
      </c>
      <c r="B83" t="s">
        <v>99</v>
      </c>
      <c r="C83" s="1">
        <f>SUM(D83:M83)</f>
        <v>531.44</v>
      </c>
      <c r="D83" s="1">
        <v>16.16</v>
      </c>
      <c r="E83" s="1">
        <v>268.935</v>
      </c>
      <c r="F83" s="1">
        <v>0</v>
      </c>
      <c r="G83" s="1">
        <v>0</v>
      </c>
      <c r="H83" s="1">
        <v>3.39</v>
      </c>
      <c r="I83" s="1">
        <v>0</v>
      </c>
      <c r="J83" s="1">
        <v>0</v>
      </c>
      <c r="K83" s="1">
        <v>0</v>
      </c>
      <c r="L83" s="1">
        <v>242.955</v>
      </c>
      <c r="M83" s="1">
        <v>0</v>
      </c>
    </row>
    <row r="84" spans="1:13" ht="12.75">
      <c r="A84" t="s">
        <v>98</v>
      </c>
      <c r="B84" t="s">
        <v>100</v>
      </c>
      <c r="C84" s="1">
        <f>SUM(D84:M84)</f>
        <v>5643.843000000001</v>
      </c>
      <c r="D84" s="1">
        <v>2060.733</v>
      </c>
      <c r="E84" s="1">
        <v>1363.372</v>
      </c>
      <c r="F84" s="1">
        <v>1503.336</v>
      </c>
      <c r="G84" s="1">
        <v>47.432</v>
      </c>
      <c r="H84" s="1">
        <v>374.636</v>
      </c>
      <c r="I84" s="1">
        <v>0</v>
      </c>
      <c r="J84" s="1">
        <v>0</v>
      </c>
      <c r="K84" s="1">
        <v>140.889</v>
      </c>
      <c r="L84" s="1">
        <v>131.989</v>
      </c>
      <c r="M84" s="1">
        <v>21.456</v>
      </c>
    </row>
    <row r="85" spans="1:13" ht="12.75">
      <c r="A85" s="8" t="s">
        <v>206</v>
      </c>
      <c r="C85" s="4">
        <f>+C82+C83+C84</f>
        <v>7393.327000000001</v>
      </c>
      <c r="D85" s="4">
        <f aca="true" t="shared" si="21" ref="D85:M85">+D82+D83+D84</f>
        <v>2337.9260000000004</v>
      </c>
      <c r="E85" s="4">
        <f t="shared" si="21"/>
        <v>2259.737</v>
      </c>
      <c r="F85" s="4">
        <f t="shared" si="21"/>
        <v>1503.336</v>
      </c>
      <c r="G85" s="4">
        <f t="shared" si="21"/>
        <v>47.432</v>
      </c>
      <c r="H85" s="4">
        <f t="shared" si="21"/>
        <v>434.77200000000005</v>
      </c>
      <c r="I85" s="4">
        <f t="shared" si="21"/>
        <v>0</v>
      </c>
      <c r="J85" s="4">
        <f t="shared" si="21"/>
        <v>0</v>
      </c>
      <c r="K85" s="4">
        <f t="shared" si="21"/>
        <v>154.87900000000002</v>
      </c>
      <c r="L85" s="4">
        <f t="shared" si="21"/>
        <v>633.7890000000001</v>
      </c>
      <c r="M85" s="4">
        <f t="shared" si="21"/>
        <v>21.456</v>
      </c>
    </row>
    <row r="86" spans="1:13" ht="12.75">
      <c r="A86" t="s">
        <v>88</v>
      </c>
      <c r="B86" t="s">
        <v>89</v>
      </c>
      <c r="C86" s="1">
        <f>SUM(D86:M86)</f>
        <v>261.37799999999993</v>
      </c>
      <c r="D86" s="1">
        <v>98.002</v>
      </c>
      <c r="E86" s="1">
        <v>88.934</v>
      </c>
      <c r="F86" s="1">
        <v>56.527</v>
      </c>
      <c r="G86" s="1">
        <v>0</v>
      </c>
      <c r="H86" s="1">
        <v>0</v>
      </c>
      <c r="I86" s="1">
        <v>0</v>
      </c>
      <c r="J86" s="1">
        <v>0</v>
      </c>
      <c r="K86" s="1">
        <v>6.908</v>
      </c>
      <c r="L86" s="1">
        <v>11.007</v>
      </c>
      <c r="M86" s="1">
        <v>0</v>
      </c>
    </row>
    <row r="87" spans="1:13" ht="12.75">
      <c r="A87" s="8" t="s">
        <v>207</v>
      </c>
      <c r="C87" s="4">
        <f>+C86</f>
        <v>261.37799999999993</v>
      </c>
      <c r="D87" s="4">
        <f aca="true" t="shared" si="22" ref="D87:M87">+D86</f>
        <v>98.002</v>
      </c>
      <c r="E87" s="4">
        <f t="shared" si="22"/>
        <v>88.934</v>
      </c>
      <c r="F87" s="4">
        <f t="shared" si="22"/>
        <v>56.527</v>
      </c>
      <c r="G87" s="4">
        <f t="shared" si="22"/>
        <v>0</v>
      </c>
      <c r="H87" s="4">
        <f t="shared" si="22"/>
        <v>0</v>
      </c>
      <c r="I87" s="4">
        <f t="shared" si="22"/>
        <v>0</v>
      </c>
      <c r="J87" s="4">
        <f t="shared" si="22"/>
        <v>0</v>
      </c>
      <c r="K87" s="4">
        <f t="shared" si="22"/>
        <v>6.908</v>
      </c>
      <c r="L87" s="4">
        <f t="shared" si="22"/>
        <v>11.007</v>
      </c>
      <c r="M87" s="4">
        <f t="shared" si="22"/>
        <v>0</v>
      </c>
    </row>
    <row r="88" spans="1:13" ht="12.75">
      <c r="A88" t="s">
        <v>102</v>
      </c>
      <c r="B88" t="s">
        <v>103</v>
      </c>
      <c r="C88" s="1">
        <f>SUM(D88:M88)</f>
        <v>1934.5919999999999</v>
      </c>
      <c r="D88" s="1">
        <v>693.887</v>
      </c>
      <c r="E88" s="1">
        <v>415.179</v>
      </c>
      <c r="F88" s="1">
        <v>301.203</v>
      </c>
      <c r="G88" s="1">
        <v>0</v>
      </c>
      <c r="H88" s="1">
        <v>233.747</v>
      </c>
      <c r="I88" s="1">
        <v>0</v>
      </c>
      <c r="J88" s="1">
        <v>0</v>
      </c>
      <c r="K88" s="1">
        <v>0</v>
      </c>
      <c r="L88" s="1">
        <v>290.576</v>
      </c>
      <c r="M88" s="1">
        <v>0</v>
      </c>
    </row>
    <row r="89" spans="1:13" ht="12.75">
      <c r="A89" t="s">
        <v>102</v>
      </c>
      <c r="B89" t="s">
        <v>104</v>
      </c>
      <c r="C89" s="1">
        <f>SUM(D89:M89)</f>
        <v>276.82399999999996</v>
      </c>
      <c r="D89" s="1">
        <v>0</v>
      </c>
      <c r="E89" s="1">
        <v>0</v>
      </c>
      <c r="F89" s="1">
        <v>130.761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146.063</v>
      </c>
      <c r="M89" s="1">
        <v>0</v>
      </c>
    </row>
    <row r="90" spans="1:13" ht="12.75">
      <c r="A90" t="s">
        <v>102</v>
      </c>
      <c r="B90" t="s">
        <v>105</v>
      </c>
      <c r="C90" s="1">
        <f>SUM(D90:M90)</f>
        <v>3907.8970000000004</v>
      </c>
      <c r="D90" s="1">
        <v>1327.896</v>
      </c>
      <c r="E90" s="1">
        <v>476.789</v>
      </c>
      <c r="F90" s="1">
        <v>356.525</v>
      </c>
      <c r="G90" s="1">
        <v>33.033</v>
      </c>
      <c r="H90" s="1">
        <v>266.312</v>
      </c>
      <c r="I90" s="1">
        <v>0</v>
      </c>
      <c r="J90" s="1">
        <v>0</v>
      </c>
      <c r="K90" s="1">
        <v>58.579</v>
      </c>
      <c r="L90" s="1">
        <v>1309.18</v>
      </c>
      <c r="M90" s="1">
        <v>79.583</v>
      </c>
    </row>
    <row r="91" spans="1:13" ht="12.75">
      <c r="A91" t="s">
        <v>102</v>
      </c>
      <c r="B91" s="5" t="s">
        <v>183</v>
      </c>
      <c r="C91" s="7">
        <f>SUM(D91:M91)</f>
        <v>2894</v>
      </c>
      <c r="D91" s="7">
        <v>797</v>
      </c>
      <c r="E91" s="7">
        <v>364</v>
      </c>
      <c r="F91" s="7">
        <v>177</v>
      </c>
      <c r="G91" s="7">
        <v>37</v>
      </c>
      <c r="H91" s="7">
        <v>290</v>
      </c>
      <c r="I91" s="7">
        <v>0</v>
      </c>
      <c r="J91" s="7">
        <v>0</v>
      </c>
      <c r="K91" s="7">
        <v>54</v>
      </c>
      <c r="L91" s="7">
        <v>1175</v>
      </c>
      <c r="M91" s="7">
        <v>0</v>
      </c>
    </row>
    <row r="92" spans="1:13" ht="12.75">
      <c r="A92" s="8" t="s">
        <v>208</v>
      </c>
      <c r="C92" s="4">
        <f>+C88+C89+C90+C91</f>
        <v>9013.313</v>
      </c>
      <c r="D92" s="4">
        <f aca="true" t="shared" si="23" ref="D92:M92">+D88+D89+D90+D91</f>
        <v>2818.783</v>
      </c>
      <c r="E92" s="4">
        <f t="shared" si="23"/>
        <v>1255.9679999999998</v>
      </c>
      <c r="F92" s="4">
        <f t="shared" si="23"/>
        <v>965.4889999999999</v>
      </c>
      <c r="G92" s="4">
        <f t="shared" si="23"/>
        <v>70.033</v>
      </c>
      <c r="H92" s="4">
        <f t="shared" si="23"/>
        <v>790.059</v>
      </c>
      <c r="I92" s="4">
        <f t="shared" si="23"/>
        <v>0</v>
      </c>
      <c r="J92" s="4">
        <f t="shared" si="23"/>
        <v>0</v>
      </c>
      <c r="K92" s="4">
        <f t="shared" si="23"/>
        <v>112.57900000000001</v>
      </c>
      <c r="L92" s="4">
        <f t="shared" si="23"/>
        <v>2920.819</v>
      </c>
      <c r="M92" s="4">
        <f t="shared" si="23"/>
        <v>79.583</v>
      </c>
    </row>
    <row r="93" spans="1:13" ht="12.75">
      <c r="A93" t="s">
        <v>106</v>
      </c>
      <c r="B93" t="s">
        <v>107</v>
      </c>
      <c r="C93" s="1">
        <f>SUM(D93:M93)</f>
        <v>567.671</v>
      </c>
      <c r="D93" s="1">
        <v>143.341</v>
      </c>
      <c r="E93" s="1">
        <v>30.465</v>
      </c>
      <c r="F93" s="1">
        <v>158.466</v>
      </c>
      <c r="G93" s="1">
        <v>0</v>
      </c>
      <c r="H93" s="1">
        <v>58.014</v>
      </c>
      <c r="I93" s="1">
        <v>0</v>
      </c>
      <c r="J93" s="1">
        <v>0</v>
      </c>
      <c r="K93" s="1">
        <v>18.665</v>
      </c>
      <c r="L93" s="1">
        <v>158.72</v>
      </c>
      <c r="M93" s="1">
        <v>0</v>
      </c>
    </row>
    <row r="94" spans="1:13" ht="12.75">
      <c r="A94" t="s">
        <v>106</v>
      </c>
      <c r="B94" t="s">
        <v>108</v>
      </c>
      <c r="C94" s="1">
        <f>SUM(D94:M94)</f>
        <v>1478.719</v>
      </c>
      <c r="D94" s="1">
        <v>310.023</v>
      </c>
      <c r="E94" s="1">
        <v>81.477</v>
      </c>
      <c r="F94" s="1">
        <v>0</v>
      </c>
      <c r="G94" s="1">
        <v>0</v>
      </c>
      <c r="H94" s="1">
        <v>75.415</v>
      </c>
      <c r="I94" s="1">
        <v>0</v>
      </c>
      <c r="J94" s="1">
        <v>0</v>
      </c>
      <c r="K94" s="1">
        <v>0</v>
      </c>
      <c r="L94" s="1">
        <v>1011.804</v>
      </c>
      <c r="M94" s="1">
        <v>0</v>
      </c>
    </row>
    <row r="95" spans="1:13" ht="12.75">
      <c r="A95" t="s">
        <v>106</v>
      </c>
      <c r="B95" t="s">
        <v>109</v>
      </c>
      <c r="C95" s="1">
        <f>SUM(D95:M95)</f>
        <v>22060.739</v>
      </c>
      <c r="D95" s="1">
        <v>10976.799</v>
      </c>
      <c r="E95" s="1">
        <v>4650.232</v>
      </c>
      <c r="F95" s="1">
        <v>1460.998</v>
      </c>
      <c r="G95" s="1">
        <v>676.247</v>
      </c>
      <c r="H95" s="1">
        <v>2259.956</v>
      </c>
      <c r="I95" s="1">
        <v>0</v>
      </c>
      <c r="J95" s="1">
        <v>0</v>
      </c>
      <c r="K95" s="1">
        <v>648.48</v>
      </c>
      <c r="L95" s="1">
        <v>1136.636</v>
      </c>
      <c r="M95" s="1">
        <v>251.391</v>
      </c>
    </row>
    <row r="96" spans="1:13" ht="12.75">
      <c r="A96" t="s">
        <v>106</v>
      </c>
      <c r="B96" t="s">
        <v>110</v>
      </c>
      <c r="C96" s="1">
        <f>SUM(D96:M96)</f>
        <v>3353.942</v>
      </c>
      <c r="D96" s="1">
        <v>1354.853</v>
      </c>
      <c r="E96" s="1">
        <v>842.977</v>
      </c>
      <c r="F96" s="1">
        <v>223.668</v>
      </c>
      <c r="G96" s="1">
        <v>34.769</v>
      </c>
      <c r="H96" s="1">
        <v>299.694</v>
      </c>
      <c r="I96" s="1">
        <v>0</v>
      </c>
      <c r="J96" s="1">
        <v>0</v>
      </c>
      <c r="K96" s="1">
        <v>0</v>
      </c>
      <c r="L96" s="1">
        <v>581.221</v>
      </c>
      <c r="M96" s="1">
        <v>16.76</v>
      </c>
    </row>
    <row r="97" spans="1:13" ht="12.75">
      <c r="A97" s="8" t="s">
        <v>209</v>
      </c>
      <c r="C97" s="4">
        <f>+C93+C94+C95+C96</f>
        <v>27461.071</v>
      </c>
      <c r="D97" s="4">
        <f aca="true" t="shared" si="24" ref="D97:M97">+D93+D94+D95+D96</f>
        <v>12785.016</v>
      </c>
      <c r="E97" s="4">
        <f t="shared" si="24"/>
        <v>5605.151</v>
      </c>
      <c r="F97" s="4">
        <f t="shared" si="24"/>
        <v>1843.132</v>
      </c>
      <c r="G97" s="4">
        <f t="shared" si="24"/>
        <v>711.016</v>
      </c>
      <c r="H97" s="4">
        <f t="shared" si="24"/>
        <v>2693.079</v>
      </c>
      <c r="I97" s="4">
        <f t="shared" si="24"/>
        <v>0</v>
      </c>
      <c r="J97" s="4">
        <f t="shared" si="24"/>
        <v>0</v>
      </c>
      <c r="K97" s="4">
        <f t="shared" si="24"/>
        <v>667.145</v>
      </c>
      <c r="L97" s="4">
        <f t="shared" si="24"/>
        <v>2888.381</v>
      </c>
      <c r="M97" s="4">
        <f t="shared" si="24"/>
        <v>268.151</v>
      </c>
    </row>
    <row r="98" spans="1:13" ht="12.75">
      <c r="A98" t="s">
        <v>111</v>
      </c>
      <c r="B98" t="s">
        <v>112</v>
      </c>
      <c r="C98" s="1">
        <f aca="true" t="shared" si="25" ref="C98:C104">SUM(D98:M98)</f>
        <v>5620.611</v>
      </c>
      <c r="D98" s="1">
        <v>1911.065</v>
      </c>
      <c r="E98" s="1">
        <v>799.637</v>
      </c>
      <c r="F98" s="1">
        <v>1761.174</v>
      </c>
      <c r="G98" s="1">
        <v>88.86</v>
      </c>
      <c r="H98" s="1">
        <v>547.528</v>
      </c>
      <c r="I98" s="1">
        <v>0</v>
      </c>
      <c r="J98" s="1">
        <v>0</v>
      </c>
      <c r="K98" s="1">
        <v>120.789</v>
      </c>
      <c r="L98" s="1">
        <v>386.418</v>
      </c>
      <c r="M98" s="1">
        <v>5.14</v>
      </c>
    </row>
    <row r="99" spans="1:13" ht="12.75">
      <c r="A99" t="s">
        <v>111</v>
      </c>
      <c r="B99" t="s">
        <v>113</v>
      </c>
      <c r="C99" s="1">
        <f t="shared" si="25"/>
        <v>8875.637999999999</v>
      </c>
      <c r="D99" s="1">
        <v>1867.951</v>
      </c>
      <c r="E99" s="1">
        <v>854.75</v>
      </c>
      <c r="F99" s="1">
        <v>4669.707</v>
      </c>
      <c r="G99" s="1">
        <v>31.782</v>
      </c>
      <c r="H99" s="1">
        <v>507.785</v>
      </c>
      <c r="I99" s="1">
        <v>0</v>
      </c>
      <c r="J99" s="1">
        <v>0</v>
      </c>
      <c r="K99" s="1">
        <v>30.847</v>
      </c>
      <c r="L99" s="1">
        <v>899.238</v>
      </c>
      <c r="M99" s="1">
        <v>13.578</v>
      </c>
    </row>
    <row r="100" spans="1:13" ht="12.75">
      <c r="A100" t="s">
        <v>111</v>
      </c>
      <c r="B100" t="s">
        <v>114</v>
      </c>
      <c r="C100" s="1">
        <f t="shared" si="25"/>
        <v>2592.646</v>
      </c>
      <c r="D100" s="1">
        <v>1160.362</v>
      </c>
      <c r="E100" s="1">
        <v>467.327</v>
      </c>
      <c r="F100" s="1">
        <v>261.49</v>
      </c>
      <c r="G100" s="1">
        <v>24.113</v>
      </c>
      <c r="H100" s="1">
        <v>396.348</v>
      </c>
      <c r="I100" s="1">
        <v>0</v>
      </c>
      <c r="J100" s="1">
        <v>0</v>
      </c>
      <c r="K100" s="1">
        <v>0</v>
      </c>
      <c r="L100" s="1">
        <v>283.006</v>
      </c>
      <c r="M100" s="1">
        <v>0</v>
      </c>
    </row>
    <row r="101" spans="1:13" ht="12.75">
      <c r="A101" t="s">
        <v>111</v>
      </c>
      <c r="B101" t="s">
        <v>115</v>
      </c>
      <c r="C101" s="1">
        <f t="shared" si="25"/>
        <v>1980.408</v>
      </c>
      <c r="D101" s="1">
        <v>719.622</v>
      </c>
      <c r="E101" s="1">
        <v>354.667</v>
      </c>
      <c r="F101" s="1">
        <v>0</v>
      </c>
      <c r="G101" s="1">
        <v>0</v>
      </c>
      <c r="H101" s="1">
        <v>237.868</v>
      </c>
      <c r="I101" s="1">
        <v>0</v>
      </c>
      <c r="J101" s="1">
        <v>0</v>
      </c>
      <c r="K101" s="1">
        <v>58.377</v>
      </c>
      <c r="L101" s="1">
        <v>609.874</v>
      </c>
      <c r="M101" s="1">
        <v>0</v>
      </c>
    </row>
    <row r="102" spans="1:13" ht="12.75">
      <c r="A102" t="s">
        <v>111</v>
      </c>
      <c r="B102" t="s">
        <v>116</v>
      </c>
      <c r="C102" s="1">
        <f t="shared" si="25"/>
        <v>807.6289999999999</v>
      </c>
      <c r="D102" s="1">
        <v>400.682</v>
      </c>
      <c r="E102" s="1">
        <v>92.124</v>
      </c>
      <c r="F102" s="1">
        <v>53.708</v>
      </c>
      <c r="G102" s="1">
        <v>0</v>
      </c>
      <c r="H102" s="1">
        <v>164.238</v>
      </c>
      <c r="I102" s="1">
        <v>0</v>
      </c>
      <c r="J102" s="1">
        <v>0</v>
      </c>
      <c r="K102" s="1">
        <v>0</v>
      </c>
      <c r="L102" s="1">
        <v>96.877</v>
      </c>
      <c r="M102" s="1">
        <v>0</v>
      </c>
    </row>
    <row r="103" spans="1:13" ht="12.75">
      <c r="A103" t="s">
        <v>111</v>
      </c>
      <c r="B103" t="s">
        <v>117</v>
      </c>
      <c r="C103" s="1">
        <f t="shared" si="25"/>
        <v>1511.502</v>
      </c>
      <c r="D103" s="1">
        <v>402.115</v>
      </c>
      <c r="E103" s="1">
        <v>150.064</v>
      </c>
      <c r="F103" s="1">
        <v>209.195</v>
      </c>
      <c r="G103" s="1">
        <v>0</v>
      </c>
      <c r="H103" s="1">
        <v>345.398</v>
      </c>
      <c r="I103" s="1">
        <v>0</v>
      </c>
      <c r="J103" s="1">
        <v>0</v>
      </c>
      <c r="K103" s="1">
        <v>41.624</v>
      </c>
      <c r="L103" s="1">
        <v>350.92</v>
      </c>
      <c r="M103" s="1">
        <v>12.186</v>
      </c>
    </row>
    <row r="104" spans="1:13" ht="12.75">
      <c r="A104" t="s">
        <v>111</v>
      </c>
      <c r="B104" t="s">
        <v>118</v>
      </c>
      <c r="C104" s="1">
        <f t="shared" si="25"/>
        <v>5988.057000000001</v>
      </c>
      <c r="D104" s="1">
        <v>1778.883</v>
      </c>
      <c r="E104" s="1">
        <v>530.789</v>
      </c>
      <c r="F104" s="1">
        <v>1666.919</v>
      </c>
      <c r="G104" s="1">
        <v>0</v>
      </c>
      <c r="H104" s="1">
        <v>337.381</v>
      </c>
      <c r="I104" s="1">
        <v>0</v>
      </c>
      <c r="J104" s="1">
        <v>0</v>
      </c>
      <c r="K104" s="1">
        <v>146.586</v>
      </c>
      <c r="L104" s="1">
        <v>1527.499</v>
      </c>
      <c r="M104" s="1">
        <v>0</v>
      </c>
    </row>
    <row r="105" spans="1:13" ht="12.75">
      <c r="A105" t="s">
        <v>111</v>
      </c>
      <c r="B105" t="s">
        <v>119</v>
      </c>
      <c r="C105" s="1">
        <f>SUM(D105:M105)</f>
        <v>1804.1840000000002</v>
      </c>
      <c r="D105" s="1">
        <v>249.501</v>
      </c>
      <c r="E105" s="1">
        <v>143.499</v>
      </c>
      <c r="F105" s="1">
        <v>690.166</v>
      </c>
      <c r="G105" s="1">
        <v>0</v>
      </c>
      <c r="H105" s="1">
        <v>317.386</v>
      </c>
      <c r="I105" s="1">
        <v>0</v>
      </c>
      <c r="J105" s="1">
        <v>0</v>
      </c>
      <c r="K105" s="1">
        <v>0</v>
      </c>
      <c r="L105" s="1">
        <v>403.632</v>
      </c>
      <c r="M105" s="1">
        <v>0</v>
      </c>
    </row>
    <row r="106" spans="1:13" ht="12.75">
      <c r="A106" t="s">
        <v>111</v>
      </c>
      <c r="B106" t="s">
        <v>120</v>
      </c>
      <c r="C106" s="1">
        <f>SUM(D106:M106)</f>
        <v>1407.862</v>
      </c>
      <c r="D106" s="1">
        <v>288.793</v>
      </c>
      <c r="E106" s="1">
        <v>174.94</v>
      </c>
      <c r="F106" s="1">
        <v>49.31</v>
      </c>
      <c r="G106" s="1">
        <v>0</v>
      </c>
      <c r="H106" s="1">
        <v>67.381</v>
      </c>
      <c r="I106" s="1">
        <v>0</v>
      </c>
      <c r="J106" s="1">
        <v>0</v>
      </c>
      <c r="K106" s="1">
        <v>0</v>
      </c>
      <c r="L106" s="1">
        <v>827.438</v>
      </c>
      <c r="M106" s="1">
        <v>0</v>
      </c>
    </row>
    <row r="107" spans="1:13" ht="12.75">
      <c r="A107" t="s">
        <v>111</v>
      </c>
      <c r="B107" t="s">
        <v>121</v>
      </c>
      <c r="C107" s="1">
        <f>SUM(D107:M107)</f>
        <v>146.424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146.424</v>
      </c>
      <c r="M107" s="1">
        <v>0</v>
      </c>
    </row>
    <row r="108" spans="1:13" ht="12.75">
      <c r="A108" s="8" t="s">
        <v>210</v>
      </c>
      <c r="C108" s="4">
        <f>+C98+C99+C100+C101+C102+C103+C104+C105+C106+C107</f>
        <v>30734.961000000003</v>
      </c>
      <c r="D108" s="4">
        <f aca="true" t="shared" si="26" ref="D108:M108">+D98+D99+D100+D101+D102+D103+D104+D105+D106+D107</f>
        <v>8778.974</v>
      </c>
      <c r="E108" s="4">
        <f t="shared" si="26"/>
        <v>3567.796999999999</v>
      </c>
      <c r="F108" s="4">
        <f t="shared" si="26"/>
        <v>9361.668999999998</v>
      </c>
      <c r="G108" s="4">
        <f t="shared" si="26"/>
        <v>144.755</v>
      </c>
      <c r="H108" s="4">
        <f t="shared" si="26"/>
        <v>2921.3129999999996</v>
      </c>
      <c r="I108" s="4">
        <f t="shared" si="26"/>
        <v>0</v>
      </c>
      <c r="J108" s="4">
        <f t="shared" si="26"/>
        <v>0</v>
      </c>
      <c r="K108" s="4">
        <f t="shared" si="26"/>
        <v>398.223</v>
      </c>
      <c r="L108" s="4">
        <f t="shared" si="26"/>
        <v>5531.326</v>
      </c>
      <c r="M108" s="4">
        <f t="shared" si="26"/>
        <v>30.904</v>
      </c>
    </row>
    <row r="109" spans="1:13" ht="12.75">
      <c r="A109" t="s">
        <v>122</v>
      </c>
      <c r="B109" t="s">
        <v>123</v>
      </c>
      <c r="C109" s="1">
        <f aca="true" t="shared" si="27" ref="C109:C115">SUM(D109:M109)</f>
        <v>2093.0550000000003</v>
      </c>
      <c r="D109" s="1">
        <v>825.21</v>
      </c>
      <c r="E109" s="1">
        <v>272.878</v>
      </c>
      <c r="F109" s="1">
        <v>780.838</v>
      </c>
      <c r="G109" s="1">
        <v>0</v>
      </c>
      <c r="H109" s="1">
        <v>114.322</v>
      </c>
      <c r="I109" s="1">
        <v>0</v>
      </c>
      <c r="J109" s="1">
        <v>0</v>
      </c>
      <c r="K109" s="1">
        <v>33.566</v>
      </c>
      <c r="L109" s="1">
        <v>62.448</v>
      </c>
      <c r="M109" s="1">
        <v>3.793</v>
      </c>
    </row>
    <row r="110" spans="1:13" ht="12.75">
      <c r="A110" t="s">
        <v>122</v>
      </c>
      <c r="B110" t="s">
        <v>157</v>
      </c>
      <c r="C110" s="1">
        <f t="shared" si="27"/>
        <v>1024.248</v>
      </c>
      <c r="D110" s="1">
        <v>378.85</v>
      </c>
      <c r="E110" s="1">
        <v>277.195</v>
      </c>
      <c r="F110" s="1">
        <v>0</v>
      </c>
      <c r="G110" s="1">
        <v>0</v>
      </c>
      <c r="H110" s="1">
        <v>60.071</v>
      </c>
      <c r="I110" s="1">
        <v>0</v>
      </c>
      <c r="J110" s="1">
        <v>0</v>
      </c>
      <c r="K110" s="1">
        <v>27.772</v>
      </c>
      <c r="L110" s="1">
        <v>280.36</v>
      </c>
      <c r="M110" s="1">
        <v>0</v>
      </c>
    </row>
    <row r="111" spans="1:13" ht="12.75">
      <c r="A111" t="s">
        <v>122</v>
      </c>
      <c r="B111" t="s">
        <v>124</v>
      </c>
      <c r="C111" s="1">
        <f t="shared" si="27"/>
        <v>2513.618</v>
      </c>
      <c r="D111" s="1">
        <v>725.95</v>
      </c>
      <c r="E111" s="1">
        <v>286.395</v>
      </c>
      <c r="F111" s="1">
        <v>14.375</v>
      </c>
      <c r="G111" s="1">
        <v>8.432</v>
      </c>
      <c r="H111" s="1">
        <v>169.065</v>
      </c>
      <c r="I111" s="1">
        <v>0</v>
      </c>
      <c r="J111" s="1">
        <v>0</v>
      </c>
      <c r="K111" s="1">
        <v>69.147</v>
      </c>
      <c r="L111" s="1">
        <v>1196.72</v>
      </c>
      <c r="M111" s="1">
        <v>43.534</v>
      </c>
    </row>
    <row r="112" spans="1:13" ht="12.75">
      <c r="A112" t="s">
        <v>122</v>
      </c>
      <c r="B112" t="s">
        <v>125</v>
      </c>
      <c r="C112" s="1">
        <f t="shared" si="27"/>
        <v>1548.774</v>
      </c>
      <c r="D112" s="1">
        <v>284.465</v>
      </c>
      <c r="E112" s="1">
        <v>179.215</v>
      </c>
      <c r="F112" s="1">
        <v>0</v>
      </c>
      <c r="G112" s="1">
        <v>4.219</v>
      </c>
      <c r="H112" s="1">
        <v>92.973</v>
      </c>
      <c r="I112" s="1">
        <v>0</v>
      </c>
      <c r="J112" s="1">
        <v>0</v>
      </c>
      <c r="K112" s="1">
        <v>49.299</v>
      </c>
      <c r="L112" s="1">
        <v>938.603</v>
      </c>
      <c r="M112" s="1">
        <v>0</v>
      </c>
    </row>
    <row r="113" spans="1:13" ht="12.75">
      <c r="A113" t="s">
        <v>122</v>
      </c>
      <c r="B113" t="s">
        <v>126</v>
      </c>
      <c r="C113" s="1">
        <f t="shared" si="27"/>
        <v>778.029</v>
      </c>
      <c r="D113" s="1">
        <v>0</v>
      </c>
      <c r="E113" s="1">
        <v>208.555</v>
      </c>
      <c r="F113" s="1">
        <v>102.82</v>
      </c>
      <c r="G113" s="1">
        <v>0</v>
      </c>
      <c r="H113" s="1">
        <v>0</v>
      </c>
      <c r="I113" s="1">
        <v>0</v>
      </c>
      <c r="J113" s="1">
        <v>0</v>
      </c>
      <c r="K113" s="1">
        <v>4.946</v>
      </c>
      <c r="L113" s="1">
        <v>456.266</v>
      </c>
      <c r="M113" s="1">
        <v>5.442</v>
      </c>
    </row>
    <row r="114" spans="1:13" ht="12.75">
      <c r="A114" t="s">
        <v>122</v>
      </c>
      <c r="B114" t="s">
        <v>127</v>
      </c>
      <c r="C114" s="1">
        <f t="shared" si="27"/>
        <v>997.241</v>
      </c>
      <c r="D114" s="1">
        <v>75.327</v>
      </c>
      <c r="E114" s="1">
        <v>613.936</v>
      </c>
      <c r="F114" s="1">
        <v>0</v>
      </c>
      <c r="G114" s="1">
        <v>0</v>
      </c>
      <c r="H114" s="1">
        <v>30.597</v>
      </c>
      <c r="I114" s="1">
        <v>0</v>
      </c>
      <c r="J114" s="1">
        <v>0</v>
      </c>
      <c r="K114" s="1">
        <v>13.098</v>
      </c>
      <c r="L114" s="1">
        <v>264.283</v>
      </c>
      <c r="M114" s="1">
        <v>0</v>
      </c>
    </row>
    <row r="115" spans="1:13" ht="12.75">
      <c r="A115" t="s">
        <v>122</v>
      </c>
      <c r="B115" t="s">
        <v>9</v>
      </c>
      <c r="C115" s="1">
        <f t="shared" si="27"/>
        <v>148.299</v>
      </c>
      <c r="D115" s="1">
        <v>0</v>
      </c>
      <c r="E115" s="1">
        <v>100.403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47.896</v>
      </c>
      <c r="M115" s="1">
        <v>0</v>
      </c>
    </row>
    <row r="116" spans="1:14" ht="12.75">
      <c r="A116" s="8" t="s">
        <v>211</v>
      </c>
      <c r="C116" s="4">
        <f>+C109+C110+C111+C112+C113+C114+C115</f>
        <v>9103.264000000001</v>
      </c>
      <c r="D116" s="4">
        <f aca="true" t="shared" si="28" ref="D116:M116">+D109+D110+D111+D112+D113+D114+D115</f>
        <v>2289.8019999999997</v>
      </c>
      <c r="E116" s="4">
        <f t="shared" si="28"/>
        <v>1938.577</v>
      </c>
      <c r="F116" s="4">
        <f t="shared" si="28"/>
        <v>898.0329999999999</v>
      </c>
      <c r="G116" s="4">
        <f t="shared" si="28"/>
        <v>12.651</v>
      </c>
      <c r="H116" s="4">
        <f t="shared" si="28"/>
        <v>467.02799999999996</v>
      </c>
      <c r="I116" s="4">
        <f t="shared" si="28"/>
        <v>0</v>
      </c>
      <c r="J116" s="4">
        <f t="shared" si="28"/>
        <v>0</v>
      </c>
      <c r="K116" s="4">
        <f t="shared" si="28"/>
        <v>197.82800000000003</v>
      </c>
      <c r="L116" s="4">
        <f t="shared" si="28"/>
        <v>3246.576</v>
      </c>
      <c r="M116" s="4">
        <f t="shared" si="28"/>
        <v>52.769</v>
      </c>
      <c r="N116" s="1"/>
    </row>
    <row r="117" spans="1:13" ht="12.75">
      <c r="A117" t="s">
        <v>128</v>
      </c>
      <c r="B117" t="s">
        <v>104</v>
      </c>
      <c r="C117" s="1">
        <f>SUM(D117:M117)</f>
        <v>3454.598</v>
      </c>
      <c r="D117" s="1">
        <v>219.834</v>
      </c>
      <c r="E117" s="1">
        <v>138.226</v>
      </c>
      <c r="F117" s="1">
        <v>975.766</v>
      </c>
      <c r="G117" s="1">
        <v>0</v>
      </c>
      <c r="H117" s="1">
        <v>65.876</v>
      </c>
      <c r="I117" s="1">
        <v>0</v>
      </c>
      <c r="J117" s="1">
        <v>0</v>
      </c>
      <c r="K117" s="1">
        <v>0</v>
      </c>
      <c r="L117" s="1">
        <v>2054.896</v>
      </c>
      <c r="M117" s="1">
        <v>0</v>
      </c>
    </row>
    <row r="118" spans="1:13" ht="12.75">
      <c r="A118" t="s">
        <v>128</v>
      </c>
      <c r="B118" t="s">
        <v>99</v>
      </c>
      <c r="C118" s="1">
        <f>SUM(D118:M118)</f>
        <v>668.636</v>
      </c>
      <c r="D118" s="1">
        <v>94.02</v>
      </c>
      <c r="E118" s="1">
        <v>398.756</v>
      </c>
      <c r="F118" s="1">
        <v>0</v>
      </c>
      <c r="G118" s="1">
        <v>0</v>
      </c>
      <c r="H118" s="1">
        <v>29.39</v>
      </c>
      <c r="I118" s="1">
        <v>0</v>
      </c>
      <c r="J118" s="1">
        <v>0</v>
      </c>
      <c r="K118" s="1">
        <v>0</v>
      </c>
      <c r="L118" s="1">
        <v>146.47</v>
      </c>
      <c r="M118" s="1">
        <v>0</v>
      </c>
    </row>
    <row r="119" spans="1:13" ht="12.75">
      <c r="A119" s="8" t="s">
        <v>212</v>
      </c>
      <c r="C119" s="4">
        <f>+C117+C118</f>
        <v>4123.234</v>
      </c>
      <c r="D119" s="4">
        <f aca="true" t="shared" si="29" ref="D119:M119">+D117+D118</f>
        <v>313.854</v>
      </c>
      <c r="E119" s="4">
        <f t="shared" si="29"/>
        <v>536.982</v>
      </c>
      <c r="F119" s="4">
        <f t="shared" si="29"/>
        <v>975.766</v>
      </c>
      <c r="G119" s="4">
        <f t="shared" si="29"/>
        <v>0</v>
      </c>
      <c r="H119" s="4">
        <f t="shared" si="29"/>
        <v>95.266</v>
      </c>
      <c r="I119" s="4">
        <f t="shared" si="29"/>
        <v>0</v>
      </c>
      <c r="J119" s="4">
        <f t="shared" si="29"/>
        <v>0</v>
      </c>
      <c r="K119" s="4">
        <f t="shared" si="29"/>
        <v>0</v>
      </c>
      <c r="L119" s="4">
        <f t="shared" si="29"/>
        <v>2201.366</v>
      </c>
      <c r="M119" s="4">
        <f t="shared" si="29"/>
        <v>0</v>
      </c>
    </row>
    <row r="120" spans="1:13" ht="12.75">
      <c r="A120" t="s">
        <v>129</v>
      </c>
      <c r="B120" t="s">
        <v>130</v>
      </c>
      <c r="C120" s="1">
        <f aca="true" t="shared" si="30" ref="C120:C125">SUM(D120:M120)</f>
        <v>12558.624</v>
      </c>
      <c r="D120" s="1">
        <v>945.772</v>
      </c>
      <c r="E120" s="1">
        <v>1193.646</v>
      </c>
      <c r="F120" s="1">
        <v>9137.592</v>
      </c>
      <c r="G120" s="1">
        <v>0</v>
      </c>
      <c r="H120" s="1">
        <v>336.385</v>
      </c>
      <c r="I120" s="1">
        <v>0</v>
      </c>
      <c r="J120" s="1">
        <v>0</v>
      </c>
      <c r="K120" s="1">
        <v>156.106</v>
      </c>
      <c r="L120" s="1">
        <v>789.123</v>
      </c>
      <c r="M120" s="1">
        <v>0</v>
      </c>
    </row>
    <row r="121" spans="1:13" ht="12.75">
      <c r="A121" t="s">
        <v>129</v>
      </c>
      <c r="B121" t="s">
        <v>131</v>
      </c>
      <c r="C121" s="1">
        <f t="shared" si="30"/>
        <v>2904.9900000000007</v>
      </c>
      <c r="D121" s="1">
        <v>1470.036</v>
      </c>
      <c r="E121" s="1">
        <v>378.552</v>
      </c>
      <c r="F121" s="1">
        <v>56.832</v>
      </c>
      <c r="G121" s="1">
        <v>0</v>
      </c>
      <c r="H121" s="1">
        <v>193.332</v>
      </c>
      <c r="I121" s="1">
        <v>0</v>
      </c>
      <c r="J121" s="1">
        <v>0</v>
      </c>
      <c r="K121" s="1">
        <v>33.132</v>
      </c>
      <c r="L121" s="1">
        <v>773.106</v>
      </c>
      <c r="M121" s="1">
        <v>0</v>
      </c>
    </row>
    <row r="122" spans="1:13" ht="12.75">
      <c r="A122" t="s">
        <v>129</v>
      </c>
      <c r="B122" t="s">
        <v>132</v>
      </c>
      <c r="C122" s="1">
        <f t="shared" si="30"/>
        <v>1969.8480000000002</v>
      </c>
      <c r="D122" s="1">
        <v>412.917</v>
      </c>
      <c r="E122" s="1">
        <v>569.642</v>
      </c>
      <c r="F122" s="1">
        <v>0</v>
      </c>
      <c r="G122" s="1">
        <v>0</v>
      </c>
      <c r="H122" s="1">
        <v>85.92</v>
      </c>
      <c r="I122" s="1">
        <v>0</v>
      </c>
      <c r="J122" s="1">
        <v>0</v>
      </c>
      <c r="K122" s="1">
        <v>0</v>
      </c>
      <c r="L122" s="1">
        <v>888.189</v>
      </c>
      <c r="M122" s="1">
        <v>13.18</v>
      </c>
    </row>
    <row r="123" spans="1:13" ht="12.75">
      <c r="A123" t="s">
        <v>129</v>
      </c>
      <c r="B123" t="s">
        <v>133</v>
      </c>
      <c r="C123" s="1">
        <f t="shared" si="30"/>
        <v>407.07900000000006</v>
      </c>
      <c r="D123" s="1">
        <v>253.818</v>
      </c>
      <c r="E123" s="1">
        <v>27.01</v>
      </c>
      <c r="F123" s="1">
        <v>5.961</v>
      </c>
      <c r="G123" s="1">
        <v>0</v>
      </c>
      <c r="H123" s="1">
        <v>98</v>
      </c>
      <c r="I123" s="1">
        <v>0</v>
      </c>
      <c r="J123" s="1">
        <v>0</v>
      </c>
      <c r="K123" s="1">
        <v>0</v>
      </c>
      <c r="L123" s="1">
        <v>22.29</v>
      </c>
      <c r="M123" s="1">
        <v>0</v>
      </c>
    </row>
    <row r="124" spans="1:13" ht="12.75">
      <c r="A124" t="s">
        <v>129</v>
      </c>
      <c r="B124" t="s">
        <v>134</v>
      </c>
      <c r="C124" s="1">
        <f t="shared" si="30"/>
        <v>1446.6609999999998</v>
      </c>
      <c r="D124" s="1">
        <v>372.239</v>
      </c>
      <c r="E124" s="1">
        <v>126.297</v>
      </c>
      <c r="F124" s="1">
        <v>0</v>
      </c>
      <c r="G124" s="1">
        <v>4.001</v>
      </c>
      <c r="H124" s="1">
        <v>110.467</v>
      </c>
      <c r="I124" s="1">
        <v>0</v>
      </c>
      <c r="J124" s="1">
        <v>0</v>
      </c>
      <c r="K124" s="1">
        <v>53.822</v>
      </c>
      <c r="L124" s="1">
        <v>751.872</v>
      </c>
      <c r="M124" s="1">
        <v>27.963</v>
      </c>
    </row>
    <row r="125" spans="1:13" ht="12.75">
      <c r="A125" t="s">
        <v>129</v>
      </c>
      <c r="B125" t="s">
        <v>135</v>
      </c>
      <c r="C125" s="1">
        <f t="shared" si="30"/>
        <v>4881.963000000001</v>
      </c>
      <c r="D125" s="1">
        <v>2156.247</v>
      </c>
      <c r="E125" s="1">
        <v>970.253</v>
      </c>
      <c r="F125" s="1">
        <v>604.389</v>
      </c>
      <c r="G125" s="1">
        <v>0</v>
      </c>
      <c r="H125" s="1">
        <v>369.054</v>
      </c>
      <c r="I125" s="1">
        <v>0</v>
      </c>
      <c r="J125" s="1">
        <v>0</v>
      </c>
      <c r="K125" s="1">
        <v>118.697</v>
      </c>
      <c r="L125" s="1">
        <v>663.323</v>
      </c>
      <c r="M125" s="1">
        <v>0</v>
      </c>
    </row>
    <row r="126" spans="1:13" ht="12.75">
      <c r="A126" t="s">
        <v>129</v>
      </c>
      <c r="B126" t="s">
        <v>97</v>
      </c>
      <c r="C126" s="1">
        <f>SUM(D126:M126)</f>
        <v>2955.965</v>
      </c>
      <c r="D126" s="1">
        <v>1660.131</v>
      </c>
      <c r="E126" s="1">
        <v>480.985</v>
      </c>
      <c r="F126" s="1">
        <v>41.937</v>
      </c>
      <c r="G126" s="1">
        <v>0</v>
      </c>
      <c r="H126" s="1">
        <v>393.569</v>
      </c>
      <c r="I126" s="1">
        <v>0</v>
      </c>
      <c r="J126" s="1">
        <v>0</v>
      </c>
      <c r="K126" s="1">
        <v>66.673</v>
      </c>
      <c r="L126" s="1">
        <v>312.67</v>
      </c>
      <c r="M126" s="1">
        <v>0</v>
      </c>
    </row>
    <row r="127" spans="1:13" ht="12.75">
      <c r="A127" t="s">
        <v>129</v>
      </c>
      <c r="B127" t="s">
        <v>136</v>
      </c>
      <c r="C127" s="1">
        <f>SUM(D127:M127)</f>
        <v>2716.042</v>
      </c>
      <c r="D127" s="1">
        <v>1255.294</v>
      </c>
      <c r="E127" s="1">
        <v>305.905</v>
      </c>
      <c r="F127" s="1">
        <v>70.738</v>
      </c>
      <c r="G127" s="1">
        <v>33.638</v>
      </c>
      <c r="H127" s="1">
        <v>242.248</v>
      </c>
      <c r="I127" s="1">
        <v>0</v>
      </c>
      <c r="J127" s="1">
        <v>0</v>
      </c>
      <c r="K127" s="1">
        <v>58.038</v>
      </c>
      <c r="L127" s="1">
        <v>728.695</v>
      </c>
      <c r="M127" s="1">
        <v>21.486</v>
      </c>
    </row>
    <row r="128" spans="1:13" ht="12.75">
      <c r="A128" t="s">
        <v>129</v>
      </c>
      <c r="B128" t="s">
        <v>104</v>
      </c>
      <c r="C128" s="1">
        <f>SUM(D128:M128)</f>
        <v>561.488</v>
      </c>
      <c r="D128" s="1">
        <v>65.761</v>
      </c>
      <c r="E128" s="1">
        <v>20.937</v>
      </c>
      <c r="F128" s="1">
        <v>73.882</v>
      </c>
      <c r="G128" s="1">
        <v>0</v>
      </c>
      <c r="H128" s="1">
        <v>16.452</v>
      </c>
      <c r="I128" s="1">
        <v>0</v>
      </c>
      <c r="J128" s="1">
        <v>0</v>
      </c>
      <c r="K128" s="1">
        <v>0</v>
      </c>
      <c r="L128" s="1">
        <v>384.456</v>
      </c>
      <c r="M128" s="1">
        <v>0</v>
      </c>
    </row>
    <row r="129" spans="1:14" ht="12.75">
      <c r="A129" s="8" t="s">
        <v>213</v>
      </c>
      <c r="C129" s="4">
        <f>+C120+C121+C122+C123+C124+C125+C126+C127+C128</f>
        <v>30402.660000000007</v>
      </c>
      <c r="D129" s="4">
        <f aca="true" t="shared" si="31" ref="D129:M129">+D120+D121+D122+D123+D124+D125+D126+D127+D128</f>
        <v>8592.215000000002</v>
      </c>
      <c r="E129" s="4">
        <f t="shared" si="31"/>
        <v>4073.2270000000008</v>
      </c>
      <c r="F129" s="4">
        <f t="shared" si="31"/>
        <v>9991.330999999998</v>
      </c>
      <c r="G129" s="4">
        <f t="shared" si="31"/>
        <v>37.638999999999996</v>
      </c>
      <c r="H129" s="4">
        <f t="shared" si="31"/>
        <v>1845.427</v>
      </c>
      <c r="I129" s="4">
        <f t="shared" si="31"/>
        <v>0</v>
      </c>
      <c r="J129" s="4">
        <f t="shared" si="31"/>
        <v>0</v>
      </c>
      <c r="K129" s="4">
        <f t="shared" si="31"/>
        <v>486.468</v>
      </c>
      <c r="L129" s="4">
        <f t="shared" si="31"/>
        <v>5313.723999999999</v>
      </c>
      <c r="M129" s="4">
        <f t="shared" si="31"/>
        <v>62.629000000000005</v>
      </c>
      <c r="N129" s="4"/>
    </row>
    <row r="130" spans="1:13" ht="12.75">
      <c r="A130" t="s">
        <v>137</v>
      </c>
      <c r="B130" t="s">
        <v>11</v>
      </c>
      <c r="C130" s="1">
        <f>SUM(D130:M130)</f>
        <v>13164.741999999998</v>
      </c>
      <c r="D130" s="1">
        <v>1891.36</v>
      </c>
      <c r="E130" s="1">
        <v>1222.267</v>
      </c>
      <c r="F130" s="1">
        <v>3052.234</v>
      </c>
      <c r="G130" s="1">
        <v>0</v>
      </c>
      <c r="H130" s="1">
        <v>834.325</v>
      </c>
      <c r="I130" s="1">
        <v>0</v>
      </c>
      <c r="J130" s="1">
        <v>0</v>
      </c>
      <c r="K130" s="1">
        <v>0</v>
      </c>
      <c r="L130" s="1">
        <v>6164.556</v>
      </c>
      <c r="M130" s="1">
        <v>0</v>
      </c>
    </row>
    <row r="131" spans="1:13" ht="12.75">
      <c r="A131" s="8" t="s">
        <v>214</v>
      </c>
      <c r="C131" s="4">
        <f>+C130</f>
        <v>13164.741999999998</v>
      </c>
      <c r="D131" s="4">
        <f aca="true" t="shared" si="32" ref="D131:M131">+D130</f>
        <v>1891.36</v>
      </c>
      <c r="E131" s="4">
        <f t="shared" si="32"/>
        <v>1222.267</v>
      </c>
      <c r="F131" s="4">
        <f t="shared" si="32"/>
        <v>3052.234</v>
      </c>
      <c r="G131" s="4">
        <f t="shared" si="32"/>
        <v>0</v>
      </c>
      <c r="H131" s="4">
        <f t="shared" si="32"/>
        <v>834.325</v>
      </c>
      <c r="I131" s="4">
        <f t="shared" si="32"/>
        <v>0</v>
      </c>
      <c r="J131" s="4">
        <f t="shared" si="32"/>
        <v>0</v>
      </c>
      <c r="K131" s="4">
        <f t="shared" si="32"/>
        <v>0</v>
      </c>
      <c r="L131" s="4">
        <f t="shared" si="32"/>
        <v>6164.556</v>
      </c>
      <c r="M131" s="4">
        <f t="shared" si="32"/>
        <v>0</v>
      </c>
    </row>
    <row r="132" spans="1:13" ht="12.75">
      <c r="A132" t="s">
        <v>138</v>
      </c>
      <c r="B132" t="s">
        <v>89</v>
      </c>
      <c r="C132" s="1">
        <f>SUM(D132:M132)</f>
        <v>250483.064</v>
      </c>
      <c r="D132" s="1">
        <v>85084.114</v>
      </c>
      <c r="E132" s="1">
        <v>24666.585</v>
      </c>
      <c r="F132" s="1">
        <v>122302.236</v>
      </c>
      <c r="G132" s="1">
        <v>2123.158</v>
      </c>
      <c r="H132" s="1">
        <v>11792.872</v>
      </c>
      <c r="I132" s="1">
        <v>0</v>
      </c>
      <c r="J132" s="1">
        <v>0</v>
      </c>
      <c r="K132" s="1">
        <v>2301.94</v>
      </c>
      <c r="L132" s="1">
        <v>1116.782</v>
      </c>
      <c r="M132" s="1">
        <v>1095.377</v>
      </c>
    </row>
    <row r="133" spans="1:13" ht="12.75">
      <c r="A133" s="8" t="s">
        <v>215</v>
      </c>
      <c r="C133" s="4">
        <f>+C132</f>
        <v>250483.064</v>
      </c>
      <c r="D133" s="4">
        <f aca="true" t="shared" si="33" ref="D133:M133">+D132</f>
        <v>85084.114</v>
      </c>
      <c r="E133" s="4">
        <f t="shared" si="33"/>
        <v>24666.585</v>
      </c>
      <c r="F133" s="4">
        <f t="shared" si="33"/>
        <v>122302.236</v>
      </c>
      <c r="G133" s="4">
        <f t="shared" si="33"/>
        <v>2123.158</v>
      </c>
      <c r="H133" s="4">
        <f t="shared" si="33"/>
        <v>11792.872</v>
      </c>
      <c r="I133" s="4">
        <f t="shared" si="33"/>
        <v>0</v>
      </c>
      <c r="J133" s="4">
        <f t="shared" si="33"/>
        <v>0</v>
      </c>
      <c r="K133" s="4">
        <f t="shared" si="33"/>
        <v>2301.94</v>
      </c>
      <c r="L133" s="4">
        <f t="shared" si="33"/>
        <v>1116.782</v>
      </c>
      <c r="M133" s="4">
        <f t="shared" si="33"/>
        <v>1095.377</v>
      </c>
    </row>
    <row r="134" spans="1:13" ht="12.75">
      <c r="A134" t="s">
        <v>139</v>
      </c>
      <c r="B134" t="s">
        <v>140</v>
      </c>
      <c r="C134" s="1">
        <f>SUM(D134:M134)</f>
        <v>10037.861</v>
      </c>
      <c r="D134" s="1">
        <v>1962.117</v>
      </c>
      <c r="E134" s="1">
        <v>534.505</v>
      </c>
      <c r="F134" s="1">
        <v>3954.418</v>
      </c>
      <c r="G134" s="1">
        <v>0</v>
      </c>
      <c r="H134" s="1">
        <v>267.109</v>
      </c>
      <c r="I134" s="1">
        <v>0</v>
      </c>
      <c r="J134" s="1">
        <v>0</v>
      </c>
      <c r="K134" s="1">
        <v>0</v>
      </c>
      <c r="L134" s="1">
        <v>3319.712</v>
      </c>
      <c r="M134" s="1">
        <v>0</v>
      </c>
    </row>
    <row r="135" spans="1:13" ht="12.75">
      <c r="A135" s="8" t="s">
        <v>216</v>
      </c>
      <c r="C135" s="4">
        <f>+C134</f>
        <v>10037.861</v>
      </c>
      <c r="D135" s="4">
        <f aca="true" t="shared" si="34" ref="D135:M135">+D134</f>
        <v>1962.117</v>
      </c>
      <c r="E135" s="4">
        <f t="shared" si="34"/>
        <v>534.505</v>
      </c>
      <c r="F135" s="4">
        <f t="shared" si="34"/>
        <v>3954.418</v>
      </c>
      <c r="G135" s="4">
        <f t="shared" si="34"/>
        <v>0</v>
      </c>
      <c r="H135" s="4">
        <f t="shared" si="34"/>
        <v>267.109</v>
      </c>
      <c r="I135" s="4">
        <f t="shared" si="34"/>
        <v>0</v>
      </c>
      <c r="J135" s="4">
        <f t="shared" si="34"/>
        <v>0</v>
      </c>
      <c r="K135" s="4">
        <f t="shared" si="34"/>
        <v>0</v>
      </c>
      <c r="L135" s="4">
        <f t="shared" si="34"/>
        <v>3319.712</v>
      </c>
      <c r="M135" s="4">
        <f t="shared" si="34"/>
        <v>0</v>
      </c>
    </row>
    <row r="136" spans="1:13" ht="12.75">
      <c r="A136" t="s">
        <v>141</v>
      </c>
      <c r="B136" t="s">
        <v>11</v>
      </c>
      <c r="C136" s="1">
        <f>SUM(D136:M136)</f>
        <v>71.67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71.67</v>
      </c>
      <c r="M136" s="1">
        <v>0</v>
      </c>
    </row>
    <row r="137" spans="1:13" ht="12.75">
      <c r="A137" s="8" t="s">
        <v>217</v>
      </c>
      <c r="C137" s="4">
        <f>+C136</f>
        <v>71.67</v>
      </c>
      <c r="D137" s="4">
        <f aca="true" t="shared" si="35" ref="D137:M137">+D136</f>
        <v>0</v>
      </c>
      <c r="E137" s="4">
        <f t="shared" si="35"/>
        <v>0</v>
      </c>
      <c r="F137" s="4">
        <f t="shared" si="35"/>
        <v>0</v>
      </c>
      <c r="G137" s="4">
        <f t="shared" si="35"/>
        <v>0</v>
      </c>
      <c r="H137" s="4">
        <f t="shared" si="35"/>
        <v>0</v>
      </c>
      <c r="I137" s="4">
        <f t="shared" si="35"/>
        <v>0</v>
      </c>
      <c r="J137" s="4">
        <f t="shared" si="35"/>
        <v>0</v>
      </c>
      <c r="K137" s="4">
        <f t="shared" si="35"/>
        <v>0</v>
      </c>
      <c r="L137" s="4">
        <f t="shared" si="35"/>
        <v>71.67</v>
      </c>
      <c r="M137" s="4">
        <f t="shared" si="35"/>
        <v>0</v>
      </c>
    </row>
    <row r="138" spans="1:13" ht="12.75">
      <c r="A138" t="s">
        <v>142</v>
      </c>
      <c r="B138" t="s">
        <v>143</v>
      </c>
      <c r="C138" s="1">
        <f>SUM(D138:M138)</f>
        <v>35099.403</v>
      </c>
      <c r="D138" s="1">
        <v>10551.177</v>
      </c>
      <c r="E138" s="1">
        <v>8230.322</v>
      </c>
      <c r="F138" s="1">
        <v>9352.085</v>
      </c>
      <c r="G138" s="1">
        <v>475.145</v>
      </c>
      <c r="H138" s="1">
        <v>1815.42</v>
      </c>
      <c r="I138" s="1">
        <v>0</v>
      </c>
      <c r="J138" s="1">
        <v>0</v>
      </c>
      <c r="K138" s="1">
        <v>1001.192</v>
      </c>
      <c r="L138" s="1">
        <v>3674.062</v>
      </c>
      <c r="M138" s="1">
        <v>0</v>
      </c>
    </row>
    <row r="139" spans="1:13" ht="12.75">
      <c r="A139" t="s">
        <v>142</v>
      </c>
      <c r="B139" t="s">
        <v>11</v>
      </c>
      <c r="C139" s="1">
        <f>SUM(D139:M139)</f>
        <v>328.942</v>
      </c>
      <c r="D139" s="1">
        <v>20.741</v>
      </c>
      <c r="E139" s="1">
        <v>11.053</v>
      </c>
      <c r="F139" s="1">
        <v>44.73</v>
      </c>
      <c r="G139" s="1">
        <v>0</v>
      </c>
      <c r="H139" s="1">
        <v>14.136</v>
      </c>
      <c r="I139" s="1">
        <v>0</v>
      </c>
      <c r="J139" s="1">
        <v>0</v>
      </c>
      <c r="K139" s="1">
        <v>0</v>
      </c>
      <c r="L139" s="1">
        <v>238.282</v>
      </c>
      <c r="M139" s="1">
        <v>0</v>
      </c>
    </row>
    <row r="140" spans="1:13" ht="12.75">
      <c r="A140" t="s">
        <v>142</v>
      </c>
      <c r="B140" t="s">
        <v>37</v>
      </c>
      <c r="C140" s="1">
        <f>SUM(D140:M140)</f>
        <v>360.126</v>
      </c>
      <c r="D140" s="1">
        <v>184.275</v>
      </c>
      <c r="E140" s="1">
        <v>73.776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102.075</v>
      </c>
      <c r="M140" s="1">
        <v>0</v>
      </c>
    </row>
    <row r="141" spans="1:14" ht="12.75">
      <c r="A141" s="8" t="s">
        <v>218</v>
      </c>
      <c r="C141" s="4">
        <f>+C138+C139+C140</f>
        <v>35788.471</v>
      </c>
      <c r="D141" s="4">
        <f aca="true" t="shared" si="36" ref="D141:M141">+D138+D139+D140</f>
        <v>10756.193</v>
      </c>
      <c r="E141" s="4">
        <f t="shared" si="36"/>
        <v>8315.151</v>
      </c>
      <c r="F141" s="4">
        <f t="shared" si="36"/>
        <v>9396.814999999999</v>
      </c>
      <c r="G141" s="4">
        <f t="shared" si="36"/>
        <v>475.145</v>
      </c>
      <c r="H141" s="4">
        <f t="shared" si="36"/>
        <v>1829.556</v>
      </c>
      <c r="I141" s="4">
        <f t="shared" si="36"/>
        <v>0</v>
      </c>
      <c r="J141" s="4">
        <f t="shared" si="36"/>
        <v>0</v>
      </c>
      <c r="K141" s="4">
        <f t="shared" si="36"/>
        <v>1001.192</v>
      </c>
      <c r="L141" s="4">
        <f t="shared" si="36"/>
        <v>4014.419</v>
      </c>
      <c r="M141" s="4">
        <f t="shared" si="36"/>
        <v>0</v>
      </c>
      <c r="N141" s="4"/>
    </row>
    <row r="142" spans="1:13" ht="12.75">
      <c r="A142" t="s">
        <v>144</v>
      </c>
      <c r="B142" t="s">
        <v>145</v>
      </c>
      <c r="C142" s="1">
        <f>SUM(D142:M142)</f>
        <v>60367.451</v>
      </c>
      <c r="D142" s="1">
        <v>24792.216</v>
      </c>
      <c r="E142" s="1">
        <v>10181.884</v>
      </c>
      <c r="F142" s="1">
        <v>18425.356</v>
      </c>
      <c r="G142" s="1">
        <v>0</v>
      </c>
      <c r="H142" s="1">
        <v>4120.237</v>
      </c>
      <c r="I142" s="1">
        <v>0</v>
      </c>
      <c r="J142" s="1">
        <v>0</v>
      </c>
      <c r="K142" s="1">
        <v>0</v>
      </c>
      <c r="L142" s="1">
        <v>2847.758</v>
      </c>
      <c r="M142" s="1">
        <v>0</v>
      </c>
    </row>
    <row r="143" spans="1:13" ht="12.75">
      <c r="A143" s="8" t="s">
        <v>219</v>
      </c>
      <c r="C143" s="4">
        <f>+C142</f>
        <v>60367.451</v>
      </c>
      <c r="D143" s="4">
        <f aca="true" t="shared" si="37" ref="D143:M143">+D142</f>
        <v>24792.216</v>
      </c>
      <c r="E143" s="4">
        <f t="shared" si="37"/>
        <v>10181.884</v>
      </c>
      <c r="F143" s="4">
        <f t="shared" si="37"/>
        <v>18425.356</v>
      </c>
      <c r="G143" s="4">
        <f t="shared" si="37"/>
        <v>0</v>
      </c>
      <c r="H143" s="4">
        <f t="shared" si="37"/>
        <v>4120.237</v>
      </c>
      <c r="I143" s="4">
        <f t="shared" si="37"/>
        <v>0</v>
      </c>
      <c r="J143" s="4">
        <f t="shared" si="37"/>
        <v>0</v>
      </c>
      <c r="K143" s="4">
        <f t="shared" si="37"/>
        <v>0</v>
      </c>
      <c r="L143" s="4">
        <f t="shared" si="37"/>
        <v>2847.758</v>
      </c>
      <c r="M143" s="4">
        <f t="shared" si="37"/>
        <v>0</v>
      </c>
    </row>
    <row r="144" spans="1:13" ht="12.75">
      <c r="A144" t="s">
        <v>146</v>
      </c>
      <c r="B144" t="s">
        <v>147</v>
      </c>
      <c r="C144" s="7">
        <f aca="true" t="shared" si="38" ref="C144:C154">SUM(D144:M144)</f>
        <v>2593.456</v>
      </c>
      <c r="D144" s="7">
        <v>1002.566</v>
      </c>
      <c r="E144" s="7">
        <v>729.231</v>
      </c>
      <c r="F144" s="7">
        <v>0</v>
      </c>
      <c r="G144" s="7">
        <v>0</v>
      </c>
      <c r="H144" s="7">
        <v>415.846</v>
      </c>
      <c r="I144" s="7">
        <v>0</v>
      </c>
      <c r="J144" s="7">
        <v>0</v>
      </c>
      <c r="K144" s="7">
        <v>0</v>
      </c>
      <c r="L144" s="7">
        <v>445.813</v>
      </c>
      <c r="M144" s="7">
        <v>0</v>
      </c>
    </row>
    <row r="145" spans="1:13" ht="12.75">
      <c r="A145" t="s">
        <v>146</v>
      </c>
      <c r="B145" t="s">
        <v>148</v>
      </c>
      <c r="C145" s="1">
        <f t="shared" si="38"/>
        <v>2436.446</v>
      </c>
      <c r="D145" s="1">
        <v>790.15</v>
      </c>
      <c r="E145" s="1">
        <v>884.141</v>
      </c>
      <c r="F145" s="1">
        <v>40.221</v>
      </c>
      <c r="G145" s="1">
        <v>16.257</v>
      </c>
      <c r="H145" s="1">
        <v>198.669</v>
      </c>
      <c r="I145" s="1">
        <v>0</v>
      </c>
      <c r="J145" s="1">
        <v>0</v>
      </c>
      <c r="K145" s="1">
        <v>0</v>
      </c>
      <c r="L145" s="1">
        <v>507.008</v>
      </c>
      <c r="M145" s="1">
        <v>0</v>
      </c>
    </row>
    <row r="146" spans="1:13" ht="12.75">
      <c r="A146" t="s">
        <v>146</v>
      </c>
      <c r="B146" t="s">
        <v>149</v>
      </c>
      <c r="C146" s="1">
        <f t="shared" si="38"/>
        <v>2411.819</v>
      </c>
      <c r="D146" s="1">
        <v>771.975</v>
      </c>
      <c r="E146" s="1">
        <v>914.048</v>
      </c>
      <c r="F146" s="1">
        <v>0</v>
      </c>
      <c r="G146" s="1">
        <v>19.85</v>
      </c>
      <c r="H146" s="1">
        <v>221.376</v>
      </c>
      <c r="I146" s="1">
        <v>0</v>
      </c>
      <c r="J146" s="1">
        <v>0</v>
      </c>
      <c r="K146" s="1">
        <v>39.164</v>
      </c>
      <c r="L146" s="1">
        <v>445.406</v>
      </c>
      <c r="M146" s="1">
        <v>0</v>
      </c>
    </row>
    <row r="147" spans="1:13" ht="12.75">
      <c r="A147" t="s">
        <v>146</v>
      </c>
      <c r="B147" t="s">
        <v>150</v>
      </c>
      <c r="C147" s="1">
        <f t="shared" si="38"/>
        <v>2716.159</v>
      </c>
      <c r="D147" s="1">
        <v>936.149</v>
      </c>
      <c r="E147" s="1">
        <v>1388.437</v>
      </c>
      <c r="F147" s="1">
        <v>0</v>
      </c>
      <c r="G147" s="1">
        <v>0</v>
      </c>
      <c r="H147" s="1">
        <v>327.717</v>
      </c>
      <c r="I147" s="1">
        <v>0</v>
      </c>
      <c r="J147" s="1">
        <v>0</v>
      </c>
      <c r="K147" s="1">
        <v>30.797</v>
      </c>
      <c r="L147" s="1">
        <v>33.059</v>
      </c>
      <c r="M147" s="1">
        <v>0</v>
      </c>
    </row>
    <row r="148" spans="1:13" ht="12.75">
      <c r="A148" t="s">
        <v>146</v>
      </c>
      <c r="B148" t="s">
        <v>151</v>
      </c>
      <c r="C148" s="1">
        <f t="shared" si="38"/>
        <v>5271.856000000001</v>
      </c>
      <c r="D148" s="1">
        <v>1223.195</v>
      </c>
      <c r="E148" s="1">
        <v>371.222</v>
      </c>
      <c r="F148" s="1">
        <v>2656.14</v>
      </c>
      <c r="G148" s="1">
        <v>42.094</v>
      </c>
      <c r="H148" s="1">
        <v>346.769</v>
      </c>
      <c r="I148" s="1">
        <v>0</v>
      </c>
      <c r="J148" s="1">
        <v>0</v>
      </c>
      <c r="K148" s="1">
        <v>44.439</v>
      </c>
      <c r="L148" s="1">
        <v>587.997</v>
      </c>
      <c r="M148" s="1">
        <v>0</v>
      </c>
    </row>
    <row r="149" spans="1:13" ht="12.75">
      <c r="A149" t="s">
        <v>146</v>
      </c>
      <c r="B149" t="s">
        <v>152</v>
      </c>
      <c r="C149" s="1">
        <f t="shared" si="38"/>
        <v>4107.828</v>
      </c>
      <c r="D149" s="1">
        <v>631.266</v>
      </c>
      <c r="E149" s="1">
        <v>705.724</v>
      </c>
      <c r="F149" s="1">
        <v>2119.52</v>
      </c>
      <c r="G149" s="1">
        <v>0</v>
      </c>
      <c r="H149" s="1">
        <v>260.31</v>
      </c>
      <c r="I149" s="1">
        <v>0</v>
      </c>
      <c r="J149" s="1">
        <v>0</v>
      </c>
      <c r="K149" s="1">
        <v>0</v>
      </c>
      <c r="L149" s="1">
        <v>391.008</v>
      </c>
      <c r="M149" s="1">
        <v>0</v>
      </c>
    </row>
    <row r="150" spans="1:13" ht="12.75">
      <c r="A150" t="s">
        <v>146</v>
      </c>
      <c r="B150" t="s">
        <v>153</v>
      </c>
      <c r="C150" s="1">
        <f t="shared" si="38"/>
        <v>2567.842</v>
      </c>
      <c r="D150" s="1">
        <v>596.8</v>
      </c>
      <c r="E150" s="1">
        <v>805.178</v>
      </c>
      <c r="F150" s="1">
        <v>676.217</v>
      </c>
      <c r="G150" s="1">
        <v>0</v>
      </c>
      <c r="H150" s="1">
        <v>146.756</v>
      </c>
      <c r="I150" s="1">
        <v>0</v>
      </c>
      <c r="J150" s="1">
        <v>0</v>
      </c>
      <c r="K150" s="1">
        <v>70.596</v>
      </c>
      <c r="L150" s="1">
        <v>272.295</v>
      </c>
      <c r="M150" s="1">
        <v>0</v>
      </c>
    </row>
    <row r="151" spans="1:13" ht="12.75">
      <c r="A151" t="s">
        <v>146</v>
      </c>
      <c r="B151" t="s">
        <v>154</v>
      </c>
      <c r="C151" s="1">
        <f t="shared" si="38"/>
        <v>1074.8490000000002</v>
      </c>
      <c r="D151" s="1">
        <v>316.509</v>
      </c>
      <c r="E151" s="1">
        <v>99.34</v>
      </c>
      <c r="F151" s="1">
        <v>304.144</v>
      </c>
      <c r="G151" s="1">
        <v>0</v>
      </c>
      <c r="H151" s="1">
        <v>172.826</v>
      </c>
      <c r="I151" s="1">
        <v>0</v>
      </c>
      <c r="J151" s="1">
        <v>0</v>
      </c>
      <c r="K151" s="1">
        <v>0</v>
      </c>
      <c r="L151" s="1">
        <v>182.03</v>
      </c>
      <c r="M151" s="1">
        <v>0</v>
      </c>
    </row>
    <row r="152" spans="1:13" ht="12.75">
      <c r="A152" t="s">
        <v>146</v>
      </c>
      <c r="B152" t="s">
        <v>155</v>
      </c>
      <c r="C152" s="1">
        <f t="shared" si="38"/>
        <v>972.8580000000001</v>
      </c>
      <c r="D152" s="1">
        <v>403.978</v>
      </c>
      <c r="E152" s="1">
        <v>51.914</v>
      </c>
      <c r="F152" s="1">
        <v>185.808</v>
      </c>
      <c r="G152" s="1">
        <v>0</v>
      </c>
      <c r="H152" s="1">
        <v>59.808</v>
      </c>
      <c r="I152" s="1">
        <v>0</v>
      </c>
      <c r="J152" s="1">
        <v>0</v>
      </c>
      <c r="K152" s="1">
        <v>0</v>
      </c>
      <c r="L152" s="1">
        <v>271.35</v>
      </c>
      <c r="M152" s="1">
        <v>0</v>
      </c>
    </row>
    <row r="153" spans="1:13" ht="12.75">
      <c r="A153" t="s">
        <v>146</v>
      </c>
      <c r="B153" t="s">
        <v>156</v>
      </c>
      <c r="C153" s="1">
        <f t="shared" si="38"/>
        <v>737.0360000000001</v>
      </c>
      <c r="D153" s="1">
        <v>160.091</v>
      </c>
      <c r="E153" s="1">
        <v>115.036</v>
      </c>
      <c r="F153" s="1">
        <v>249.993</v>
      </c>
      <c r="G153" s="1">
        <v>0</v>
      </c>
      <c r="H153" s="1">
        <v>124.744</v>
      </c>
      <c r="I153" s="1">
        <v>0</v>
      </c>
      <c r="J153" s="1">
        <v>0</v>
      </c>
      <c r="K153" s="1">
        <v>0</v>
      </c>
      <c r="L153" s="1">
        <v>87.172</v>
      </c>
      <c r="M153" s="1">
        <v>0</v>
      </c>
    </row>
    <row r="154" spans="1:13" ht="12.75">
      <c r="A154" t="s">
        <v>146</v>
      </c>
      <c r="B154" t="s">
        <v>158</v>
      </c>
      <c r="C154" s="1">
        <f t="shared" si="38"/>
        <v>155449.66099999996</v>
      </c>
      <c r="D154" s="1">
        <v>57086.268</v>
      </c>
      <c r="E154" s="1">
        <v>34793.617</v>
      </c>
      <c r="F154" s="1">
        <v>41972.233</v>
      </c>
      <c r="G154" s="1">
        <v>5252.338</v>
      </c>
      <c r="H154" s="1">
        <v>11856.626</v>
      </c>
      <c r="I154" s="1">
        <v>0</v>
      </c>
      <c r="J154" s="1">
        <v>561.533</v>
      </c>
      <c r="K154" s="1">
        <v>3375.536</v>
      </c>
      <c r="L154" s="1">
        <v>0</v>
      </c>
      <c r="M154" s="1">
        <v>551.51</v>
      </c>
    </row>
    <row r="155" spans="1:13" ht="12.75">
      <c r="A155" s="8" t="s">
        <v>220</v>
      </c>
      <c r="C155" s="4">
        <f>+C144+C145+C146+C147+C148+C149+C150+C151+C152+C153+C154</f>
        <v>180339.80999999997</v>
      </c>
      <c r="D155" s="4">
        <f aca="true" t="shared" si="39" ref="D155:M155">+D144+D145+D146+D147+D148+D149+D150+D151+D152+D153+D154</f>
        <v>63918.947</v>
      </c>
      <c r="E155" s="4">
        <f t="shared" si="39"/>
        <v>40857.888</v>
      </c>
      <c r="F155" s="4">
        <f t="shared" si="39"/>
        <v>48204.276</v>
      </c>
      <c r="G155" s="4">
        <f t="shared" si="39"/>
        <v>5330.539</v>
      </c>
      <c r="H155" s="4">
        <f t="shared" si="39"/>
        <v>14131.447</v>
      </c>
      <c r="I155" s="4">
        <f t="shared" si="39"/>
        <v>0</v>
      </c>
      <c r="J155" s="4">
        <f t="shared" si="39"/>
        <v>561.533</v>
      </c>
      <c r="K155" s="4">
        <f t="shared" si="39"/>
        <v>3560.532</v>
      </c>
      <c r="L155" s="4">
        <f t="shared" si="39"/>
        <v>3223.138</v>
      </c>
      <c r="M155" s="4">
        <f t="shared" si="39"/>
        <v>551.51</v>
      </c>
    </row>
    <row r="156" spans="1:13" ht="12.75">
      <c r="A156" t="s">
        <v>0</v>
      </c>
      <c r="B156" t="s">
        <v>1</v>
      </c>
      <c r="C156" s="1">
        <f>SUM(D156:M156)</f>
        <v>24336.535</v>
      </c>
      <c r="D156" s="1">
        <v>12014.638</v>
      </c>
      <c r="E156" s="1">
        <v>3837.13</v>
      </c>
      <c r="F156" s="1">
        <v>5848.664</v>
      </c>
      <c r="G156" s="1">
        <v>0</v>
      </c>
      <c r="H156" s="1">
        <v>1925.663</v>
      </c>
      <c r="I156" s="1">
        <v>0</v>
      </c>
      <c r="J156" s="1">
        <v>0</v>
      </c>
      <c r="K156" s="1">
        <v>0</v>
      </c>
      <c r="L156" s="1">
        <v>710.44</v>
      </c>
      <c r="M156" s="1">
        <v>0</v>
      </c>
    </row>
    <row r="157" spans="1:13" ht="12.75">
      <c r="A157" s="8" t="s">
        <v>221</v>
      </c>
      <c r="C157" s="4">
        <f>+C156</f>
        <v>24336.535</v>
      </c>
      <c r="D157" s="4">
        <f aca="true" t="shared" si="40" ref="D157:M157">+D156</f>
        <v>12014.638</v>
      </c>
      <c r="E157" s="4">
        <f t="shared" si="40"/>
        <v>3837.13</v>
      </c>
      <c r="F157" s="4">
        <f t="shared" si="40"/>
        <v>5848.664</v>
      </c>
      <c r="G157" s="4">
        <f t="shared" si="40"/>
        <v>0</v>
      </c>
      <c r="H157" s="4">
        <f t="shared" si="40"/>
        <v>1925.663</v>
      </c>
      <c r="I157" s="4">
        <f t="shared" si="40"/>
        <v>0</v>
      </c>
      <c r="J157" s="4">
        <f t="shared" si="40"/>
        <v>0</v>
      </c>
      <c r="K157" s="4">
        <f t="shared" si="40"/>
        <v>0</v>
      </c>
      <c r="L157" s="4">
        <f t="shared" si="40"/>
        <v>710.44</v>
      </c>
      <c r="M157" s="4">
        <f t="shared" si="40"/>
        <v>0</v>
      </c>
    </row>
    <row r="158" spans="1:13" ht="12.75">
      <c r="A158" t="s">
        <v>2</v>
      </c>
      <c r="B158" t="s">
        <v>3</v>
      </c>
      <c r="C158" s="1">
        <f>SUM(D158:M158)</f>
        <v>2240.524</v>
      </c>
      <c r="D158" s="1">
        <v>812.051</v>
      </c>
      <c r="E158" s="1">
        <v>844.433</v>
      </c>
      <c r="F158" s="1">
        <v>0</v>
      </c>
      <c r="G158" s="1">
        <v>0</v>
      </c>
      <c r="H158" s="1">
        <v>285.158</v>
      </c>
      <c r="I158" s="1">
        <v>0</v>
      </c>
      <c r="J158" s="1">
        <v>0</v>
      </c>
      <c r="K158" s="1">
        <v>0</v>
      </c>
      <c r="L158" s="1">
        <v>298.882</v>
      </c>
      <c r="M158" s="1">
        <v>0</v>
      </c>
    </row>
    <row r="159" spans="1:13" ht="12.75">
      <c r="A159" t="s">
        <v>2</v>
      </c>
      <c r="B159" t="s">
        <v>4</v>
      </c>
      <c r="C159" s="1">
        <f>SUM(D159:M159)</f>
        <v>1014.473</v>
      </c>
      <c r="D159" s="1">
        <v>383.555</v>
      </c>
      <c r="E159" s="1">
        <v>251.682</v>
      </c>
      <c r="F159" s="1">
        <v>0</v>
      </c>
      <c r="G159" s="1">
        <v>0</v>
      </c>
      <c r="H159" s="1">
        <v>133.229</v>
      </c>
      <c r="I159" s="1">
        <v>0</v>
      </c>
      <c r="J159" s="1">
        <v>0</v>
      </c>
      <c r="K159" s="1">
        <v>0</v>
      </c>
      <c r="L159" s="1">
        <v>246.007</v>
      </c>
      <c r="M159" s="1">
        <v>0</v>
      </c>
    </row>
    <row r="160" spans="1:13" ht="12.75">
      <c r="A160" t="s">
        <v>2</v>
      </c>
      <c r="B160" t="s">
        <v>5</v>
      </c>
      <c r="C160" s="1">
        <f>SUM(D160:M160)</f>
        <v>697.452</v>
      </c>
      <c r="D160" s="1">
        <v>218.202</v>
      </c>
      <c r="E160" s="1">
        <v>169.321</v>
      </c>
      <c r="F160" s="1">
        <v>0</v>
      </c>
      <c r="G160" s="1">
        <v>9.615</v>
      </c>
      <c r="H160" s="1">
        <v>63.967</v>
      </c>
      <c r="I160" s="1">
        <v>0</v>
      </c>
      <c r="J160" s="1">
        <v>0</v>
      </c>
      <c r="K160" s="1">
        <v>0</v>
      </c>
      <c r="L160" s="1">
        <v>236.347</v>
      </c>
      <c r="M160" s="1">
        <v>0</v>
      </c>
    </row>
    <row r="161" spans="1:13" ht="12.75">
      <c r="A161" t="s">
        <v>2</v>
      </c>
      <c r="B161" t="s">
        <v>6</v>
      </c>
      <c r="C161" s="1">
        <f>SUM(D161:M161)</f>
        <v>23216.807999999997</v>
      </c>
      <c r="D161" s="1">
        <v>9228.484</v>
      </c>
      <c r="E161" s="1">
        <v>5444.602</v>
      </c>
      <c r="F161" s="1">
        <v>4230.501</v>
      </c>
      <c r="G161" s="1">
        <v>379.785</v>
      </c>
      <c r="H161" s="1">
        <v>1741.206</v>
      </c>
      <c r="I161" s="1">
        <v>0</v>
      </c>
      <c r="J161" s="1">
        <v>0</v>
      </c>
      <c r="K161" s="1">
        <v>958.932</v>
      </c>
      <c r="L161" s="1">
        <v>1233.298</v>
      </c>
      <c r="M161" s="1">
        <v>0</v>
      </c>
    </row>
    <row r="162" spans="1:13" ht="12.75">
      <c r="A162" t="s">
        <v>2</v>
      </c>
      <c r="B162" s="5" t="s">
        <v>184</v>
      </c>
      <c r="C162" s="7">
        <f>SUM(D162:M162)</f>
        <v>2106</v>
      </c>
      <c r="D162" s="7">
        <v>855</v>
      </c>
      <c r="E162" s="7">
        <v>890</v>
      </c>
      <c r="F162" s="7">
        <v>0</v>
      </c>
      <c r="G162" s="7">
        <v>0</v>
      </c>
      <c r="H162" s="7">
        <v>223</v>
      </c>
      <c r="I162" s="7">
        <v>0</v>
      </c>
      <c r="J162" s="7">
        <v>0</v>
      </c>
      <c r="K162" s="7">
        <v>0</v>
      </c>
      <c r="L162" s="7">
        <v>138</v>
      </c>
      <c r="M162" s="7">
        <v>0</v>
      </c>
    </row>
    <row r="163" spans="1:13" ht="12.75">
      <c r="A163" s="8" t="s">
        <v>222</v>
      </c>
      <c r="C163" s="4">
        <f>+C158+C159+C160+C161+C162</f>
        <v>29275.256999999998</v>
      </c>
      <c r="D163" s="4">
        <f aca="true" t="shared" si="41" ref="D163:M163">+D158+D159+D160+D161+D162</f>
        <v>11497.292000000001</v>
      </c>
      <c r="E163" s="4">
        <f t="shared" si="41"/>
        <v>7600.038</v>
      </c>
      <c r="F163" s="4">
        <f t="shared" si="41"/>
        <v>4230.501</v>
      </c>
      <c r="G163" s="4">
        <f t="shared" si="41"/>
        <v>389.40000000000003</v>
      </c>
      <c r="H163" s="4">
        <f t="shared" si="41"/>
        <v>2446.56</v>
      </c>
      <c r="I163" s="4">
        <f t="shared" si="41"/>
        <v>0</v>
      </c>
      <c r="J163" s="4">
        <f t="shared" si="41"/>
        <v>0</v>
      </c>
      <c r="K163" s="4">
        <f t="shared" si="41"/>
        <v>958.932</v>
      </c>
      <c r="L163" s="4">
        <f t="shared" si="41"/>
        <v>2152.534</v>
      </c>
      <c r="M163" s="4">
        <f t="shared" si="41"/>
        <v>0</v>
      </c>
    </row>
    <row r="164" spans="1:13" ht="12.75">
      <c r="A164" t="s">
        <v>7</v>
      </c>
      <c r="B164" t="s">
        <v>8</v>
      </c>
      <c r="C164" s="1">
        <f>SUM(D164:M164)</f>
        <v>47495.093</v>
      </c>
      <c r="D164" s="1">
        <v>18392.366</v>
      </c>
      <c r="E164" s="1">
        <v>5594.667</v>
      </c>
      <c r="F164" s="1">
        <v>17292.395</v>
      </c>
      <c r="G164" s="1">
        <v>5.149</v>
      </c>
      <c r="H164" s="1">
        <v>3112.962</v>
      </c>
      <c r="I164" s="1">
        <v>0</v>
      </c>
      <c r="J164" s="1">
        <v>0</v>
      </c>
      <c r="K164" s="1">
        <v>1088.152</v>
      </c>
      <c r="L164" s="1">
        <v>1846.546</v>
      </c>
      <c r="M164" s="1">
        <v>162.856</v>
      </c>
    </row>
    <row r="165" spans="1:13" ht="12.75">
      <c r="A165" t="s">
        <v>7</v>
      </c>
      <c r="B165" t="s">
        <v>9</v>
      </c>
      <c r="C165" s="1">
        <f>SUM(D165:M165)</f>
        <v>114.834</v>
      </c>
      <c r="D165" s="1">
        <v>0</v>
      </c>
      <c r="E165" s="1">
        <v>45.357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9.665</v>
      </c>
      <c r="L165" s="1">
        <v>59.812</v>
      </c>
      <c r="M165" s="1">
        <v>0</v>
      </c>
    </row>
    <row r="166" spans="1:13" ht="12.75">
      <c r="A166" s="8" t="s">
        <v>223</v>
      </c>
      <c r="C166" s="4">
        <f>+C164+C165</f>
        <v>47609.927</v>
      </c>
      <c r="D166" s="4">
        <f aca="true" t="shared" si="42" ref="D166:M166">+D164+D165</f>
        <v>18392.366</v>
      </c>
      <c r="E166" s="4">
        <f t="shared" si="42"/>
        <v>5640.024</v>
      </c>
      <c r="F166" s="4">
        <f t="shared" si="42"/>
        <v>17292.395</v>
      </c>
      <c r="G166" s="4">
        <f t="shared" si="42"/>
        <v>5.149</v>
      </c>
      <c r="H166" s="4">
        <f t="shared" si="42"/>
        <v>3112.962</v>
      </c>
      <c r="I166" s="4">
        <f t="shared" si="42"/>
        <v>0</v>
      </c>
      <c r="J166" s="4">
        <f t="shared" si="42"/>
        <v>0</v>
      </c>
      <c r="K166" s="4">
        <f t="shared" si="42"/>
        <v>1097.817</v>
      </c>
      <c r="L166" s="4">
        <f t="shared" si="42"/>
        <v>1906.358</v>
      </c>
      <c r="M166" s="4">
        <f t="shared" si="42"/>
        <v>162.856</v>
      </c>
    </row>
    <row r="167" spans="1:13" ht="12.75">
      <c r="A167" t="s">
        <v>10</v>
      </c>
      <c r="B167" t="s">
        <v>11</v>
      </c>
      <c r="C167" s="1">
        <f>SUM(D167:M167)</f>
        <v>613.341</v>
      </c>
      <c r="D167" s="1">
        <v>280.986</v>
      </c>
      <c r="E167" s="1">
        <v>97.636</v>
      </c>
      <c r="F167" s="1">
        <v>18.493</v>
      </c>
      <c r="G167" s="1">
        <v>0</v>
      </c>
      <c r="H167" s="1">
        <v>124.93</v>
      </c>
      <c r="I167" s="1">
        <v>0</v>
      </c>
      <c r="J167" s="1">
        <v>0</v>
      </c>
      <c r="K167" s="1">
        <v>0</v>
      </c>
      <c r="L167" s="1">
        <v>91.296</v>
      </c>
      <c r="M167" s="1">
        <v>0</v>
      </c>
    </row>
    <row r="168" spans="1:13" ht="12.75">
      <c r="A168" t="s">
        <v>10</v>
      </c>
      <c r="B168" t="s">
        <v>12</v>
      </c>
      <c r="C168" s="1">
        <f>SUM(D168:M168)</f>
        <v>84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84</v>
      </c>
      <c r="M168" s="1">
        <v>0</v>
      </c>
    </row>
    <row r="169" spans="1:13" ht="12.75">
      <c r="A169" s="8" t="s">
        <v>224</v>
      </c>
      <c r="C169" s="4">
        <f>+C167+C168</f>
        <v>697.341</v>
      </c>
      <c r="D169" s="4">
        <f aca="true" t="shared" si="43" ref="D169:M169">+D167+D168</f>
        <v>280.986</v>
      </c>
      <c r="E169" s="4">
        <f t="shared" si="43"/>
        <v>97.636</v>
      </c>
      <c r="F169" s="4">
        <f t="shared" si="43"/>
        <v>18.493</v>
      </c>
      <c r="G169" s="4">
        <f t="shared" si="43"/>
        <v>0</v>
      </c>
      <c r="H169" s="4">
        <f t="shared" si="43"/>
        <v>124.93</v>
      </c>
      <c r="I169" s="4">
        <f t="shared" si="43"/>
        <v>0</v>
      </c>
      <c r="J169" s="4">
        <f t="shared" si="43"/>
        <v>0</v>
      </c>
      <c r="K169" s="4">
        <f t="shared" si="43"/>
        <v>0</v>
      </c>
      <c r="L169" s="4">
        <f t="shared" si="43"/>
        <v>175.296</v>
      </c>
      <c r="M169" s="4">
        <f t="shared" si="43"/>
        <v>0</v>
      </c>
    </row>
    <row r="170" spans="1:13" ht="12.75">
      <c r="A170" t="s">
        <v>13</v>
      </c>
      <c r="B170" t="s">
        <v>14</v>
      </c>
      <c r="C170" s="1">
        <f>SUM(D170:M170)</f>
        <v>44.419000000000004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1.075</v>
      </c>
      <c r="L170" s="1">
        <v>43.344</v>
      </c>
      <c r="M170" s="1">
        <v>0</v>
      </c>
    </row>
    <row r="171" spans="1:13" ht="12.75">
      <c r="A171" t="s">
        <v>13</v>
      </c>
      <c r="B171" t="s">
        <v>15</v>
      </c>
      <c r="C171" s="1">
        <f>SUM(D171:M171)</f>
        <v>64184.59399999999</v>
      </c>
      <c r="D171" s="1">
        <v>24348.331</v>
      </c>
      <c r="E171" s="1">
        <v>8515.606</v>
      </c>
      <c r="F171" s="1">
        <v>21169.285</v>
      </c>
      <c r="G171" s="1">
        <v>1635.743</v>
      </c>
      <c r="H171" s="1">
        <v>4807.48</v>
      </c>
      <c r="I171" s="1">
        <v>0</v>
      </c>
      <c r="J171" s="1">
        <v>0</v>
      </c>
      <c r="K171" s="1">
        <v>1151.787</v>
      </c>
      <c r="L171" s="1">
        <v>2425.55</v>
      </c>
      <c r="M171" s="1">
        <v>130.812</v>
      </c>
    </row>
    <row r="172" spans="1:13" ht="12.75">
      <c r="A172" s="8" t="s">
        <v>225</v>
      </c>
      <c r="C172" s="4">
        <f>+C170+C171</f>
        <v>64229.01299999999</v>
      </c>
      <c r="D172" s="4">
        <f aca="true" t="shared" si="44" ref="D172:M172">+D170+D171</f>
        <v>24348.331</v>
      </c>
      <c r="E172" s="4">
        <f t="shared" si="44"/>
        <v>8515.606</v>
      </c>
      <c r="F172" s="4">
        <f t="shared" si="44"/>
        <v>21169.285</v>
      </c>
      <c r="G172" s="4">
        <f t="shared" si="44"/>
        <v>1635.743</v>
      </c>
      <c r="H172" s="4">
        <f t="shared" si="44"/>
        <v>4807.48</v>
      </c>
      <c r="I172" s="4">
        <f t="shared" si="44"/>
        <v>0</v>
      </c>
      <c r="J172" s="4">
        <f t="shared" si="44"/>
        <v>0</v>
      </c>
      <c r="K172" s="4">
        <f t="shared" si="44"/>
        <v>1152.862</v>
      </c>
      <c r="L172" s="4">
        <f t="shared" si="44"/>
        <v>2468.8940000000002</v>
      </c>
      <c r="M172" s="4">
        <f t="shared" si="44"/>
        <v>130.812</v>
      </c>
    </row>
    <row r="173" spans="1:13" ht="12.75">
      <c r="A173" t="s">
        <v>16</v>
      </c>
      <c r="B173" t="s">
        <v>17</v>
      </c>
      <c r="C173" s="1">
        <f>SUM(D173:M173)</f>
        <v>1694.8609999999999</v>
      </c>
      <c r="D173" s="1">
        <v>363.608</v>
      </c>
      <c r="E173" s="1">
        <v>201.281</v>
      </c>
      <c r="F173" s="1">
        <v>434.878</v>
      </c>
      <c r="G173" s="1">
        <v>0</v>
      </c>
      <c r="H173" s="1">
        <v>201.339</v>
      </c>
      <c r="I173" s="1">
        <v>0</v>
      </c>
      <c r="J173" s="1">
        <v>0</v>
      </c>
      <c r="K173" s="1">
        <v>0</v>
      </c>
      <c r="L173" s="1">
        <v>493.755</v>
      </c>
      <c r="M173" s="1">
        <v>0</v>
      </c>
    </row>
    <row r="174" spans="1:13" ht="12.75">
      <c r="A174" s="8" t="s">
        <v>226</v>
      </c>
      <c r="C174" s="4">
        <f>+C173</f>
        <v>1694.8609999999999</v>
      </c>
      <c r="D174" s="4">
        <f aca="true" t="shared" si="45" ref="D174:M174">+D173</f>
        <v>363.608</v>
      </c>
      <c r="E174" s="4">
        <f t="shared" si="45"/>
        <v>201.281</v>
      </c>
      <c r="F174" s="4">
        <f t="shared" si="45"/>
        <v>434.878</v>
      </c>
      <c r="G174" s="4">
        <f t="shared" si="45"/>
        <v>0</v>
      </c>
      <c r="H174" s="4">
        <f t="shared" si="45"/>
        <v>201.339</v>
      </c>
      <c r="I174" s="4">
        <f t="shared" si="45"/>
        <v>0</v>
      </c>
      <c r="J174" s="4">
        <f t="shared" si="45"/>
        <v>0</v>
      </c>
      <c r="K174" s="4">
        <f t="shared" si="45"/>
        <v>0</v>
      </c>
      <c r="L174" s="4">
        <f t="shared" si="45"/>
        <v>493.755</v>
      </c>
      <c r="M174" s="4">
        <f t="shared" si="45"/>
        <v>0</v>
      </c>
    </row>
    <row r="175" spans="1:13" ht="12.75">
      <c r="A175" t="s">
        <v>18</v>
      </c>
      <c r="B175" t="s">
        <v>19</v>
      </c>
      <c r="C175" s="1">
        <f>SUM(D175:M175)</f>
        <v>1526.4200000000003</v>
      </c>
      <c r="D175" s="1">
        <v>772.432</v>
      </c>
      <c r="E175" s="1">
        <v>326.584</v>
      </c>
      <c r="F175" s="1">
        <v>0</v>
      </c>
      <c r="G175" s="1">
        <v>42.322</v>
      </c>
      <c r="H175" s="1">
        <v>99.68</v>
      </c>
      <c r="I175" s="1">
        <v>0</v>
      </c>
      <c r="J175" s="1">
        <v>0</v>
      </c>
      <c r="K175" s="1">
        <v>0</v>
      </c>
      <c r="L175" s="1">
        <v>279.699</v>
      </c>
      <c r="M175" s="1">
        <v>5.703</v>
      </c>
    </row>
    <row r="176" spans="1:13" ht="12.75">
      <c r="A176" t="s">
        <v>18</v>
      </c>
      <c r="B176" t="s">
        <v>20</v>
      </c>
      <c r="C176" s="1">
        <f>SUM(D176:M176)</f>
        <v>81937.81199999999</v>
      </c>
      <c r="D176" s="1">
        <v>21615.441</v>
      </c>
      <c r="E176" s="1">
        <v>7071.977</v>
      </c>
      <c r="F176" s="1">
        <v>45255.09</v>
      </c>
      <c r="G176" s="1">
        <v>2054.275</v>
      </c>
      <c r="H176" s="1">
        <v>3335.352</v>
      </c>
      <c r="I176" s="1">
        <v>0</v>
      </c>
      <c r="J176" s="1">
        <v>0</v>
      </c>
      <c r="K176" s="1">
        <v>910.211</v>
      </c>
      <c r="L176" s="1">
        <v>1505.76</v>
      </c>
      <c r="M176" s="1">
        <v>189.706</v>
      </c>
    </row>
    <row r="177" spans="1:13" ht="12.75">
      <c r="A177" t="s">
        <v>18</v>
      </c>
      <c r="B177" t="s">
        <v>21</v>
      </c>
      <c r="C177" s="1">
        <f>SUM(D177:M177)</f>
        <v>1742.0040000000001</v>
      </c>
      <c r="D177" s="1">
        <v>494.193</v>
      </c>
      <c r="E177" s="1">
        <v>211.282</v>
      </c>
      <c r="F177" s="1">
        <v>444.329</v>
      </c>
      <c r="G177" s="1">
        <v>5.755</v>
      </c>
      <c r="H177" s="1">
        <v>123.014</v>
      </c>
      <c r="I177" s="1">
        <v>0</v>
      </c>
      <c r="J177" s="1">
        <v>60.257</v>
      </c>
      <c r="K177" s="1">
        <v>0</v>
      </c>
      <c r="L177" s="1">
        <v>403.174</v>
      </c>
      <c r="M177" s="1">
        <v>0</v>
      </c>
    </row>
    <row r="178" spans="1:13" ht="12.75">
      <c r="A178" t="s">
        <v>18</v>
      </c>
      <c r="B178" t="s">
        <v>22</v>
      </c>
      <c r="C178" s="1">
        <f>SUM(D178:M178)</f>
        <v>3928.29</v>
      </c>
      <c r="D178" s="1">
        <v>1662.583</v>
      </c>
      <c r="E178" s="1">
        <v>1515.167</v>
      </c>
      <c r="F178" s="1">
        <v>0</v>
      </c>
      <c r="G178" s="1">
        <v>52.421</v>
      </c>
      <c r="H178" s="1">
        <v>341.149</v>
      </c>
      <c r="I178" s="1">
        <v>0</v>
      </c>
      <c r="J178" s="1">
        <v>0</v>
      </c>
      <c r="K178" s="1">
        <v>65.492</v>
      </c>
      <c r="L178" s="1">
        <v>263.701</v>
      </c>
      <c r="M178" s="1">
        <v>27.777</v>
      </c>
    </row>
    <row r="179" spans="1:13" ht="12.75">
      <c r="A179" s="8" t="s">
        <v>227</v>
      </c>
      <c r="C179" s="4">
        <f>+C175+C176+C177+C178</f>
        <v>89134.52599999998</v>
      </c>
      <c r="D179" s="4">
        <f aca="true" t="shared" si="46" ref="D179:M179">+D175+D176+D177+D178</f>
        <v>24544.648999999998</v>
      </c>
      <c r="E179" s="4">
        <f t="shared" si="46"/>
        <v>9125.01</v>
      </c>
      <c r="F179" s="4">
        <f t="shared" si="46"/>
        <v>45699.418999999994</v>
      </c>
      <c r="G179" s="4">
        <f t="shared" si="46"/>
        <v>2154.773</v>
      </c>
      <c r="H179" s="4">
        <f t="shared" si="46"/>
        <v>3899.1949999999997</v>
      </c>
      <c r="I179" s="4">
        <f t="shared" si="46"/>
        <v>0</v>
      </c>
      <c r="J179" s="4">
        <f t="shared" si="46"/>
        <v>60.257</v>
      </c>
      <c r="K179" s="4">
        <f t="shared" si="46"/>
        <v>975.703</v>
      </c>
      <c r="L179" s="4">
        <f t="shared" si="46"/>
        <v>2452.334</v>
      </c>
      <c r="M179" s="4">
        <f t="shared" si="46"/>
        <v>223.18599999999998</v>
      </c>
    </row>
    <row r="180" spans="1:13" ht="12.75">
      <c r="A180" t="s">
        <v>23</v>
      </c>
      <c r="B180" t="s">
        <v>24</v>
      </c>
      <c r="C180" s="1">
        <f>SUM(D180:M180)</f>
        <v>961.444</v>
      </c>
      <c r="D180" s="1">
        <v>467.625</v>
      </c>
      <c r="E180" s="1">
        <v>135.799</v>
      </c>
      <c r="F180" s="1">
        <v>45.66</v>
      </c>
      <c r="G180" s="1">
        <v>0</v>
      </c>
      <c r="H180" s="1">
        <v>53.64</v>
      </c>
      <c r="I180" s="1">
        <v>0</v>
      </c>
      <c r="J180" s="1">
        <v>0</v>
      </c>
      <c r="K180" s="1">
        <v>0</v>
      </c>
      <c r="L180" s="1">
        <v>258.72</v>
      </c>
      <c r="M180" s="1">
        <v>0</v>
      </c>
    </row>
    <row r="181" spans="1:13" ht="12.75">
      <c r="A181" t="s">
        <v>23</v>
      </c>
      <c r="B181" t="s">
        <v>25</v>
      </c>
      <c r="C181" s="1">
        <f>SUM(D181:M181)</f>
        <v>1838.5749999999998</v>
      </c>
      <c r="D181" s="1">
        <v>228.548</v>
      </c>
      <c r="E181" s="1">
        <v>71.077</v>
      </c>
      <c r="F181" s="1">
        <v>880.062</v>
      </c>
      <c r="G181" s="1">
        <v>0</v>
      </c>
      <c r="H181" s="1">
        <v>58.809</v>
      </c>
      <c r="I181" s="1">
        <v>0</v>
      </c>
      <c r="J181" s="1">
        <v>0</v>
      </c>
      <c r="K181" s="1">
        <v>0</v>
      </c>
      <c r="L181" s="1">
        <v>600.079</v>
      </c>
      <c r="M181" s="1">
        <v>0</v>
      </c>
    </row>
    <row r="182" spans="1:13" ht="12.75">
      <c r="A182" t="s">
        <v>23</v>
      </c>
      <c r="B182" t="s">
        <v>26</v>
      </c>
      <c r="C182" s="1">
        <f>SUM(D182:M182)</f>
        <v>1190.216</v>
      </c>
      <c r="D182" s="1">
        <v>152.226</v>
      </c>
      <c r="E182" s="1">
        <v>63.236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974.754</v>
      </c>
      <c r="M182" s="1">
        <v>0</v>
      </c>
    </row>
    <row r="183" spans="1:13" ht="12.75">
      <c r="A183" t="s">
        <v>23</v>
      </c>
      <c r="B183" t="s">
        <v>27</v>
      </c>
      <c r="C183" s="1">
        <f>SUM(D183:M183)</f>
        <v>5416.576</v>
      </c>
      <c r="D183" s="1">
        <v>482.321</v>
      </c>
      <c r="E183" s="1">
        <v>358.597</v>
      </c>
      <c r="F183" s="1">
        <v>3062.753</v>
      </c>
      <c r="G183" s="1">
        <v>0</v>
      </c>
      <c r="H183" s="1">
        <v>7.894</v>
      </c>
      <c r="I183" s="1">
        <v>0</v>
      </c>
      <c r="J183" s="1">
        <v>0</v>
      </c>
      <c r="K183" s="1">
        <v>35.198</v>
      </c>
      <c r="L183" s="1">
        <v>1469.813</v>
      </c>
      <c r="M183" s="1">
        <v>0</v>
      </c>
    </row>
    <row r="184" spans="1:13" ht="12.75">
      <c r="A184" s="8" t="s">
        <v>228</v>
      </c>
      <c r="C184" s="4">
        <f>+C180+C181+C182+C183</f>
        <v>9406.811</v>
      </c>
      <c r="D184" s="4">
        <f aca="true" t="shared" si="47" ref="D184:M184">+D180+D181+D182+D183</f>
        <v>1330.72</v>
      </c>
      <c r="E184" s="4">
        <f t="shared" si="47"/>
        <v>628.7090000000001</v>
      </c>
      <c r="F184" s="4">
        <f t="shared" si="47"/>
        <v>3988.4750000000004</v>
      </c>
      <c r="G184" s="4">
        <f t="shared" si="47"/>
        <v>0</v>
      </c>
      <c r="H184" s="4">
        <f t="shared" si="47"/>
        <v>120.343</v>
      </c>
      <c r="I184" s="4">
        <f t="shared" si="47"/>
        <v>0</v>
      </c>
      <c r="J184" s="4">
        <f t="shared" si="47"/>
        <v>0</v>
      </c>
      <c r="K184" s="4">
        <f t="shared" si="47"/>
        <v>35.198</v>
      </c>
      <c r="L184" s="4">
        <f t="shared" si="47"/>
        <v>3303.366</v>
      </c>
      <c r="M184" s="4">
        <f t="shared" si="47"/>
        <v>0</v>
      </c>
    </row>
    <row r="185" spans="1:13" ht="12.75">
      <c r="A185" t="s">
        <v>28</v>
      </c>
      <c r="B185" t="s">
        <v>29</v>
      </c>
      <c r="C185" s="1">
        <f>SUM(D185:M185)</f>
        <v>4983.366999999999</v>
      </c>
      <c r="D185" s="1">
        <v>873.32</v>
      </c>
      <c r="E185" s="1">
        <v>328.586</v>
      </c>
      <c r="F185" s="1">
        <v>2758.892</v>
      </c>
      <c r="G185" s="1">
        <v>0</v>
      </c>
      <c r="H185" s="1">
        <v>155.513</v>
      </c>
      <c r="I185" s="1">
        <v>0</v>
      </c>
      <c r="J185" s="1">
        <v>0</v>
      </c>
      <c r="K185" s="1">
        <v>59.142</v>
      </c>
      <c r="L185" s="1">
        <v>807.914</v>
      </c>
      <c r="M185" s="1">
        <v>0</v>
      </c>
    </row>
    <row r="186" spans="1:13" ht="12.75">
      <c r="A186" t="s">
        <v>28</v>
      </c>
      <c r="B186" t="s">
        <v>30</v>
      </c>
      <c r="C186" s="1">
        <f>SUM(D186:M186)</f>
        <v>48668.397999999994</v>
      </c>
      <c r="D186" s="1">
        <v>18355.063</v>
      </c>
      <c r="E186" s="1">
        <v>5505.712</v>
      </c>
      <c r="F186" s="1">
        <v>17266.163</v>
      </c>
      <c r="G186" s="1">
        <v>1244.325</v>
      </c>
      <c r="H186" s="1">
        <v>2193.395</v>
      </c>
      <c r="I186" s="1">
        <v>0</v>
      </c>
      <c r="J186" s="1">
        <v>129.355</v>
      </c>
      <c r="K186" s="1">
        <v>1125.017</v>
      </c>
      <c r="L186" s="1">
        <v>2748.55</v>
      </c>
      <c r="M186" s="1">
        <v>100.818</v>
      </c>
    </row>
    <row r="187" spans="1:13" ht="12.75">
      <c r="A187" s="8" t="s">
        <v>229</v>
      </c>
      <c r="C187" s="4">
        <f>+C185+C186</f>
        <v>53651.76499999999</v>
      </c>
      <c r="D187" s="4">
        <f aca="true" t="shared" si="48" ref="D187:M187">+D185+D186</f>
        <v>19228.382999999998</v>
      </c>
      <c r="E187" s="4">
        <f t="shared" si="48"/>
        <v>5834.298000000001</v>
      </c>
      <c r="F187" s="4">
        <f t="shared" si="48"/>
        <v>20025.055</v>
      </c>
      <c r="G187" s="4">
        <f t="shared" si="48"/>
        <v>1244.325</v>
      </c>
      <c r="H187" s="4">
        <f t="shared" si="48"/>
        <v>2348.908</v>
      </c>
      <c r="I187" s="4">
        <f t="shared" si="48"/>
        <v>0</v>
      </c>
      <c r="J187" s="4">
        <f t="shared" si="48"/>
        <v>129.355</v>
      </c>
      <c r="K187" s="4">
        <f t="shared" si="48"/>
        <v>1184.159</v>
      </c>
      <c r="L187" s="4">
        <f t="shared" si="48"/>
        <v>3556.464</v>
      </c>
      <c r="M187" s="4">
        <f t="shared" si="48"/>
        <v>100.818</v>
      </c>
    </row>
    <row r="188" spans="1:13" ht="12.75">
      <c r="A188" t="s">
        <v>31</v>
      </c>
      <c r="B188" t="s">
        <v>32</v>
      </c>
      <c r="C188" s="1">
        <f>SUM(D188:M188)</f>
        <v>3922.605</v>
      </c>
      <c r="D188" s="1">
        <v>2197.783</v>
      </c>
      <c r="E188" s="1">
        <v>532.482</v>
      </c>
      <c r="F188" s="1">
        <v>611.192</v>
      </c>
      <c r="G188" s="1">
        <v>107.842</v>
      </c>
      <c r="H188" s="1">
        <v>373.172</v>
      </c>
      <c r="I188" s="1">
        <v>0</v>
      </c>
      <c r="J188" s="1">
        <v>0</v>
      </c>
      <c r="K188" s="1">
        <v>100.134</v>
      </c>
      <c r="L188" s="1">
        <v>0</v>
      </c>
      <c r="M188" s="1">
        <v>0</v>
      </c>
    </row>
    <row r="189" spans="1:13" ht="12.75">
      <c r="A189" t="s">
        <v>31</v>
      </c>
      <c r="B189" t="s">
        <v>33</v>
      </c>
      <c r="C189" s="1">
        <f>SUM(D189:M189)</f>
        <v>3354.6519999999996</v>
      </c>
      <c r="D189" s="1">
        <v>1930.264</v>
      </c>
      <c r="E189" s="1">
        <v>507.994</v>
      </c>
      <c r="F189" s="1">
        <v>304.593</v>
      </c>
      <c r="G189" s="1">
        <v>80.821</v>
      </c>
      <c r="H189" s="1">
        <v>280.88</v>
      </c>
      <c r="I189" s="1">
        <v>0</v>
      </c>
      <c r="J189" s="1">
        <v>0</v>
      </c>
      <c r="K189" s="1">
        <v>46.543</v>
      </c>
      <c r="L189" s="1">
        <v>201.04</v>
      </c>
      <c r="M189" s="1">
        <v>2.517</v>
      </c>
    </row>
    <row r="190" spans="1:13" ht="12.75">
      <c r="A190" s="8" t="s">
        <v>230</v>
      </c>
      <c r="C190" s="4">
        <f>+C188+C189</f>
        <v>7277.257</v>
      </c>
      <c r="D190" s="4">
        <f aca="true" t="shared" si="49" ref="D190:M190">+D188+D189</f>
        <v>4128.047</v>
      </c>
      <c r="E190" s="4">
        <f t="shared" si="49"/>
        <v>1040.476</v>
      </c>
      <c r="F190" s="4">
        <f t="shared" si="49"/>
        <v>915.7850000000001</v>
      </c>
      <c r="G190" s="4">
        <f t="shared" si="49"/>
        <v>188.663</v>
      </c>
      <c r="H190" s="4">
        <f t="shared" si="49"/>
        <v>654.052</v>
      </c>
      <c r="I190" s="4">
        <f t="shared" si="49"/>
        <v>0</v>
      </c>
      <c r="J190" s="4">
        <f t="shared" si="49"/>
        <v>0</v>
      </c>
      <c r="K190" s="4">
        <f t="shared" si="49"/>
        <v>146.677</v>
      </c>
      <c r="L190" s="4">
        <f t="shared" si="49"/>
        <v>201.04</v>
      </c>
      <c r="M190" s="4">
        <f t="shared" si="49"/>
        <v>2.517</v>
      </c>
    </row>
    <row r="191" spans="1:13" ht="12.75">
      <c r="A191" t="s">
        <v>34</v>
      </c>
      <c r="B191" t="s">
        <v>35</v>
      </c>
      <c r="C191" s="1">
        <f>SUM(D191:M191)</f>
        <v>135133.051</v>
      </c>
      <c r="D191" s="1">
        <v>42703.49</v>
      </c>
      <c r="E191" s="1">
        <v>35159.265</v>
      </c>
      <c r="F191" s="1">
        <v>40700.838</v>
      </c>
      <c r="G191" s="1">
        <v>3937.079</v>
      </c>
      <c r="H191" s="1">
        <v>5928.079</v>
      </c>
      <c r="I191" s="1">
        <v>0</v>
      </c>
      <c r="J191" s="1">
        <v>0</v>
      </c>
      <c r="K191" s="1">
        <v>1689.803</v>
      </c>
      <c r="L191" s="1">
        <v>4358.48</v>
      </c>
      <c r="M191" s="1">
        <v>656.017</v>
      </c>
    </row>
    <row r="192" spans="1:23" ht="12.75">
      <c r="A192" s="8" t="s">
        <v>231</v>
      </c>
      <c r="C192" s="4">
        <f>+C191</f>
        <v>135133.051</v>
      </c>
      <c r="D192" s="4">
        <f aca="true" t="shared" si="50" ref="D192:M192">+D191</f>
        <v>42703.49</v>
      </c>
      <c r="E192" s="4">
        <f t="shared" si="50"/>
        <v>35159.265</v>
      </c>
      <c r="F192" s="4">
        <f t="shared" si="50"/>
        <v>40700.838</v>
      </c>
      <c r="G192" s="4">
        <f t="shared" si="50"/>
        <v>3937.079</v>
      </c>
      <c r="H192" s="4">
        <f t="shared" si="50"/>
        <v>5928.079</v>
      </c>
      <c r="I192" s="4">
        <f t="shared" si="50"/>
        <v>0</v>
      </c>
      <c r="J192" s="4">
        <f t="shared" si="50"/>
        <v>0</v>
      </c>
      <c r="K192" s="4">
        <f t="shared" si="50"/>
        <v>1689.803</v>
      </c>
      <c r="L192" s="4">
        <f t="shared" si="50"/>
        <v>4358.48</v>
      </c>
      <c r="M192" s="4">
        <f t="shared" si="50"/>
        <v>656.017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13" ht="12.75">
      <c r="A193" t="s">
        <v>36</v>
      </c>
      <c r="B193" t="s">
        <v>37</v>
      </c>
      <c r="C193" s="1">
        <f>SUM(D193:M193)</f>
        <v>2993.013</v>
      </c>
      <c r="D193" s="1">
        <v>7.651</v>
      </c>
      <c r="E193" s="1">
        <v>447.804</v>
      </c>
      <c r="F193" s="1">
        <v>901.402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1636.156</v>
      </c>
      <c r="M193" s="1">
        <v>0</v>
      </c>
    </row>
    <row r="194" spans="1:13" ht="12.75">
      <c r="A194" s="8" t="s">
        <v>232</v>
      </c>
      <c r="C194" s="4">
        <f>+C193</f>
        <v>2993.013</v>
      </c>
      <c r="D194" s="4">
        <f aca="true" t="shared" si="51" ref="D194:M194">+D193</f>
        <v>7.651</v>
      </c>
      <c r="E194" s="4">
        <f t="shared" si="51"/>
        <v>447.804</v>
      </c>
      <c r="F194" s="4">
        <f t="shared" si="51"/>
        <v>901.402</v>
      </c>
      <c r="G194" s="4">
        <f t="shared" si="51"/>
        <v>0</v>
      </c>
      <c r="H194" s="4">
        <f t="shared" si="51"/>
        <v>0</v>
      </c>
      <c r="I194" s="4">
        <f t="shared" si="51"/>
        <v>0</v>
      </c>
      <c r="J194" s="4">
        <f t="shared" si="51"/>
        <v>0</v>
      </c>
      <c r="K194" s="4">
        <f t="shared" si="51"/>
        <v>0</v>
      </c>
      <c r="L194" s="4">
        <f t="shared" si="51"/>
        <v>1636.156</v>
      </c>
      <c r="M194" s="4">
        <f t="shared" si="51"/>
        <v>0</v>
      </c>
    </row>
    <row r="195" spans="1:13" ht="12.75">
      <c r="A195" t="s">
        <v>38</v>
      </c>
      <c r="B195" t="s">
        <v>39</v>
      </c>
      <c r="C195" s="1">
        <f>SUM(D195:M195)</f>
        <v>119695.491</v>
      </c>
      <c r="D195" s="1">
        <v>33950.831</v>
      </c>
      <c r="E195" s="1">
        <v>41119.52</v>
      </c>
      <c r="F195" s="1">
        <v>7542.763</v>
      </c>
      <c r="G195" s="1">
        <v>1120.568</v>
      </c>
      <c r="H195" s="1">
        <v>6845.659</v>
      </c>
      <c r="I195" s="1">
        <v>0</v>
      </c>
      <c r="J195" s="1">
        <v>0</v>
      </c>
      <c r="K195" s="1">
        <v>5499.598</v>
      </c>
      <c r="L195" s="1">
        <v>23616.552</v>
      </c>
      <c r="M195" s="1">
        <v>0</v>
      </c>
    </row>
    <row r="196" spans="1:13" ht="12.75">
      <c r="A196" s="8" t="s">
        <v>233</v>
      </c>
      <c r="C196" s="4">
        <f>+C195</f>
        <v>119695.491</v>
      </c>
      <c r="D196" s="4">
        <f aca="true" t="shared" si="52" ref="D196:M196">+D195</f>
        <v>33950.831</v>
      </c>
      <c r="E196" s="4">
        <f t="shared" si="52"/>
        <v>41119.52</v>
      </c>
      <c r="F196" s="4">
        <f t="shared" si="52"/>
        <v>7542.763</v>
      </c>
      <c r="G196" s="4">
        <f t="shared" si="52"/>
        <v>1120.568</v>
      </c>
      <c r="H196" s="4">
        <f t="shared" si="52"/>
        <v>6845.659</v>
      </c>
      <c r="I196" s="4">
        <f t="shared" si="52"/>
        <v>0</v>
      </c>
      <c r="J196" s="4">
        <f t="shared" si="52"/>
        <v>0</v>
      </c>
      <c r="K196" s="4">
        <f t="shared" si="52"/>
        <v>5499.598</v>
      </c>
      <c r="L196" s="4">
        <f t="shared" si="52"/>
        <v>23616.552</v>
      </c>
      <c r="M196" s="4">
        <f t="shared" si="52"/>
        <v>0</v>
      </c>
    </row>
    <row r="197" spans="1:13" ht="12.75">
      <c r="A197" t="s">
        <v>40</v>
      </c>
      <c r="B197" t="s">
        <v>41</v>
      </c>
      <c r="C197" s="1">
        <f>SUM(D197:M197)</f>
        <v>492561.17300000007</v>
      </c>
      <c r="D197" s="1">
        <v>73629.475</v>
      </c>
      <c r="E197" s="1">
        <v>21789.768</v>
      </c>
      <c r="F197" s="1">
        <v>370216.188</v>
      </c>
      <c r="G197" s="1">
        <v>6765.956</v>
      </c>
      <c r="H197" s="1">
        <v>9745.628</v>
      </c>
      <c r="I197" s="1">
        <v>0</v>
      </c>
      <c r="J197" s="1">
        <v>0</v>
      </c>
      <c r="K197" s="1">
        <v>9983.259</v>
      </c>
      <c r="L197" s="1">
        <v>132.435</v>
      </c>
      <c r="M197" s="1">
        <v>298.464</v>
      </c>
    </row>
    <row r="198" spans="1:15" ht="12.75">
      <c r="A198" s="8" t="s">
        <v>234</v>
      </c>
      <c r="C198" s="4">
        <f>+C197</f>
        <v>492561.17300000007</v>
      </c>
      <c r="D198" s="4">
        <f aca="true" t="shared" si="53" ref="D198:M198">+D197</f>
        <v>73629.475</v>
      </c>
      <c r="E198" s="4">
        <f t="shared" si="53"/>
        <v>21789.768</v>
      </c>
      <c r="F198" s="4">
        <f t="shared" si="53"/>
        <v>370216.188</v>
      </c>
      <c r="G198" s="4">
        <f t="shared" si="53"/>
        <v>6765.956</v>
      </c>
      <c r="H198" s="4">
        <f t="shared" si="53"/>
        <v>9745.628</v>
      </c>
      <c r="I198" s="4">
        <f t="shared" si="53"/>
        <v>0</v>
      </c>
      <c r="J198" s="4">
        <f t="shared" si="53"/>
        <v>0</v>
      </c>
      <c r="K198" s="4">
        <f t="shared" si="53"/>
        <v>9983.259</v>
      </c>
      <c r="L198" s="4">
        <f t="shared" si="53"/>
        <v>132.435</v>
      </c>
      <c r="M198" s="4">
        <f t="shared" si="53"/>
        <v>298.464</v>
      </c>
      <c r="N198" s="3"/>
      <c r="O198" s="3"/>
    </row>
    <row r="200" spans="1:13" ht="12.75">
      <c r="A200" s="8" t="s">
        <v>235</v>
      </c>
      <c r="C200" s="4">
        <f>+C13+C19+C22+C27+C30+C32+C37+C40+C42+C44+C48+C54+C56+C60+C65+C68+C72+C74+C78+C81+C85+C87+C92+C97+C108+C116+C119+C129+C131+C133+C135+C137+C141+C143+C155+C157+C163+C166+C169+C172+C174+C179+C184+C187+C190+C192+C194+C196+C198</f>
        <v>2203885.813</v>
      </c>
      <c r="D200" s="4">
        <f aca="true" t="shared" si="54" ref="D200:M200">+D13+D19+D22+D27+D30+D32+D37+D40+D42+D44+D48+D54+D56+D60+D65+D68+D72+D74+D78+D81+D85+D87+D92+D97+D108+D116+D119+D129+D131+D133+D135+D137+D141+D143+D155+D157+D163+D166+D169+D172+D174+D179+D184+D187+D190+D192+D194+D196+D198</f>
        <v>667354.9879999999</v>
      </c>
      <c r="E200" s="4">
        <f t="shared" si="54"/>
        <v>335490.761</v>
      </c>
      <c r="F200" s="4">
        <f t="shared" si="54"/>
        <v>881756.7039999999</v>
      </c>
      <c r="G200" s="4">
        <f t="shared" si="54"/>
        <v>33280.446</v>
      </c>
      <c r="H200" s="4">
        <f t="shared" si="54"/>
        <v>113129.03999999996</v>
      </c>
      <c r="I200" s="4">
        <f t="shared" si="54"/>
        <v>0</v>
      </c>
      <c r="J200" s="4">
        <f t="shared" si="54"/>
        <v>751.145</v>
      </c>
      <c r="K200" s="4">
        <f t="shared" si="54"/>
        <v>37436.551999999996</v>
      </c>
      <c r="L200" s="4">
        <f t="shared" si="54"/>
        <v>129735.26099999998</v>
      </c>
      <c r="M200" s="4">
        <f t="shared" si="54"/>
        <v>4950.916</v>
      </c>
    </row>
    <row r="201" ht="12.75">
      <c r="E201" s="3"/>
    </row>
    <row r="203" ht="12.75">
      <c r="C203" s="9"/>
    </row>
    <row r="204" ht="12.75">
      <c r="E204" s="3"/>
    </row>
    <row r="205" ht="12.75">
      <c r="C205" s="3"/>
    </row>
    <row r="206" spans="3:13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8" spans="4:13" ht="12.75">
      <c r="D208" s="3"/>
      <c r="E208" s="3"/>
      <c r="F208" s="3"/>
      <c r="G208" s="3"/>
      <c r="H208" s="3"/>
      <c r="I208" s="3"/>
      <c r="J208" s="3"/>
      <c r="K208" s="3"/>
      <c r="L208" s="3"/>
      <c r="M208" s="3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04"/>
  <sheetViews>
    <sheetView tabSelected="1" workbookViewId="0" topLeftCell="A178">
      <selection activeCell="G208" sqref="G208"/>
    </sheetView>
  </sheetViews>
  <sheetFormatPr defaultColWidth="11.421875" defaultRowHeight="12.75"/>
  <cols>
    <col min="1" max="1" width="22.7109375" style="0" customWidth="1"/>
    <col min="2" max="2" width="32.57421875" style="0" customWidth="1"/>
    <col min="3" max="3" width="17.57421875" style="0" customWidth="1"/>
  </cols>
  <sheetData>
    <row r="2" spans="1:3" ht="12.75">
      <c r="A2" s="8" t="s">
        <v>240</v>
      </c>
      <c r="C2" s="10"/>
    </row>
    <row r="3" spans="1:3" ht="12.75">
      <c r="A3" s="8" t="s">
        <v>239</v>
      </c>
      <c r="C3" s="10"/>
    </row>
    <row r="4" spans="1:3" ht="12.75">
      <c r="A4" s="8"/>
      <c r="C4" s="10"/>
    </row>
    <row r="5" spans="1:3" ht="12.75">
      <c r="A5" s="8" t="s">
        <v>237</v>
      </c>
      <c r="C5" s="10"/>
    </row>
    <row r="6" ht="12.75">
      <c r="C6" s="10"/>
    </row>
    <row r="7" spans="1:13" ht="12.75">
      <c r="A7" s="8" t="s">
        <v>160</v>
      </c>
      <c r="B7" s="8" t="s">
        <v>161</v>
      </c>
      <c r="C7" s="11" t="s">
        <v>164</v>
      </c>
      <c r="D7" s="11" t="s">
        <v>165</v>
      </c>
      <c r="E7" s="11" t="s">
        <v>166</v>
      </c>
      <c r="F7" s="11" t="s">
        <v>167</v>
      </c>
      <c r="G7" s="11" t="s">
        <v>168</v>
      </c>
      <c r="H7" s="11" t="s">
        <v>169</v>
      </c>
      <c r="I7" s="11" t="s">
        <v>170</v>
      </c>
      <c r="J7" s="11" t="s">
        <v>171</v>
      </c>
      <c r="K7" s="11" t="s">
        <v>172</v>
      </c>
      <c r="L7" s="11" t="s">
        <v>173</v>
      </c>
      <c r="M7" s="11" t="s">
        <v>174</v>
      </c>
    </row>
    <row r="8" spans="1:13" ht="12.75">
      <c r="A8" t="s">
        <v>42</v>
      </c>
      <c r="B8" t="s">
        <v>43</v>
      </c>
      <c r="C8" s="1">
        <f>SUM(D8:M8)</f>
        <v>1000</v>
      </c>
      <c r="D8" s="1">
        <v>718</v>
      </c>
      <c r="E8" s="1">
        <v>147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134</v>
      </c>
      <c r="M8" s="1">
        <v>0</v>
      </c>
    </row>
    <row r="9" spans="1:13" ht="12.75">
      <c r="A9" t="s">
        <v>42</v>
      </c>
      <c r="B9" t="s">
        <v>14</v>
      </c>
      <c r="C9" s="1">
        <f>SUM(D9:M9)</f>
        <v>982</v>
      </c>
      <c r="D9" s="1">
        <v>482</v>
      </c>
      <c r="E9" s="1">
        <v>76</v>
      </c>
      <c r="F9" s="1">
        <v>0</v>
      </c>
      <c r="G9" s="1">
        <v>0</v>
      </c>
      <c r="H9" s="1">
        <v>8</v>
      </c>
      <c r="I9" s="1">
        <v>0</v>
      </c>
      <c r="J9" s="1">
        <v>0</v>
      </c>
      <c r="K9" s="1">
        <v>21</v>
      </c>
      <c r="L9" s="1">
        <v>395</v>
      </c>
      <c r="M9" s="1">
        <v>0</v>
      </c>
    </row>
    <row r="10" spans="1:13" ht="12.75">
      <c r="A10" t="s">
        <v>42</v>
      </c>
      <c r="B10" t="s">
        <v>44</v>
      </c>
      <c r="C10" s="1">
        <f>SUM(D10:M10)</f>
        <v>418</v>
      </c>
      <c r="D10" s="1">
        <v>345</v>
      </c>
      <c r="E10" s="1">
        <v>44</v>
      </c>
      <c r="F10" s="1">
        <v>11</v>
      </c>
      <c r="G10" s="1">
        <v>0</v>
      </c>
      <c r="H10" s="1">
        <v>1</v>
      </c>
      <c r="I10" s="1">
        <v>0</v>
      </c>
      <c r="J10" s="1">
        <v>0</v>
      </c>
      <c r="K10" s="1">
        <v>2</v>
      </c>
      <c r="L10" s="1">
        <v>15</v>
      </c>
      <c r="M10" s="1">
        <v>0</v>
      </c>
    </row>
    <row r="11" spans="1:13" ht="12.75">
      <c r="A11" t="s">
        <v>42</v>
      </c>
      <c r="B11" t="s">
        <v>45</v>
      </c>
      <c r="C11" s="1">
        <f>SUM(D11:M11)</f>
        <v>309</v>
      </c>
      <c r="D11" s="1">
        <v>238</v>
      </c>
      <c r="E11" s="1">
        <v>26</v>
      </c>
      <c r="F11" s="1">
        <v>5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31</v>
      </c>
      <c r="M11" s="1">
        <v>7</v>
      </c>
    </row>
    <row r="12" spans="1:13" ht="12.75">
      <c r="A12" t="s">
        <v>42</v>
      </c>
      <c r="B12" t="s">
        <v>12</v>
      </c>
      <c r="C12" s="1">
        <f>SUM(D12:M12)</f>
        <v>2644</v>
      </c>
      <c r="D12" s="1">
        <v>1889</v>
      </c>
      <c r="E12" s="1">
        <v>335</v>
      </c>
      <c r="F12" s="1">
        <v>15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403</v>
      </c>
      <c r="M12" s="1">
        <v>0</v>
      </c>
    </row>
    <row r="13" spans="1:13" ht="12.75">
      <c r="A13" s="8" t="s">
        <v>185</v>
      </c>
      <c r="C13" s="4">
        <f>SUM(D13:M13)</f>
        <v>5353</v>
      </c>
      <c r="D13" s="4">
        <f>+D8+D9+D10+D11+D12</f>
        <v>3672</v>
      </c>
      <c r="E13" s="4">
        <f aca="true" t="shared" si="0" ref="E13:M13">+E8+E9+E10+E11+E12</f>
        <v>628</v>
      </c>
      <c r="F13" s="4">
        <f t="shared" si="0"/>
        <v>31</v>
      </c>
      <c r="G13" s="4">
        <f t="shared" si="0"/>
        <v>2</v>
      </c>
      <c r="H13" s="4">
        <f t="shared" si="0"/>
        <v>12</v>
      </c>
      <c r="I13" s="4">
        <f t="shared" si="0"/>
        <v>0</v>
      </c>
      <c r="J13" s="4">
        <f t="shared" si="0"/>
        <v>0</v>
      </c>
      <c r="K13" s="4">
        <f t="shared" si="0"/>
        <v>23</v>
      </c>
      <c r="L13" s="4">
        <f t="shared" si="0"/>
        <v>978</v>
      </c>
      <c r="M13" s="4">
        <f t="shared" si="0"/>
        <v>7</v>
      </c>
    </row>
    <row r="14" spans="1:13" ht="12.75">
      <c r="A14" t="s">
        <v>46</v>
      </c>
      <c r="B14" s="5" t="s">
        <v>176</v>
      </c>
      <c r="C14" s="7">
        <f>SUM(D14:M14)</f>
        <v>338</v>
      </c>
      <c r="D14" s="7">
        <v>216</v>
      </c>
      <c r="E14" s="7">
        <v>25</v>
      </c>
      <c r="F14" s="7">
        <v>3</v>
      </c>
      <c r="G14" s="7">
        <v>0</v>
      </c>
      <c r="H14" s="7">
        <v>1</v>
      </c>
      <c r="I14" s="7">
        <v>0</v>
      </c>
      <c r="J14" s="7">
        <v>0</v>
      </c>
      <c r="K14" s="7">
        <v>7</v>
      </c>
      <c r="L14" s="7">
        <v>86</v>
      </c>
      <c r="M14" s="7">
        <v>0</v>
      </c>
    </row>
    <row r="15" spans="1:13" ht="12.75">
      <c r="A15" t="s">
        <v>46</v>
      </c>
      <c r="B15" t="s">
        <v>175</v>
      </c>
      <c r="C15" s="1">
        <f>SUM(D15:M15)</f>
        <v>1059</v>
      </c>
      <c r="D15" s="1">
        <v>781</v>
      </c>
      <c r="E15" s="1">
        <v>136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8</v>
      </c>
      <c r="L15" s="1">
        <v>133</v>
      </c>
      <c r="M15" s="1">
        <v>0</v>
      </c>
    </row>
    <row r="16" spans="1:13" ht="12.75">
      <c r="A16" t="s">
        <v>177</v>
      </c>
      <c r="B16" s="5" t="s">
        <v>178</v>
      </c>
      <c r="C16" s="7">
        <f>SUM(D16:M16)</f>
        <v>661</v>
      </c>
      <c r="D16" s="7">
        <v>438</v>
      </c>
      <c r="E16" s="7">
        <v>115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107</v>
      </c>
      <c r="M16" s="7">
        <v>0</v>
      </c>
    </row>
    <row r="17" spans="1:13" ht="12.75">
      <c r="A17" t="s">
        <v>46</v>
      </c>
      <c r="B17" t="s">
        <v>47</v>
      </c>
      <c r="C17" s="1">
        <f>SUM(D17:M17)</f>
        <v>1399</v>
      </c>
      <c r="D17" s="1">
        <v>1113</v>
      </c>
      <c r="E17" s="1">
        <v>166</v>
      </c>
      <c r="F17" s="1">
        <v>18</v>
      </c>
      <c r="G17" s="1">
        <v>1</v>
      </c>
      <c r="H17" s="1">
        <v>1</v>
      </c>
      <c r="I17" s="1">
        <v>0</v>
      </c>
      <c r="J17" s="1">
        <v>0</v>
      </c>
      <c r="K17" s="1">
        <v>25</v>
      </c>
      <c r="L17" s="1">
        <v>68</v>
      </c>
      <c r="M17" s="1">
        <v>7</v>
      </c>
    </row>
    <row r="18" spans="1:13" ht="12.75">
      <c r="A18" t="s">
        <v>46</v>
      </c>
      <c r="B18" t="s">
        <v>48</v>
      </c>
      <c r="C18" s="1">
        <f>SUM(D18:M18)</f>
        <v>17828</v>
      </c>
      <c r="D18" s="1">
        <v>14940</v>
      </c>
      <c r="E18" s="1">
        <v>2350</v>
      </c>
      <c r="F18" s="1">
        <v>44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493</v>
      </c>
      <c r="M18" s="1">
        <v>0</v>
      </c>
    </row>
    <row r="19" spans="1:13" ht="12.75">
      <c r="A19" s="8" t="s">
        <v>186</v>
      </c>
      <c r="C19" s="4">
        <f>SUM(D19:M19)</f>
        <v>21285</v>
      </c>
      <c r="D19" s="4">
        <f>+D14+D15+D16+D17+D18</f>
        <v>17488</v>
      </c>
      <c r="E19" s="4">
        <f aca="true" t="shared" si="1" ref="E19:M19">+E14+E15+E16+E17+E18</f>
        <v>2792</v>
      </c>
      <c r="F19" s="4">
        <f t="shared" si="1"/>
        <v>65</v>
      </c>
      <c r="G19" s="4">
        <f t="shared" si="1"/>
        <v>1</v>
      </c>
      <c r="H19" s="4">
        <f t="shared" si="1"/>
        <v>5</v>
      </c>
      <c r="I19" s="4">
        <f t="shared" si="1"/>
        <v>0</v>
      </c>
      <c r="J19" s="4">
        <f t="shared" si="1"/>
        <v>0</v>
      </c>
      <c r="K19" s="4">
        <f t="shared" si="1"/>
        <v>40</v>
      </c>
      <c r="L19" s="4">
        <f t="shared" si="1"/>
        <v>887</v>
      </c>
      <c r="M19" s="4">
        <f t="shared" si="1"/>
        <v>7</v>
      </c>
    </row>
    <row r="20" spans="1:13" ht="12.75">
      <c r="A20" t="s">
        <v>49</v>
      </c>
      <c r="B20" t="s">
        <v>50</v>
      </c>
      <c r="C20" s="1">
        <f>SUM(D20:M20)</f>
        <v>343</v>
      </c>
      <c r="D20" s="13">
        <v>0</v>
      </c>
      <c r="E20" s="13">
        <v>17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325</v>
      </c>
      <c r="M20" s="13">
        <v>0</v>
      </c>
    </row>
    <row r="21" spans="1:13" ht="12.75">
      <c r="A21" t="s">
        <v>49</v>
      </c>
      <c r="B21" t="s">
        <v>51</v>
      </c>
      <c r="C21" s="1">
        <f>SUM(D21:M21)</f>
        <v>1750</v>
      </c>
      <c r="D21" s="1">
        <v>1342</v>
      </c>
      <c r="E21" s="1">
        <v>327</v>
      </c>
      <c r="F21" s="1">
        <v>19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61</v>
      </c>
      <c r="M21" s="1">
        <v>0</v>
      </c>
    </row>
    <row r="22" spans="1:13" ht="12.75">
      <c r="A22" s="8" t="s">
        <v>187</v>
      </c>
      <c r="C22" s="4">
        <f>SUM(D22:M22)</f>
        <v>2093</v>
      </c>
      <c r="D22" s="4">
        <f>+D20+D21</f>
        <v>1342</v>
      </c>
      <c r="E22" s="4">
        <f aca="true" t="shared" si="2" ref="E22:M22">+E20+E21</f>
        <v>344</v>
      </c>
      <c r="F22" s="4">
        <f t="shared" si="2"/>
        <v>20</v>
      </c>
      <c r="G22" s="4">
        <f t="shared" si="2"/>
        <v>0</v>
      </c>
      <c r="H22" s="4">
        <f t="shared" si="2"/>
        <v>1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 t="shared" si="2"/>
        <v>386</v>
      </c>
      <c r="M22" s="4">
        <f t="shared" si="2"/>
        <v>0</v>
      </c>
    </row>
    <row r="23" spans="1:13" ht="12.75">
      <c r="A23" t="s">
        <v>52</v>
      </c>
      <c r="B23" t="s">
        <v>53</v>
      </c>
      <c r="C23" s="1">
        <f>SUM(D23:M23)</f>
        <v>467</v>
      </c>
      <c r="D23" s="1">
        <v>359</v>
      </c>
      <c r="E23" s="1">
        <v>54</v>
      </c>
      <c r="F23" s="1">
        <v>5</v>
      </c>
      <c r="G23" s="1">
        <v>0</v>
      </c>
      <c r="H23" s="1">
        <v>1</v>
      </c>
      <c r="I23" s="1">
        <v>0</v>
      </c>
      <c r="J23" s="1">
        <v>0</v>
      </c>
      <c r="K23" s="1">
        <v>9</v>
      </c>
      <c r="L23" s="1">
        <v>39</v>
      </c>
      <c r="M23" s="1">
        <v>0</v>
      </c>
    </row>
    <row r="24" spans="1:13" ht="12.75">
      <c r="A24" t="s">
        <v>52</v>
      </c>
      <c r="B24" t="s">
        <v>54</v>
      </c>
      <c r="C24" s="1">
        <f>SUM(D24:M24)</f>
        <v>182</v>
      </c>
      <c r="D24" s="1">
        <v>95</v>
      </c>
      <c r="E24" s="1">
        <v>19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68</v>
      </c>
      <c r="M24" s="1">
        <v>0</v>
      </c>
    </row>
    <row r="25" spans="1:13" ht="12.75">
      <c r="A25" t="s">
        <v>52</v>
      </c>
      <c r="B25" t="s">
        <v>55</v>
      </c>
      <c r="C25" s="1">
        <f>SUM(D25:M25)</f>
        <v>165</v>
      </c>
      <c r="D25" s="1">
        <v>68</v>
      </c>
      <c r="E25" s="1">
        <v>18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79</v>
      </c>
      <c r="M25" s="1">
        <v>0</v>
      </c>
    </row>
    <row r="26" spans="1:13" ht="12.75">
      <c r="A26" t="s">
        <v>52</v>
      </c>
      <c r="B26" t="s">
        <v>12</v>
      </c>
      <c r="C26" s="1">
        <f>SUM(D26:M26)</f>
        <v>109</v>
      </c>
      <c r="D26" s="1">
        <v>108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12.75">
      <c r="A27" s="8" t="s">
        <v>188</v>
      </c>
      <c r="C27" s="4">
        <f>SUM(D27:M27)</f>
        <v>923</v>
      </c>
      <c r="D27" s="4">
        <f>+D23+D24+D25+D26</f>
        <v>630</v>
      </c>
      <c r="E27" s="4">
        <f aca="true" t="shared" si="3" ref="E27:M27">+E23+E24+E25+E26</f>
        <v>91</v>
      </c>
      <c r="F27" s="4">
        <f t="shared" si="3"/>
        <v>5</v>
      </c>
      <c r="G27" s="4">
        <f t="shared" si="3"/>
        <v>0</v>
      </c>
      <c r="H27" s="4">
        <f t="shared" si="3"/>
        <v>2</v>
      </c>
      <c r="I27" s="4">
        <f t="shared" si="3"/>
        <v>0</v>
      </c>
      <c r="J27" s="4">
        <f t="shared" si="3"/>
        <v>0</v>
      </c>
      <c r="K27" s="4">
        <f t="shared" si="3"/>
        <v>9</v>
      </c>
      <c r="L27" s="4">
        <f t="shared" si="3"/>
        <v>186</v>
      </c>
      <c r="M27" s="4">
        <f t="shared" si="3"/>
        <v>0</v>
      </c>
    </row>
    <row r="28" spans="1:13" ht="12.75">
      <c r="A28" t="s">
        <v>57</v>
      </c>
      <c r="B28" t="s">
        <v>58</v>
      </c>
      <c r="C28" s="1">
        <f>SUM(D28:M28)</f>
        <v>376</v>
      </c>
      <c r="D28" s="1">
        <v>290</v>
      </c>
      <c r="E28" s="1">
        <v>37</v>
      </c>
      <c r="F28" s="1">
        <v>8</v>
      </c>
      <c r="G28" s="1">
        <v>0</v>
      </c>
      <c r="H28" s="1">
        <v>1</v>
      </c>
      <c r="I28" s="1">
        <v>0</v>
      </c>
      <c r="J28" s="1">
        <v>0</v>
      </c>
      <c r="K28" s="1">
        <v>3</v>
      </c>
      <c r="L28" s="1">
        <v>37</v>
      </c>
      <c r="M28" s="1">
        <v>0</v>
      </c>
    </row>
    <row r="29" spans="1:13" ht="12.75">
      <c r="A29" t="s">
        <v>57</v>
      </c>
      <c r="B29" t="s">
        <v>59</v>
      </c>
      <c r="C29" s="1">
        <f>SUM(D29:M29)</f>
        <v>307</v>
      </c>
      <c r="D29" s="1">
        <v>235</v>
      </c>
      <c r="E29" s="1">
        <v>31</v>
      </c>
      <c r="F29" s="1">
        <v>0</v>
      </c>
      <c r="G29" s="1">
        <v>1</v>
      </c>
      <c r="H29" s="1">
        <v>2</v>
      </c>
      <c r="I29" s="1">
        <v>0</v>
      </c>
      <c r="J29" s="1">
        <v>0</v>
      </c>
      <c r="K29" s="1">
        <v>6</v>
      </c>
      <c r="L29" s="1">
        <v>32</v>
      </c>
      <c r="M29" s="1">
        <v>0</v>
      </c>
    </row>
    <row r="30" spans="1:13" ht="12.75">
      <c r="A30" s="8" t="s">
        <v>189</v>
      </c>
      <c r="C30" s="4">
        <f>SUM(D30:M30)</f>
        <v>683</v>
      </c>
      <c r="D30" s="4">
        <f>+D28+D29</f>
        <v>525</v>
      </c>
      <c r="E30" s="4">
        <f aca="true" t="shared" si="4" ref="E30:M30">+E28+E29</f>
        <v>68</v>
      </c>
      <c r="F30" s="4">
        <f t="shared" si="4"/>
        <v>8</v>
      </c>
      <c r="G30" s="4">
        <f t="shared" si="4"/>
        <v>1</v>
      </c>
      <c r="H30" s="4">
        <f t="shared" si="4"/>
        <v>3</v>
      </c>
      <c r="I30" s="4">
        <f t="shared" si="4"/>
        <v>0</v>
      </c>
      <c r="J30" s="4">
        <f t="shared" si="4"/>
        <v>0</v>
      </c>
      <c r="K30" s="4">
        <f t="shared" si="4"/>
        <v>9</v>
      </c>
      <c r="L30" s="4">
        <f t="shared" si="4"/>
        <v>69</v>
      </c>
      <c r="M30" s="4">
        <f t="shared" si="4"/>
        <v>0</v>
      </c>
    </row>
    <row r="31" spans="1:13" ht="12.75">
      <c r="A31" t="s">
        <v>56</v>
      </c>
      <c r="B31" t="s">
        <v>29</v>
      </c>
      <c r="C31" s="1">
        <f>SUM(D31:M31)</f>
        <v>11</v>
      </c>
      <c r="D31" s="1">
        <v>0</v>
      </c>
      <c r="E31" s="1">
        <v>0</v>
      </c>
      <c r="F31" s="1">
        <v>3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8</v>
      </c>
      <c r="M31" s="1">
        <v>0</v>
      </c>
    </row>
    <row r="32" spans="1:13" ht="12.75">
      <c r="A32" s="8" t="s">
        <v>190</v>
      </c>
      <c r="C32" s="4">
        <f>SUM(D32:M32)</f>
        <v>11</v>
      </c>
      <c r="D32" s="4">
        <f>+D31</f>
        <v>0</v>
      </c>
      <c r="E32" s="4">
        <f aca="true" t="shared" si="5" ref="E32:M32">+E31</f>
        <v>0</v>
      </c>
      <c r="F32" s="4">
        <f t="shared" si="5"/>
        <v>3</v>
      </c>
      <c r="G32" s="4">
        <f t="shared" si="5"/>
        <v>0</v>
      </c>
      <c r="H32" s="4">
        <f t="shared" si="5"/>
        <v>0</v>
      </c>
      <c r="I32" s="4">
        <f t="shared" si="5"/>
        <v>0</v>
      </c>
      <c r="J32" s="4">
        <f t="shared" si="5"/>
        <v>0</v>
      </c>
      <c r="K32" s="4">
        <f t="shared" si="5"/>
        <v>0</v>
      </c>
      <c r="L32" s="4">
        <f t="shared" si="5"/>
        <v>8</v>
      </c>
      <c r="M32" s="4">
        <f t="shared" si="5"/>
        <v>0</v>
      </c>
    </row>
    <row r="33" spans="1:13" ht="12.75">
      <c r="A33" t="s">
        <v>60</v>
      </c>
      <c r="B33" t="s">
        <v>14</v>
      </c>
      <c r="C33" s="1">
        <f>SUM(D33:M33)</f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3</v>
      </c>
      <c r="M33" s="1">
        <v>0</v>
      </c>
    </row>
    <row r="34" spans="1:13" ht="12.75">
      <c r="A34" t="s">
        <v>60</v>
      </c>
      <c r="B34" t="s">
        <v>44</v>
      </c>
      <c r="C34" s="1">
        <f>SUM(D34:M34)</f>
        <v>13846</v>
      </c>
      <c r="D34" s="1">
        <v>11326</v>
      </c>
      <c r="E34" s="1">
        <v>1381</v>
      </c>
      <c r="F34" s="1">
        <v>227</v>
      </c>
      <c r="G34" s="1">
        <v>0</v>
      </c>
      <c r="H34" s="1">
        <v>2</v>
      </c>
      <c r="I34" s="1">
        <v>0</v>
      </c>
      <c r="J34" s="1">
        <v>0</v>
      </c>
      <c r="K34" s="1">
        <v>107</v>
      </c>
      <c r="L34" s="1">
        <v>803</v>
      </c>
      <c r="M34" s="1">
        <v>0</v>
      </c>
    </row>
    <row r="35" spans="1:13" ht="12.75">
      <c r="A35" t="s">
        <v>60</v>
      </c>
      <c r="B35" s="5" t="s">
        <v>236</v>
      </c>
      <c r="C35" s="7">
        <f>SUM(D35:M35)</f>
        <v>1489</v>
      </c>
      <c r="D35" s="7">
        <v>1229</v>
      </c>
      <c r="E35" s="7">
        <v>155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20</v>
      </c>
      <c r="L35" s="7">
        <v>84</v>
      </c>
      <c r="M35" s="7">
        <v>0</v>
      </c>
    </row>
    <row r="36" spans="1:13" ht="12.75">
      <c r="A36" t="s">
        <v>60</v>
      </c>
      <c r="B36" t="s">
        <v>61</v>
      </c>
      <c r="C36" s="1">
        <f>SUM(D36:M36)</f>
        <v>834</v>
      </c>
      <c r="D36" s="1">
        <v>644</v>
      </c>
      <c r="E36" s="1">
        <v>94</v>
      </c>
      <c r="F36" s="1">
        <v>0</v>
      </c>
      <c r="G36" s="1">
        <v>1</v>
      </c>
      <c r="H36" s="1">
        <v>1</v>
      </c>
      <c r="I36" s="1">
        <v>0</v>
      </c>
      <c r="J36" s="1">
        <v>0</v>
      </c>
      <c r="K36" s="1">
        <v>19</v>
      </c>
      <c r="L36" s="1">
        <v>74</v>
      </c>
      <c r="M36" s="1">
        <v>1</v>
      </c>
    </row>
    <row r="37" spans="1:13" ht="12.75">
      <c r="A37" s="8" t="s">
        <v>191</v>
      </c>
      <c r="C37" s="4">
        <f>SUM(D37:M37)</f>
        <v>16172</v>
      </c>
      <c r="D37" s="4">
        <f>+D33+D34+D35+D36</f>
        <v>13199</v>
      </c>
      <c r="E37" s="4">
        <f aca="true" t="shared" si="6" ref="E37:M37">+E33+E34+E35+E36</f>
        <v>1630</v>
      </c>
      <c r="F37" s="4">
        <f t="shared" si="6"/>
        <v>227</v>
      </c>
      <c r="G37" s="4">
        <f t="shared" si="6"/>
        <v>1</v>
      </c>
      <c r="H37" s="4">
        <f t="shared" si="6"/>
        <v>4</v>
      </c>
      <c r="I37" s="4">
        <f t="shared" si="6"/>
        <v>0</v>
      </c>
      <c r="J37" s="4">
        <f t="shared" si="6"/>
        <v>0</v>
      </c>
      <c r="K37" s="4">
        <f t="shared" si="6"/>
        <v>146</v>
      </c>
      <c r="L37" s="4">
        <f t="shared" si="6"/>
        <v>964</v>
      </c>
      <c r="M37" s="4">
        <f t="shared" si="6"/>
        <v>1</v>
      </c>
    </row>
    <row r="38" spans="1:13" ht="12.75">
      <c r="A38" t="s">
        <v>62</v>
      </c>
      <c r="B38" t="s">
        <v>63</v>
      </c>
      <c r="C38" s="1">
        <f>SUM(D38:M38)</f>
        <v>111</v>
      </c>
      <c r="D38" s="1">
        <v>77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0</v>
      </c>
      <c r="K38" s="1">
        <v>10</v>
      </c>
      <c r="L38" s="1">
        <v>23</v>
      </c>
      <c r="M38" s="1">
        <v>0</v>
      </c>
    </row>
    <row r="39" spans="1:13" ht="12.75">
      <c r="A39" t="s">
        <v>62</v>
      </c>
      <c r="B39" t="s">
        <v>64</v>
      </c>
      <c r="C39" s="1">
        <f>SUM(D39:M39)</f>
        <v>2716</v>
      </c>
      <c r="D39" s="1">
        <v>1664</v>
      </c>
      <c r="E39" s="1">
        <v>180</v>
      </c>
      <c r="F39" s="1">
        <v>73</v>
      </c>
      <c r="G39" s="1">
        <v>2</v>
      </c>
      <c r="H39" s="1">
        <v>5</v>
      </c>
      <c r="I39" s="1">
        <v>0</v>
      </c>
      <c r="J39" s="1">
        <v>0</v>
      </c>
      <c r="K39" s="1">
        <v>57</v>
      </c>
      <c r="L39" s="1">
        <v>735</v>
      </c>
      <c r="M39" s="1">
        <v>0</v>
      </c>
    </row>
    <row r="40" spans="1:15" ht="12.75">
      <c r="A40" s="8" t="s">
        <v>192</v>
      </c>
      <c r="C40" s="4">
        <f>SUM(D40:M40)</f>
        <v>2827</v>
      </c>
      <c r="D40" s="4">
        <f>+D38+D39</f>
        <v>1741</v>
      </c>
      <c r="E40" s="4">
        <f aca="true" t="shared" si="7" ref="E40:M40">+E38+E39</f>
        <v>180</v>
      </c>
      <c r="F40" s="4">
        <f t="shared" si="7"/>
        <v>73</v>
      </c>
      <c r="G40" s="4">
        <f t="shared" si="7"/>
        <v>2</v>
      </c>
      <c r="H40" s="4">
        <f t="shared" si="7"/>
        <v>6</v>
      </c>
      <c r="I40" s="4">
        <f t="shared" si="7"/>
        <v>0</v>
      </c>
      <c r="J40" s="4">
        <f t="shared" si="7"/>
        <v>0</v>
      </c>
      <c r="K40" s="4">
        <f t="shared" si="7"/>
        <v>67</v>
      </c>
      <c r="L40" s="4">
        <f t="shared" si="7"/>
        <v>758</v>
      </c>
      <c r="M40" s="4">
        <f t="shared" si="7"/>
        <v>0</v>
      </c>
      <c r="N40" s="4">
        <v>0</v>
      </c>
      <c r="O40" s="4"/>
    </row>
    <row r="41" spans="1:13" ht="12.75">
      <c r="A41" t="s">
        <v>65</v>
      </c>
      <c r="B41" t="s">
        <v>66</v>
      </c>
      <c r="C41" s="1">
        <f>SUM(D41:M41)</f>
        <v>334</v>
      </c>
      <c r="D41" s="1">
        <v>0</v>
      </c>
      <c r="E41" s="1">
        <v>4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330</v>
      </c>
      <c r="M41" s="1">
        <v>0</v>
      </c>
    </row>
    <row r="42" spans="1:13" ht="12.75">
      <c r="A42" s="8" t="s">
        <v>193</v>
      </c>
      <c r="C42" s="4">
        <f>SUM(D42:M42)</f>
        <v>334</v>
      </c>
      <c r="D42" s="4">
        <f>+D41</f>
        <v>0</v>
      </c>
      <c r="E42" s="4">
        <f aca="true" t="shared" si="8" ref="E42:M42">+E41</f>
        <v>4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330</v>
      </c>
      <c r="M42" s="4">
        <f t="shared" si="8"/>
        <v>0</v>
      </c>
    </row>
    <row r="43" spans="1:13" ht="12.75">
      <c r="A43" t="s">
        <v>159</v>
      </c>
      <c r="B43" t="s">
        <v>101</v>
      </c>
      <c r="C43" s="1">
        <f>SUM(D43:M43)</f>
        <v>10</v>
      </c>
      <c r="D43" s="1">
        <v>0</v>
      </c>
      <c r="E43" s="1">
        <v>0</v>
      </c>
      <c r="F43" s="1">
        <v>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8</v>
      </c>
      <c r="M43" s="1">
        <v>0</v>
      </c>
    </row>
    <row r="44" spans="1:13" ht="12.75">
      <c r="A44" s="8" t="s">
        <v>194</v>
      </c>
      <c r="C44" s="4">
        <f>SUM(D44:M44)</f>
        <v>10</v>
      </c>
      <c r="D44" s="4">
        <f>+D43</f>
        <v>0</v>
      </c>
      <c r="E44" s="4">
        <f aca="true" t="shared" si="9" ref="E44:M44">+E43</f>
        <v>0</v>
      </c>
      <c r="F44" s="4">
        <f t="shared" si="9"/>
        <v>2</v>
      </c>
      <c r="G44" s="4">
        <f t="shared" si="9"/>
        <v>0</v>
      </c>
      <c r="H44" s="4">
        <f t="shared" si="9"/>
        <v>0</v>
      </c>
      <c r="I44" s="4">
        <f t="shared" si="9"/>
        <v>0</v>
      </c>
      <c r="J44" s="4">
        <f t="shared" si="9"/>
        <v>0</v>
      </c>
      <c r="K44" s="4">
        <f t="shared" si="9"/>
        <v>0</v>
      </c>
      <c r="L44" s="4">
        <f t="shared" si="9"/>
        <v>8</v>
      </c>
      <c r="M44" s="4">
        <f t="shared" si="9"/>
        <v>0</v>
      </c>
    </row>
    <row r="45" spans="1:13" ht="12.75">
      <c r="A45" t="s">
        <v>67</v>
      </c>
      <c r="B45" s="5" t="s">
        <v>180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ht="12.75">
      <c r="A46" s="8" t="s">
        <v>195</v>
      </c>
      <c r="C46" s="4">
        <f>+C45</f>
        <v>0</v>
      </c>
      <c r="D46" s="4">
        <f>+D45</f>
        <v>0</v>
      </c>
      <c r="E46" s="4">
        <f aca="true" t="shared" si="10" ref="E46:M46">+E45</f>
        <v>0</v>
      </c>
      <c r="F46" s="4">
        <f t="shared" si="10"/>
        <v>0</v>
      </c>
      <c r="G46" s="4">
        <f t="shared" si="10"/>
        <v>0</v>
      </c>
      <c r="H46" s="4">
        <f t="shared" si="10"/>
        <v>0</v>
      </c>
      <c r="I46" s="4">
        <f t="shared" si="10"/>
        <v>0</v>
      </c>
      <c r="J46" s="4">
        <f t="shared" si="10"/>
        <v>0</v>
      </c>
      <c r="K46" s="4">
        <f t="shared" si="10"/>
        <v>0</v>
      </c>
      <c r="L46" s="4">
        <f t="shared" si="10"/>
        <v>0</v>
      </c>
      <c r="M46" s="4">
        <f t="shared" si="10"/>
        <v>0</v>
      </c>
    </row>
    <row r="47" spans="1:13" ht="12.75">
      <c r="A47" t="s">
        <v>68</v>
      </c>
      <c r="B47" t="s">
        <v>69</v>
      </c>
      <c r="C47" s="1">
        <f>SUM(D47:M47)</f>
        <v>727</v>
      </c>
      <c r="D47" s="1">
        <v>482</v>
      </c>
      <c r="E47" s="1">
        <v>105</v>
      </c>
      <c r="F47" s="1">
        <v>2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130</v>
      </c>
      <c r="M47" s="1">
        <v>7</v>
      </c>
    </row>
    <row r="48" spans="1:13" ht="12.75">
      <c r="A48" s="8" t="s">
        <v>196</v>
      </c>
      <c r="C48" s="4">
        <f>SUM(D48:M48)</f>
        <v>727</v>
      </c>
      <c r="D48" s="4">
        <f>+D47</f>
        <v>482</v>
      </c>
      <c r="E48" s="4">
        <f aca="true" t="shared" si="11" ref="E48:M48">+E47</f>
        <v>105</v>
      </c>
      <c r="F48" s="4">
        <f t="shared" si="11"/>
        <v>2</v>
      </c>
      <c r="G48" s="4">
        <f t="shared" si="11"/>
        <v>0</v>
      </c>
      <c r="H48" s="4">
        <f t="shared" si="11"/>
        <v>1</v>
      </c>
      <c r="I48" s="4">
        <f t="shared" si="11"/>
        <v>0</v>
      </c>
      <c r="J48" s="4">
        <f t="shared" si="11"/>
        <v>0</v>
      </c>
      <c r="K48" s="4">
        <f t="shared" si="11"/>
        <v>0</v>
      </c>
      <c r="L48" s="4">
        <f t="shared" si="11"/>
        <v>130</v>
      </c>
      <c r="M48" s="4">
        <f t="shared" si="11"/>
        <v>7</v>
      </c>
    </row>
    <row r="49" spans="1:13" ht="12.75">
      <c r="A49" t="s">
        <v>70</v>
      </c>
      <c r="B49" t="s">
        <v>71</v>
      </c>
      <c r="C49" s="1">
        <f aca="true" t="shared" si="12" ref="C49:C54">SUM(D49:M49)</f>
        <v>437</v>
      </c>
      <c r="D49" s="1">
        <v>299</v>
      </c>
      <c r="E49" s="1">
        <v>72</v>
      </c>
      <c r="F49" s="1">
        <v>0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L49" s="1">
        <v>65</v>
      </c>
      <c r="M49" s="1">
        <v>0</v>
      </c>
    </row>
    <row r="50" spans="1:13" ht="12.75">
      <c r="A50" t="s">
        <v>70</v>
      </c>
      <c r="B50" t="s">
        <v>72</v>
      </c>
      <c r="C50" s="1">
        <f t="shared" si="12"/>
        <v>381</v>
      </c>
      <c r="D50" s="1">
        <v>255</v>
      </c>
      <c r="E50" s="1">
        <v>42</v>
      </c>
      <c r="F50" s="1">
        <v>2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81</v>
      </c>
      <c r="M50" s="1">
        <v>0</v>
      </c>
    </row>
    <row r="51" spans="1:13" ht="12.75">
      <c r="A51" t="s">
        <v>70</v>
      </c>
      <c r="B51" t="s">
        <v>73</v>
      </c>
      <c r="C51" s="1">
        <f t="shared" si="12"/>
        <v>323</v>
      </c>
      <c r="D51" s="1">
        <v>179</v>
      </c>
      <c r="E51" s="1">
        <v>32</v>
      </c>
      <c r="F51" s="1">
        <v>12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99</v>
      </c>
      <c r="M51" s="1">
        <v>0</v>
      </c>
    </row>
    <row r="52" spans="1:13" ht="12.75">
      <c r="A52" t="s">
        <v>70</v>
      </c>
      <c r="B52" t="s">
        <v>74</v>
      </c>
      <c r="C52" s="1">
        <f t="shared" si="12"/>
        <v>2736</v>
      </c>
      <c r="D52" s="1">
        <v>2126</v>
      </c>
      <c r="E52" s="1">
        <v>324</v>
      </c>
      <c r="F52" s="1">
        <v>10</v>
      </c>
      <c r="G52" s="1">
        <v>1</v>
      </c>
      <c r="H52" s="1">
        <v>1</v>
      </c>
      <c r="I52" s="1">
        <v>0</v>
      </c>
      <c r="J52" s="1">
        <v>0</v>
      </c>
      <c r="K52" s="1">
        <v>80</v>
      </c>
      <c r="L52" s="1">
        <v>194</v>
      </c>
      <c r="M52" s="1">
        <v>0</v>
      </c>
    </row>
    <row r="53" spans="1:13" ht="12.75">
      <c r="A53" t="s">
        <v>70</v>
      </c>
      <c r="B53" t="s">
        <v>75</v>
      </c>
      <c r="C53" s="1">
        <f t="shared" si="12"/>
        <v>1665</v>
      </c>
      <c r="D53" s="1">
        <v>1273</v>
      </c>
      <c r="E53" s="1">
        <v>229</v>
      </c>
      <c r="F53" s="1">
        <v>16</v>
      </c>
      <c r="G53" s="1">
        <v>0</v>
      </c>
      <c r="H53" s="1">
        <v>1</v>
      </c>
      <c r="I53" s="1">
        <v>0</v>
      </c>
      <c r="J53" s="1">
        <v>0</v>
      </c>
      <c r="K53" s="1">
        <v>0</v>
      </c>
      <c r="L53" s="1">
        <v>145</v>
      </c>
      <c r="M53" s="1">
        <v>1</v>
      </c>
    </row>
    <row r="54" spans="1:13" ht="12.75">
      <c r="A54" s="8" t="s">
        <v>197</v>
      </c>
      <c r="C54" s="4">
        <f t="shared" si="12"/>
        <v>5542</v>
      </c>
      <c r="D54" s="4">
        <f>+D49+D50+D51+D52+D53</f>
        <v>4132</v>
      </c>
      <c r="E54" s="4">
        <f aca="true" t="shared" si="13" ref="E54:M54">+E49+E50+E51+E52+E53</f>
        <v>699</v>
      </c>
      <c r="F54" s="4">
        <f t="shared" si="13"/>
        <v>40</v>
      </c>
      <c r="G54" s="4">
        <f t="shared" si="13"/>
        <v>1</v>
      </c>
      <c r="H54" s="4">
        <f t="shared" si="13"/>
        <v>5</v>
      </c>
      <c r="I54" s="4">
        <f t="shared" si="13"/>
        <v>0</v>
      </c>
      <c r="J54" s="4">
        <f t="shared" si="13"/>
        <v>0</v>
      </c>
      <c r="K54" s="4">
        <f t="shared" si="13"/>
        <v>80</v>
      </c>
      <c r="L54" s="4">
        <f t="shared" si="13"/>
        <v>584</v>
      </c>
      <c r="M54" s="4">
        <f t="shared" si="13"/>
        <v>1</v>
      </c>
    </row>
    <row r="55" spans="1:13" ht="12.75">
      <c r="A55" t="s">
        <v>76</v>
      </c>
      <c r="B55" t="s">
        <v>77</v>
      </c>
      <c r="C55" s="1">
        <f>SUM(D55:M55)</f>
        <v>6307</v>
      </c>
      <c r="D55" s="1">
        <v>4865</v>
      </c>
      <c r="E55" s="1">
        <v>888</v>
      </c>
      <c r="F55" s="1">
        <v>132</v>
      </c>
      <c r="G55" s="1">
        <v>1</v>
      </c>
      <c r="H55" s="1">
        <v>1</v>
      </c>
      <c r="I55" s="1">
        <v>0</v>
      </c>
      <c r="J55" s="1">
        <v>0</v>
      </c>
      <c r="K55" s="1">
        <v>0</v>
      </c>
      <c r="L55" s="1">
        <v>325</v>
      </c>
      <c r="M55" s="1">
        <v>95</v>
      </c>
    </row>
    <row r="56" spans="1:13" ht="12.75">
      <c r="A56" s="8" t="s">
        <v>198</v>
      </c>
      <c r="C56" s="4">
        <f>SUM(D56:M56)</f>
        <v>6307</v>
      </c>
      <c r="D56" s="4">
        <f>+D55</f>
        <v>4865</v>
      </c>
      <c r="E56" s="4">
        <f aca="true" t="shared" si="14" ref="E56:M56">+E55</f>
        <v>888</v>
      </c>
      <c r="F56" s="4">
        <f t="shared" si="14"/>
        <v>132</v>
      </c>
      <c r="G56" s="4">
        <f t="shared" si="14"/>
        <v>1</v>
      </c>
      <c r="H56" s="4">
        <f t="shared" si="14"/>
        <v>1</v>
      </c>
      <c r="I56" s="4">
        <f t="shared" si="14"/>
        <v>0</v>
      </c>
      <c r="J56" s="4">
        <f t="shared" si="14"/>
        <v>0</v>
      </c>
      <c r="K56" s="4">
        <f t="shared" si="14"/>
        <v>0</v>
      </c>
      <c r="L56" s="4">
        <f t="shared" si="14"/>
        <v>325</v>
      </c>
      <c r="M56" s="4">
        <f t="shared" si="14"/>
        <v>95</v>
      </c>
    </row>
    <row r="57" spans="1:13" ht="12.75">
      <c r="A57" t="s">
        <v>78</v>
      </c>
      <c r="B57" t="s">
        <v>53</v>
      </c>
      <c r="C57" s="1">
        <f>SUM(D57:M57)</f>
        <v>62</v>
      </c>
      <c r="D57" s="1">
        <v>21</v>
      </c>
      <c r="E57" s="1">
        <v>7</v>
      </c>
      <c r="F57" s="1">
        <v>9</v>
      </c>
      <c r="G57" s="1">
        <v>0</v>
      </c>
      <c r="H57" s="1">
        <v>1</v>
      </c>
      <c r="I57" s="1">
        <v>0</v>
      </c>
      <c r="J57" s="1">
        <v>0</v>
      </c>
      <c r="K57" s="1">
        <v>0</v>
      </c>
      <c r="L57" s="1">
        <v>24</v>
      </c>
      <c r="M57" s="1">
        <v>0</v>
      </c>
    </row>
    <row r="58" spans="1:13" ht="12.75">
      <c r="A58" t="s">
        <v>78</v>
      </c>
      <c r="B58" t="s">
        <v>79</v>
      </c>
      <c r="C58" s="1">
        <f>SUM(D58:M58)</f>
        <v>21536</v>
      </c>
      <c r="D58" s="1">
        <v>17566</v>
      </c>
      <c r="E58" s="1">
        <v>2504</v>
      </c>
      <c r="F58" s="1">
        <v>283</v>
      </c>
      <c r="G58" s="1">
        <v>1</v>
      </c>
      <c r="H58" s="1">
        <v>1</v>
      </c>
      <c r="I58" s="1">
        <v>0</v>
      </c>
      <c r="J58" s="1">
        <v>0</v>
      </c>
      <c r="K58" s="1">
        <v>284</v>
      </c>
      <c r="L58" s="1">
        <v>843</v>
      </c>
      <c r="M58" s="1">
        <v>54</v>
      </c>
    </row>
    <row r="59" spans="1:13" ht="12.75">
      <c r="A59" t="s">
        <v>78</v>
      </c>
      <c r="B59" t="s">
        <v>20</v>
      </c>
      <c r="C59" s="1">
        <f>SUM(D59:M59)</f>
        <v>27</v>
      </c>
      <c r="D59" s="1">
        <v>22</v>
      </c>
      <c r="E59" s="1">
        <v>4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</row>
    <row r="60" spans="1:13" ht="12.75">
      <c r="A60" s="8" t="s">
        <v>199</v>
      </c>
      <c r="C60" s="4">
        <f>SUM(D60:M60)</f>
        <v>21625</v>
      </c>
      <c r="D60" s="4">
        <f>+D57+D58+D59</f>
        <v>17609</v>
      </c>
      <c r="E60" s="4">
        <f aca="true" t="shared" si="15" ref="E60:M60">+E57+E58+E59</f>
        <v>2515</v>
      </c>
      <c r="F60" s="4">
        <f t="shared" si="15"/>
        <v>292</v>
      </c>
      <c r="G60" s="4">
        <f t="shared" si="15"/>
        <v>1</v>
      </c>
      <c r="H60" s="4">
        <f t="shared" si="15"/>
        <v>2</v>
      </c>
      <c r="I60" s="4">
        <f t="shared" si="15"/>
        <v>0</v>
      </c>
      <c r="J60" s="4">
        <f t="shared" si="15"/>
        <v>0</v>
      </c>
      <c r="K60" s="4">
        <f t="shared" si="15"/>
        <v>285</v>
      </c>
      <c r="L60" s="4">
        <f t="shared" si="15"/>
        <v>867</v>
      </c>
      <c r="M60" s="4">
        <f t="shared" si="15"/>
        <v>54</v>
      </c>
    </row>
    <row r="61" spans="1:13" ht="12.75">
      <c r="A61" t="s">
        <v>80</v>
      </c>
      <c r="B61" s="5" t="s">
        <v>181</v>
      </c>
      <c r="C61" s="7">
        <f>SUM(D61:M61)</f>
        <v>265</v>
      </c>
      <c r="D61" s="7">
        <v>167</v>
      </c>
      <c r="E61" s="7">
        <v>23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v>0</v>
      </c>
      <c r="L61" s="7">
        <v>74</v>
      </c>
      <c r="M61" s="7">
        <v>0</v>
      </c>
    </row>
    <row r="62" spans="1:13" ht="12.75">
      <c r="A62" t="s">
        <v>80</v>
      </c>
      <c r="B62" t="s">
        <v>53</v>
      </c>
      <c r="C62" s="1">
        <f>SUM(D62:M62)</f>
        <v>91</v>
      </c>
      <c r="D62" s="1">
        <v>6</v>
      </c>
      <c r="E62" s="1">
        <v>6</v>
      </c>
      <c r="F62" s="1">
        <v>4</v>
      </c>
      <c r="G62" s="1">
        <v>0</v>
      </c>
      <c r="H62" s="1">
        <v>1</v>
      </c>
      <c r="I62" s="1">
        <v>0</v>
      </c>
      <c r="J62" s="1">
        <v>0</v>
      </c>
      <c r="K62" s="1">
        <v>6</v>
      </c>
      <c r="L62" s="1">
        <v>68</v>
      </c>
      <c r="M62" s="1">
        <v>0</v>
      </c>
    </row>
    <row r="63" spans="1:13" ht="12.75">
      <c r="A63" t="s">
        <v>80</v>
      </c>
      <c r="B63" t="s">
        <v>81</v>
      </c>
      <c r="C63" s="7">
        <f>SUM(D63:M63)</f>
        <v>578</v>
      </c>
      <c r="D63" s="7">
        <v>316</v>
      </c>
      <c r="E63" s="7">
        <v>25</v>
      </c>
      <c r="F63" s="7">
        <v>7</v>
      </c>
      <c r="G63" s="7">
        <v>0</v>
      </c>
      <c r="H63" s="7">
        <v>1</v>
      </c>
      <c r="I63" s="7">
        <v>0</v>
      </c>
      <c r="J63" s="7">
        <v>0</v>
      </c>
      <c r="K63" s="7">
        <v>0</v>
      </c>
      <c r="L63" s="7">
        <v>229</v>
      </c>
      <c r="M63" s="7">
        <v>0</v>
      </c>
    </row>
    <row r="64" spans="1:13" ht="12.75">
      <c r="A64" t="s">
        <v>80</v>
      </c>
      <c r="B64" t="s">
        <v>82</v>
      </c>
      <c r="C64" s="1">
        <f>SUM(D64:M64)</f>
        <v>1164</v>
      </c>
      <c r="D64" s="1">
        <v>941</v>
      </c>
      <c r="E64" s="1">
        <v>153</v>
      </c>
      <c r="F64" s="1">
        <v>26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43</v>
      </c>
      <c r="M64" s="1">
        <v>0</v>
      </c>
    </row>
    <row r="65" spans="1:13" ht="12.75">
      <c r="A65" s="8" t="s">
        <v>200</v>
      </c>
      <c r="C65" s="4">
        <f>SUM(D65:M65)</f>
        <v>2098</v>
      </c>
      <c r="D65" s="4">
        <f>+D61+D62+D63+D64</f>
        <v>1430</v>
      </c>
      <c r="E65" s="4">
        <f aca="true" t="shared" si="16" ref="E65:M65">+E61+E62+E63+E64</f>
        <v>207</v>
      </c>
      <c r="F65" s="4">
        <f t="shared" si="16"/>
        <v>37</v>
      </c>
      <c r="G65" s="4">
        <f t="shared" si="16"/>
        <v>0</v>
      </c>
      <c r="H65" s="4">
        <f t="shared" si="16"/>
        <v>4</v>
      </c>
      <c r="I65" s="4">
        <f t="shared" si="16"/>
        <v>0</v>
      </c>
      <c r="J65" s="4">
        <f t="shared" si="16"/>
        <v>0</v>
      </c>
      <c r="K65" s="4">
        <f t="shared" si="16"/>
        <v>6</v>
      </c>
      <c r="L65" s="4">
        <f t="shared" si="16"/>
        <v>414</v>
      </c>
      <c r="M65" s="4">
        <f t="shared" si="16"/>
        <v>0</v>
      </c>
    </row>
    <row r="66" spans="1:13" ht="12.75">
      <c r="A66" t="s">
        <v>83</v>
      </c>
      <c r="B66" t="s">
        <v>84</v>
      </c>
      <c r="C66" s="1">
        <f>SUM(D66:M66)</f>
        <v>10128</v>
      </c>
      <c r="D66" s="1">
        <v>8730</v>
      </c>
      <c r="E66" s="1">
        <v>1145</v>
      </c>
      <c r="F66" s="1">
        <v>68</v>
      </c>
      <c r="G66" s="1">
        <v>1</v>
      </c>
      <c r="H66" s="1">
        <v>1</v>
      </c>
      <c r="I66" s="1">
        <v>0</v>
      </c>
      <c r="J66" s="1">
        <v>0</v>
      </c>
      <c r="K66" s="1">
        <v>54</v>
      </c>
      <c r="L66" s="1">
        <v>129</v>
      </c>
      <c r="M66" s="1">
        <v>0</v>
      </c>
    </row>
    <row r="67" spans="1:13" ht="12.75">
      <c r="A67" t="s">
        <v>83</v>
      </c>
      <c r="B67" t="s">
        <v>85</v>
      </c>
      <c r="C67" s="1">
        <f>SUM(D67:M67)</f>
        <v>144</v>
      </c>
      <c r="D67" s="1">
        <v>101</v>
      </c>
      <c r="E67" s="1">
        <v>18</v>
      </c>
      <c r="F67" s="1">
        <v>1</v>
      </c>
      <c r="G67" s="1">
        <v>0</v>
      </c>
      <c r="H67" s="1">
        <v>1</v>
      </c>
      <c r="I67" s="1">
        <v>0</v>
      </c>
      <c r="J67" s="1">
        <v>0</v>
      </c>
      <c r="K67" s="1">
        <v>0</v>
      </c>
      <c r="L67" s="1">
        <v>23</v>
      </c>
      <c r="M67" s="1">
        <v>0</v>
      </c>
    </row>
    <row r="68" spans="1:13" ht="12.75">
      <c r="A68" s="8" t="s">
        <v>201</v>
      </c>
      <c r="C68" s="4">
        <f>SUM(D68:M68)</f>
        <v>10272</v>
      </c>
      <c r="D68" s="4">
        <f>+D66+D67</f>
        <v>8831</v>
      </c>
      <c r="E68" s="4">
        <f aca="true" t="shared" si="17" ref="E68:M68">+E66+E67</f>
        <v>1163</v>
      </c>
      <c r="F68" s="4">
        <f t="shared" si="17"/>
        <v>69</v>
      </c>
      <c r="G68" s="4">
        <f t="shared" si="17"/>
        <v>1</v>
      </c>
      <c r="H68" s="4">
        <f t="shared" si="17"/>
        <v>2</v>
      </c>
      <c r="I68" s="4">
        <f t="shared" si="17"/>
        <v>0</v>
      </c>
      <c r="J68" s="4">
        <f t="shared" si="17"/>
        <v>0</v>
      </c>
      <c r="K68" s="4">
        <f t="shared" si="17"/>
        <v>54</v>
      </c>
      <c r="L68" s="4">
        <f t="shared" si="17"/>
        <v>152</v>
      </c>
      <c r="M68" s="4">
        <f t="shared" si="17"/>
        <v>0</v>
      </c>
    </row>
    <row r="69" spans="1:13" ht="12.75">
      <c r="A69" t="s">
        <v>90</v>
      </c>
      <c r="B69" t="s">
        <v>91</v>
      </c>
      <c r="C69" s="1">
        <f>SUM(D69:M69)</f>
        <v>769</v>
      </c>
      <c r="D69" s="1">
        <v>316</v>
      </c>
      <c r="E69" s="1">
        <v>47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406</v>
      </c>
      <c r="M69" s="1">
        <v>0</v>
      </c>
    </row>
    <row r="70" spans="1:13" ht="12.75">
      <c r="A70" t="s">
        <v>90</v>
      </c>
      <c r="B70" t="s">
        <v>92</v>
      </c>
      <c r="C70" s="1">
        <f>SUM(D70:M70)</f>
        <v>11</v>
      </c>
      <c r="D70" s="13">
        <v>0</v>
      </c>
      <c r="E70" s="13">
        <v>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10</v>
      </c>
      <c r="M70" s="13">
        <v>0</v>
      </c>
    </row>
    <row r="71" spans="1:13" ht="12.75">
      <c r="A71" t="s">
        <v>90</v>
      </c>
      <c r="B71" t="s">
        <v>93</v>
      </c>
      <c r="C71" s="1">
        <f>SUM(D71:M71)</f>
        <v>915</v>
      </c>
      <c r="D71" s="1">
        <v>807</v>
      </c>
      <c r="E71" s="1">
        <v>108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</row>
    <row r="72" spans="1:13" ht="12.75">
      <c r="A72" s="8" t="s">
        <v>202</v>
      </c>
      <c r="C72" s="4">
        <f>SUM(D72:M72)</f>
        <v>1695</v>
      </c>
      <c r="D72" s="4">
        <f>+D69+D70+D71</f>
        <v>1123</v>
      </c>
      <c r="E72" s="4">
        <f aca="true" t="shared" si="18" ref="E72:M72">+E69+E70+E71</f>
        <v>156</v>
      </c>
      <c r="F72" s="4">
        <f t="shared" si="18"/>
        <v>0</v>
      </c>
      <c r="G72" s="4">
        <f t="shared" si="18"/>
        <v>0</v>
      </c>
      <c r="H72" s="4">
        <f t="shared" si="18"/>
        <v>0</v>
      </c>
      <c r="I72" s="4">
        <f t="shared" si="18"/>
        <v>0</v>
      </c>
      <c r="J72" s="4">
        <f t="shared" si="18"/>
        <v>0</v>
      </c>
      <c r="K72" s="4">
        <f t="shared" si="18"/>
        <v>0</v>
      </c>
      <c r="L72" s="4">
        <f t="shared" si="18"/>
        <v>416</v>
      </c>
      <c r="M72" s="4">
        <f t="shared" si="18"/>
        <v>0</v>
      </c>
    </row>
    <row r="73" spans="1:13" ht="12.75">
      <c r="A73" t="s">
        <v>86</v>
      </c>
      <c r="B73" t="s">
        <v>87</v>
      </c>
      <c r="C73" s="1">
        <f>SUM(D73:M73)</f>
        <v>2231</v>
      </c>
      <c r="D73" s="1">
        <v>1927</v>
      </c>
      <c r="E73" s="1">
        <v>262</v>
      </c>
      <c r="F73" s="1">
        <v>40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</row>
    <row r="74" spans="1:13" ht="12.75">
      <c r="A74" s="8" t="s">
        <v>203</v>
      </c>
      <c r="C74" s="4">
        <f>SUM(D74:M74)</f>
        <v>2231</v>
      </c>
      <c r="D74" s="4">
        <f>+D73</f>
        <v>1927</v>
      </c>
      <c r="E74" s="4">
        <f aca="true" t="shared" si="19" ref="E74:M74">+E73</f>
        <v>262</v>
      </c>
      <c r="F74" s="4">
        <f t="shared" si="19"/>
        <v>40</v>
      </c>
      <c r="G74" s="4">
        <f t="shared" si="19"/>
        <v>0</v>
      </c>
      <c r="H74" s="4">
        <f t="shared" si="19"/>
        <v>1</v>
      </c>
      <c r="I74" s="4">
        <f t="shared" si="19"/>
        <v>0</v>
      </c>
      <c r="J74" s="4">
        <f t="shared" si="19"/>
        <v>0</v>
      </c>
      <c r="K74" s="4">
        <f t="shared" si="19"/>
        <v>0</v>
      </c>
      <c r="L74" s="4">
        <f t="shared" si="19"/>
        <v>1</v>
      </c>
      <c r="M74" s="4">
        <f t="shared" si="19"/>
        <v>0</v>
      </c>
    </row>
    <row r="75" spans="1:13" ht="12.75">
      <c r="A75" t="s">
        <v>94</v>
      </c>
      <c r="B75" t="s">
        <v>89</v>
      </c>
      <c r="C75" s="1">
        <f>SUM(D75:M75)</f>
        <v>39</v>
      </c>
      <c r="D75" s="1">
        <v>32</v>
      </c>
      <c r="E75" s="1">
        <v>2</v>
      </c>
      <c r="F75" s="1">
        <v>5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</row>
    <row r="76" spans="1:13" ht="12.75">
      <c r="A76" t="s">
        <v>94</v>
      </c>
      <c r="B76" t="s">
        <v>29</v>
      </c>
      <c r="C76" s="1">
        <f>SUM(D76:M76)</f>
        <v>4</v>
      </c>
      <c r="D76" s="1">
        <v>0</v>
      </c>
      <c r="E76" s="1">
        <v>0</v>
      </c>
      <c r="F76" s="1">
        <v>2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2</v>
      </c>
      <c r="M76" s="1">
        <v>0</v>
      </c>
    </row>
    <row r="77" spans="1:13" ht="12.75">
      <c r="A77" t="s">
        <v>94</v>
      </c>
      <c r="B77" t="s">
        <v>95</v>
      </c>
      <c r="C77" s="1">
        <f>SUM(D77:M77)</f>
        <v>5640</v>
      </c>
      <c r="D77" s="1">
        <v>5006</v>
      </c>
      <c r="E77" s="1">
        <v>312</v>
      </c>
      <c r="F77" s="1">
        <v>0</v>
      </c>
      <c r="G77" s="1">
        <v>0</v>
      </c>
      <c r="H77" s="1">
        <v>2</v>
      </c>
      <c r="I77" s="1">
        <v>0</v>
      </c>
      <c r="J77" s="1">
        <v>0</v>
      </c>
      <c r="K77" s="1">
        <v>17</v>
      </c>
      <c r="L77" s="1">
        <v>294</v>
      </c>
      <c r="M77" s="1">
        <v>9</v>
      </c>
    </row>
    <row r="78" spans="1:13" ht="12.75">
      <c r="A78" s="8" t="s">
        <v>204</v>
      </c>
      <c r="C78" s="4">
        <f>SUM(D78:M78)</f>
        <v>5683</v>
      </c>
      <c r="D78" s="4">
        <f>+D75+D76+D77</f>
        <v>5038</v>
      </c>
      <c r="E78" s="4">
        <f aca="true" t="shared" si="20" ref="E78:M78">+E75+E76+E77</f>
        <v>314</v>
      </c>
      <c r="F78" s="4">
        <f t="shared" si="20"/>
        <v>7</v>
      </c>
      <c r="G78" s="4">
        <f t="shared" si="20"/>
        <v>0</v>
      </c>
      <c r="H78" s="4">
        <f t="shared" si="20"/>
        <v>2</v>
      </c>
      <c r="I78" s="4">
        <f t="shared" si="20"/>
        <v>0</v>
      </c>
      <c r="J78" s="4">
        <f t="shared" si="20"/>
        <v>0</v>
      </c>
      <c r="K78" s="4">
        <f t="shared" si="20"/>
        <v>17</v>
      </c>
      <c r="L78" s="4">
        <f t="shared" si="20"/>
        <v>296</v>
      </c>
      <c r="M78" s="4">
        <f t="shared" si="20"/>
        <v>9</v>
      </c>
    </row>
    <row r="79" spans="1:13" ht="12.75">
      <c r="A79" t="s">
        <v>96</v>
      </c>
      <c r="B79" s="6" t="s">
        <v>182</v>
      </c>
      <c r="C79" s="1">
        <f>SUM(D79:M79)</f>
        <v>3498</v>
      </c>
      <c r="D79" s="1">
        <v>2946</v>
      </c>
      <c r="E79" s="1">
        <v>228</v>
      </c>
      <c r="F79" s="1">
        <v>13</v>
      </c>
      <c r="G79" s="1">
        <v>1</v>
      </c>
      <c r="H79" s="1">
        <v>1</v>
      </c>
      <c r="I79" s="1">
        <v>0</v>
      </c>
      <c r="J79" s="1">
        <v>0</v>
      </c>
      <c r="K79" s="1">
        <v>79</v>
      </c>
      <c r="L79" s="1">
        <v>229</v>
      </c>
      <c r="M79" s="1">
        <v>1</v>
      </c>
    </row>
    <row r="80" spans="1:13" ht="12.75">
      <c r="A80" t="s">
        <v>96</v>
      </c>
      <c r="B80" t="s">
        <v>97</v>
      </c>
      <c r="C80" s="1">
        <f>SUM(D80:M80)</f>
        <v>102</v>
      </c>
      <c r="D80" s="1">
        <v>69</v>
      </c>
      <c r="E80" s="1">
        <v>7</v>
      </c>
      <c r="F80" s="1">
        <v>0</v>
      </c>
      <c r="G80" s="1">
        <v>2</v>
      </c>
      <c r="H80" s="1">
        <v>2</v>
      </c>
      <c r="I80" s="1">
        <v>0</v>
      </c>
      <c r="J80" s="1">
        <v>0</v>
      </c>
      <c r="K80" s="1">
        <v>9</v>
      </c>
      <c r="L80" s="1">
        <v>13</v>
      </c>
      <c r="M80" s="1">
        <v>0</v>
      </c>
    </row>
    <row r="81" spans="1:13" ht="12.75">
      <c r="A81" s="8" t="s">
        <v>205</v>
      </c>
      <c r="C81" s="4">
        <f>SUM(D81:M81)</f>
        <v>3600</v>
      </c>
      <c r="D81" s="4">
        <f>+D79+D80</f>
        <v>3015</v>
      </c>
      <c r="E81" s="4">
        <f aca="true" t="shared" si="21" ref="E81:M81">+E79+E80</f>
        <v>235</v>
      </c>
      <c r="F81" s="4">
        <f t="shared" si="21"/>
        <v>13</v>
      </c>
      <c r="G81" s="4">
        <f t="shared" si="21"/>
        <v>3</v>
      </c>
      <c r="H81" s="4">
        <f t="shared" si="21"/>
        <v>3</v>
      </c>
      <c r="I81" s="4">
        <f t="shared" si="21"/>
        <v>0</v>
      </c>
      <c r="J81" s="4">
        <f t="shared" si="21"/>
        <v>0</v>
      </c>
      <c r="K81" s="4">
        <f t="shared" si="21"/>
        <v>88</v>
      </c>
      <c r="L81" s="4">
        <f t="shared" si="21"/>
        <v>242</v>
      </c>
      <c r="M81" s="4">
        <f t="shared" si="21"/>
        <v>1</v>
      </c>
    </row>
    <row r="82" spans="1:13" ht="12.75">
      <c r="A82" t="s">
        <v>98</v>
      </c>
      <c r="B82" t="s">
        <v>9</v>
      </c>
      <c r="C82" s="1">
        <f>SUM(D82:M82)</f>
        <v>242</v>
      </c>
      <c r="D82" s="1">
        <v>119</v>
      </c>
      <c r="E82" s="1">
        <v>34</v>
      </c>
      <c r="F82" s="1">
        <v>0</v>
      </c>
      <c r="G82" s="1">
        <v>0</v>
      </c>
      <c r="H82" s="1">
        <v>1</v>
      </c>
      <c r="I82" s="1">
        <v>0</v>
      </c>
      <c r="J82" s="1">
        <v>0</v>
      </c>
      <c r="K82" s="1">
        <v>8</v>
      </c>
      <c r="L82" s="1">
        <v>80</v>
      </c>
      <c r="M82" s="1">
        <v>0</v>
      </c>
    </row>
    <row r="83" spans="1:13" ht="12.75">
      <c r="A83" t="s">
        <v>98</v>
      </c>
      <c r="B83" t="s">
        <v>99</v>
      </c>
      <c r="C83" s="1">
        <f>SUM(D83:M83)</f>
        <v>112</v>
      </c>
      <c r="D83" s="1">
        <v>10</v>
      </c>
      <c r="E83" s="1">
        <v>11</v>
      </c>
      <c r="F83" s="1">
        <v>0</v>
      </c>
      <c r="G83" s="1">
        <v>0</v>
      </c>
      <c r="H83" s="1">
        <v>1</v>
      </c>
      <c r="I83" s="1">
        <v>0</v>
      </c>
      <c r="J83" s="1">
        <v>0</v>
      </c>
      <c r="K83" s="1">
        <v>0</v>
      </c>
      <c r="L83" s="1">
        <v>90</v>
      </c>
      <c r="M83" s="1">
        <v>0</v>
      </c>
    </row>
    <row r="84" spans="1:13" ht="12.75">
      <c r="A84" t="s">
        <v>98</v>
      </c>
      <c r="B84" t="s">
        <v>100</v>
      </c>
      <c r="C84" s="1">
        <f>SUM(D84:M84)</f>
        <v>1232</v>
      </c>
      <c r="D84" s="1">
        <v>963</v>
      </c>
      <c r="E84" s="1">
        <v>209</v>
      </c>
      <c r="F84" s="1">
        <v>8</v>
      </c>
      <c r="G84" s="1">
        <v>1</v>
      </c>
      <c r="H84" s="1">
        <v>1</v>
      </c>
      <c r="I84" s="1">
        <v>0</v>
      </c>
      <c r="J84" s="1">
        <v>0</v>
      </c>
      <c r="K84" s="1">
        <v>24</v>
      </c>
      <c r="L84" s="1">
        <v>22</v>
      </c>
      <c r="M84" s="1">
        <v>4</v>
      </c>
    </row>
    <row r="85" spans="1:13" ht="12.75">
      <c r="A85" s="8" t="s">
        <v>206</v>
      </c>
      <c r="C85" s="4">
        <f>SUM(D85:M85)</f>
        <v>1586</v>
      </c>
      <c r="D85" s="4">
        <f>+D82+D83+D84</f>
        <v>1092</v>
      </c>
      <c r="E85" s="4">
        <f aca="true" t="shared" si="22" ref="E85:M85">+E82+E83+E84</f>
        <v>254</v>
      </c>
      <c r="F85" s="4">
        <f t="shared" si="22"/>
        <v>8</v>
      </c>
      <c r="G85" s="4">
        <f t="shared" si="22"/>
        <v>1</v>
      </c>
      <c r="H85" s="4">
        <f t="shared" si="22"/>
        <v>3</v>
      </c>
      <c r="I85" s="4">
        <f t="shared" si="22"/>
        <v>0</v>
      </c>
      <c r="J85" s="4">
        <f t="shared" si="22"/>
        <v>0</v>
      </c>
      <c r="K85" s="4">
        <f t="shared" si="22"/>
        <v>32</v>
      </c>
      <c r="L85" s="4">
        <f t="shared" si="22"/>
        <v>192</v>
      </c>
      <c r="M85" s="4">
        <f t="shared" si="22"/>
        <v>4</v>
      </c>
    </row>
    <row r="86" spans="1:13" ht="12.75">
      <c r="A86" t="s">
        <v>88</v>
      </c>
      <c r="B86" t="s">
        <v>89</v>
      </c>
      <c r="C86" s="1">
        <f>SUM(D86:M86)</f>
        <v>118</v>
      </c>
      <c r="D86" s="1">
        <v>97</v>
      </c>
      <c r="E86" s="1">
        <v>12</v>
      </c>
      <c r="F86" s="1">
        <v>2</v>
      </c>
      <c r="G86" s="1">
        <v>0</v>
      </c>
      <c r="H86" s="1">
        <v>0</v>
      </c>
      <c r="I86" s="1">
        <v>0</v>
      </c>
      <c r="J86" s="1">
        <v>0</v>
      </c>
      <c r="K86" s="1">
        <v>3</v>
      </c>
      <c r="L86" s="1">
        <v>4</v>
      </c>
      <c r="M86" s="1">
        <v>0</v>
      </c>
    </row>
    <row r="87" spans="1:13" ht="12.75">
      <c r="A87" s="8" t="s">
        <v>207</v>
      </c>
      <c r="C87" s="4">
        <f>SUM(D87:M87)</f>
        <v>118</v>
      </c>
      <c r="D87" s="4">
        <f>+D86</f>
        <v>97</v>
      </c>
      <c r="E87" s="4">
        <f aca="true" t="shared" si="23" ref="E87:M87">+E86</f>
        <v>12</v>
      </c>
      <c r="F87" s="4">
        <f t="shared" si="23"/>
        <v>2</v>
      </c>
      <c r="G87" s="4">
        <f t="shared" si="23"/>
        <v>0</v>
      </c>
      <c r="H87" s="4">
        <f t="shared" si="23"/>
        <v>0</v>
      </c>
      <c r="I87" s="4">
        <f t="shared" si="23"/>
        <v>0</v>
      </c>
      <c r="J87" s="4">
        <f t="shared" si="23"/>
        <v>0</v>
      </c>
      <c r="K87" s="4">
        <f t="shared" si="23"/>
        <v>3</v>
      </c>
      <c r="L87" s="4">
        <f t="shared" si="23"/>
        <v>4</v>
      </c>
      <c r="M87" s="4">
        <f t="shared" si="23"/>
        <v>0</v>
      </c>
    </row>
    <row r="88" spans="1:13" ht="12.75">
      <c r="A88" t="s">
        <v>102</v>
      </c>
      <c r="B88" t="s">
        <v>103</v>
      </c>
      <c r="C88" s="1">
        <f>SUM(D88:M88)</f>
        <v>397</v>
      </c>
      <c r="D88" s="1">
        <v>305</v>
      </c>
      <c r="E88" s="1">
        <v>59</v>
      </c>
      <c r="F88" s="1">
        <v>2</v>
      </c>
      <c r="G88" s="1">
        <v>0</v>
      </c>
      <c r="H88" s="1">
        <v>1</v>
      </c>
      <c r="I88" s="1">
        <v>0</v>
      </c>
      <c r="J88" s="1">
        <v>0</v>
      </c>
      <c r="K88" s="1">
        <v>0</v>
      </c>
      <c r="L88" s="1">
        <v>30</v>
      </c>
      <c r="M88" s="1">
        <v>0</v>
      </c>
    </row>
    <row r="89" spans="1:13" ht="12.75">
      <c r="A89" t="s">
        <v>102</v>
      </c>
      <c r="B89" t="s">
        <v>104</v>
      </c>
      <c r="C89" s="1">
        <f>SUM(D89:M89)</f>
        <v>22</v>
      </c>
      <c r="D89" s="1">
        <v>0</v>
      </c>
      <c r="E89" s="1">
        <v>0</v>
      </c>
      <c r="F89" s="1">
        <v>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20</v>
      </c>
      <c r="M89" s="1">
        <v>0</v>
      </c>
    </row>
    <row r="90" spans="1:13" ht="12.75">
      <c r="A90" t="s">
        <v>102</v>
      </c>
      <c r="B90" t="s">
        <v>105</v>
      </c>
      <c r="C90" s="1">
        <f>SUM(D90:M90)</f>
        <v>722</v>
      </c>
      <c r="D90" s="1">
        <v>474</v>
      </c>
      <c r="E90" s="1">
        <v>82</v>
      </c>
      <c r="F90" s="1">
        <v>5</v>
      </c>
      <c r="G90" s="1">
        <v>1</v>
      </c>
      <c r="H90" s="1">
        <v>1</v>
      </c>
      <c r="I90" s="1">
        <v>0</v>
      </c>
      <c r="J90" s="1">
        <v>0</v>
      </c>
      <c r="K90" s="1">
        <v>14</v>
      </c>
      <c r="L90" s="1">
        <v>141</v>
      </c>
      <c r="M90" s="1">
        <v>4</v>
      </c>
    </row>
    <row r="91" spans="1:13" ht="12.75">
      <c r="A91" t="s">
        <v>102</v>
      </c>
      <c r="B91" s="5" t="s">
        <v>183</v>
      </c>
      <c r="C91" s="7">
        <f>SUM(D91:M91)</f>
        <v>804</v>
      </c>
      <c r="D91" s="7">
        <v>587</v>
      </c>
      <c r="E91" s="7">
        <v>92</v>
      </c>
      <c r="F91" s="7">
        <v>1</v>
      </c>
      <c r="G91" s="7">
        <v>1</v>
      </c>
      <c r="H91" s="7">
        <v>1</v>
      </c>
      <c r="I91" s="7">
        <v>0</v>
      </c>
      <c r="J91" s="7">
        <v>0</v>
      </c>
      <c r="K91" s="7">
        <v>12</v>
      </c>
      <c r="L91" s="7">
        <v>110</v>
      </c>
      <c r="M91" s="7">
        <v>0</v>
      </c>
    </row>
    <row r="92" spans="1:13" ht="12.75">
      <c r="A92" s="8" t="s">
        <v>208</v>
      </c>
      <c r="C92" s="4">
        <f>SUM(D92:M92)</f>
        <v>1945</v>
      </c>
      <c r="D92" s="4">
        <f>+D88+D89+D90+D91</f>
        <v>1366</v>
      </c>
      <c r="E92" s="4">
        <f aca="true" t="shared" si="24" ref="E92:M92">+E88+E89+E90+E91</f>
        <v>233</v>
      </c>
      <c r="F92" s="4">
        <f t="shared" si="24"/>
        <v>10</v>
      </c>
      <c r="G92" s="4">
        <f t="shared" si="24"/>
        <v>2</v>
      </c>
      <c r="H92" s="4">
        <f t="shared" si="24"/>
        <v>3</v>
      </c>
      <c r="I92" s="4">
        <f t="shared" si="24"/>
        <v>0</v>
      </c>
      <c r="J92" s="4">
        <f t="shared" si="24"/>
        <v>0</v>
      </c>
      <c r="K92" s="4">
        <f t="shared" si="24"/>
        <v>26</v>
      </c>
      <c r="L92" s="4">
        <f t="shared" si="24"/>
        <v>301</v>
      </c>
      <c r="M92" s="4">
        <f t="shared" si="24"/>
        <v>4</v>
      </c>
    </row>
    <row r="93" spans="1:13" ht="12.75">
      <c r="A93" t="s">
        <v>106</v>
      </c>
      <c r="B93" t="s">
        <v>107</v>
      </c>
      <c r="C93" s="1">
        <f>SUM(D93:M93)</f>
        <v>168</v>
      </c>
      <c r="D93" s="1">
        <v>106</v>
      </c>
      <c r="E93" s="1">
        <v>8</v>
      </c>
      <c r="F93" s="1">
        <v>2</v>
      </c>
      <c r="G93" s="1">
        <v>0</v>
      </c>
      <c r="H93" s="1">
        <v>1</v>
      </c>
      <c r="I93" s="1">
        <v>0</v>
      </c>
      <c r="J93" s="1">
        <v>0</v>
      </c>
      <c r="K93" s="1">
        <v>5</v>
      </c>
      <c r="L93" s="1">
        <v>46</v>
      </c>
      <c r="M93" s="1">
        <v>0</v>
      </c>
    </row>
    <row r="94" spans="1:13" ht="12.75">
      <c r="A94" t="s">
        <v>106</v>
      </c>
      <c r="B94" t="s">
        <v>108</v>
      </c>
      <c r="C94" s="1">
        <f>SUM(D94:M94)</f>
        <v>249</v>
      </c>
      <c r="D94" s="1">
        <v>150</v>
      </c>
      <c r="E94" s="1">
        <v>23</v>
      </c>
      <c r="F94" s="1">
        <v>0</v>
      </c>
      <c r="G94" s="1">
        <v>0</v>
      </c>
      <c r="H94" s="1">
        <v>1</v>
      </c>
      <c r="I94" s="1">
        <v>0</v>
      </c>
      <c r="J94" s="1">
        <v>0</v>
      </c>
      <c r="K94" s="1">
        <v>0</v>
      </c>
      <c r="L94" s="1">
        <v>75</v>
      </c>
      <c r="M94" s="1">
        <v>0</v>
      </c>
    </row>
    <row r="95" spans="1:13" ht="12.75">
      <c r="A95" t="s">
        <v>106</v>
      </c>
      <c r="B95" t="s">
        <v>109</v>
      </c>
      <c r="C95" s="1">
        <f>SUM(D95:M95)</f>
        <v>6836</v>
      </c>
      <c r="D95" s="1">
        <v>5873</v>
      </c>
      <c r="E95" s="1">
        <v>560</v>
      </c>
      <c r="F95" s="1">
        <v>36</v>
      </c>
      <c r="G95" s="1">
        <v>1</v>
      </c>
      <c r="H95" s="1">
        <v>1</v>
      </c>
      <c r="I95" s="1">
        <v>0</v>
      </c>
      <c r="J95" s="1">
        <v>0</v>
      </c>
      <c r="K95" s="1">
        <v>92</v>
      </c>
      <c r="L95" s="1">
        <v>255</v>
      </c>
      <c r="M95" s="1">
        <v>18</v>
      </c>
    </row>
    <row r="96" spans="1:13" ht="12.75">
      <c r="A96" t="s">
        <v>106</v>
      </c>
      <c r="B96" t="s">
        <v>110</v>
      </c>
      <c r="C96" s="1">
        <f>SUM(D96:M96)</f>
        <v>1012</v>
      </c>
      <c r="D96" s="1">
        <v>787</v>
      </c>
      <c r="E96" s="1">
        <v>55</v>
      </c>
      <c r="F96" s="1">
        <v>11</v>
      </c>
      <c r="G96" s="1">
        <v>1</v>
      </c>
      <c r="H96" s="1">
        <v>1</v>
      </c>
      <c r="I96" s="1">
        <v>0</v>
      </c>
      <c r="J96" s="1">
        <v>0</v>
      </c>
      <c r="K96" s="1">
        <v>0</v>
      </c>
      <c r="L96" s="1">
        <v>156</v>
      </c>
      <c r="M96" s="1">
        <v>1</v>
      </c>
    </row>
    <row r="97" spans="1:13" ht="12.75">
      <c r="A97" s="8" t="s">
        <v>209</v>
      </c>
      <c r="C97" s="4">
        <f>SUM(D97:M97)</f>
        <v>8265</v>
      </c>
      <c r="D97" s="4">
        <f>+D93+D94+D95+D96</f>
        <v>6916</v>
      </c>
      <c r="E97" s="4">
        <f aca="true" t="shared" si="25" ref="E97:M97">+E93+E94+E95+E96</f>
        <v>646</v>
      </c>
      <c r="F97" s="4">
        <f t="shared" si="25"/>
        <v>49</v>
      </c>
      <c r="G97" s="4">
        <f t="shared" si="25"/>
        <v>2</v>
      </c>
      <c r="H97" s="4">
        <f t="shared" si="25"/>
        <v>4</v>
      </c>
      <c r="I97" s="4">
        <f t="shared" si="25"/>
        <v>0</v>
      </c>
      <c r="J97" s="4">
        <f t="shared" si="25"/>
        <v>0</v>
      </c>
      <c r="K97" s="4">
        <f t="shared" si="25"/>
        <v>97</v>
      </c>
      <c r="L97" s="4">
        <f t="shared" si="25"/>
        <v>532</v>
      </c>
      <c r="M97" s="4">
        <f t="shared" si="25"/>
        <v>19</v>
      </c>
    </row>
    <row r="98" spans="1:13" ht="12.75">
      <c r="A98" t="s">
        <v>111</v>
      </c>
      <c r="B98" t="s">
        <v>112</v>
      </c>
      <c r="C98" s="1">
        <f aca="true" t="shared" si="26" ref="C98:C108">SUM(D98:M98)</f>
        <v>1129</v>
      </c>
      <c r="D98" s="1">
        <v>796</v>
      </c>
      <c r="E98" s="1">
        <v>178</v>
      </c>
      <c r="F98" s="1">
        <v>35</v>
      </c>
      <c r="G98" s="1">
        <v>1</v>
      </c>
      <c r="H98" s="1">
        <v>1</v>
      </c>
      <c r="I98" s="1">
        <v>0</v>
      </c>
      <c r="J98" s="1">
        <v>0</v>
      </c>
      <c r="K98" s="1">
        <v>17</v>
      </c>
      <c r="L98" s="1">
        <v>94</v>
      </c>
      <c r="M98" s="1">
        <v>7</v>
      </c>
    </row>
    <row r="99" spans="1:13" ht="12.75">
      <c r="A99" t="s">
        <v>111</v>
      </c>
      <c r="B99" t="s">
        <v>113</v>
      </c>
      <c r="C99" s="1">
        <f t="shared" si="26"/>
        <v>1057</v>
      </c>
      <c r="D99" s="1">
        <v>740</v>
      </c>
      <c r="E99" s="1">
        <v>148</v>
      </c>
      <c r="F99" s="1">
        <v>19</v>
      </c>
      <c r="G99" s="1">
        <v>1</v>
      </c>
      <c r="H99" s="1">
        <v>1</v>
      </c>
      <c r="I99" s="1">
        <v>0</v>
      </c>
      <c r="J99" s="1">
        <v>0</v>
      </c>
      <c r="K99" s="1">
        <v>11</v>
      </c>
      <c r="L99" s="1">
        <v>134</v>
      </c>
      <c r="M99" s="1">
        <v>3</v>
      </c>
    </row>
    <row r="100" spans="1:13" ht="12.75">
      <c r="A100" t="s">
        <v>111</v>
      </c>
      <c r="B100" t="s">
        <v>114</v>
      </c>
      <c r="C100" s="1">
        <f t="shared" si="26"/>
        <v>648</v>
      </c>
      <c r="D100" s="1">
        <v>500</v>
      </c>
      <c r="E100" s="1">
        <v>99</v>
      </c>
      <c r="F100" s="1">
        <v>4</v>
      </c>
      <c r="G100" s="1">
        <v>1</v>
      </c>
      <c r="H100" s="1">
        <v>1</v>
      </c>
      <c r="I100" s="1">
        <v>0</v>
      </c>
      <c r="J100" s="1">
        <v>0</v>
      </c>
      <c r="K100" s="1">
        <v>0</v>
      </c>
      <c r="L100" s="1">
        <v>43</v>
      </c>
      <c r="M100" s="1">
        <v>0</v>
      </c>
    </row>
    <row r="101" spans="1:13" ht="12.75">
      <c r="A101" t="s">
        <v>111</v>
      </c>
      <c r="B101" t="s">
        <v>115</v>
      </c>
      <c r="C101" s="1">
        <f t="shared" si="26"/>
        <v>458</v>
      </c>
      <c r="D101" s="1">
        <v>314</v>
      </c>
      <c r="E101" s="1">
        <v>63</v>
      </c>
      <c r="F101" s="1">
        <v>0</v>
      </c>
      <c r="G101" s="1">
        <v>0</v>
      </c>
      <c r="H101" s="1">
        <v>1</v>
      </c>
      <c r="I101" s="1">
        <v>0</v>
      </c>
      <c r="J101" s="1">
        <v>0</v>
      </c>
      <c r="K101" s="1">
        <v>14</v>
      </c>
      <c r="L101" s="1">
        <v>66</v>
      </c>
      <c r="M101" s="1">
        <v>0</v>
      </c>
    </row>
    <row r="102" spans="1:13" ht="12.75">
      <c r="A102" t="s">
        <v>111</v>
      </c>
      <c r="B102" t="s">
        <v>116</v>
      </c>
      <c r="C102" s="1">
        <f t="shared" si="26"/>
        <v>228</v>
      </c>
      <c r="D102" s="1">
        <v>144</v>
      </c>
      <c r="E102" s="1">
        <v>20</v>
      </c>
      <c r="F102" s="1">
        <v>3</v>
      </c>
      <c r="G102" s="1">
        <v>0</v>
      </c>
      <c r="H102" s="1">
        <v>1</v>
      </c>
      <c r="I102" s="1">
        <v>0</v>
      </c>
      <c r="J102" s="1">
        <v>0</v>
      </c>
      <c r="K102" s="1">
        <v>0</v>
      </c>
      <c r="L102" s="1">
        <v>60</v>
      </c>
      <c r="M102" s="1">
        <v>0</v>
      </c>
    </row>
    <row r="103" spans="1:13" ht="12.75">
      <c r="A103" t="s">
        <v>111</v>
      </c>
      <c r="B103" t="s">
        <v>117</v>
      </c>
      <c r="C103" s="1">
        <f t="shared" si="26"/>
        <v>231</v>
      </c>
      <c r="D103" s="1">
        <v>198</v>
      </c>
      <c r="E103" s="1">
        <v>14</v>
      </c>
      <c r="F103" s="1">
        <v>1</v>
      </c>
      <c r="G103" s="1">
        <v>0</v>
      </c>
      <c r="H103" s="1">
        <v>1</v>
      </c>
      <c r="I103" s="1">
        <v>0</v>
      </c>
      <c r="J103" s="1">
        <v>0</v>
      </c>
      <c r="K103" s="1">
        <v>0</v>
      </c>
      <c r="L103" s="1">
        <v>17</v>
      </c>
      <c r="M103" s="1">
        <v>0</v>
      </c>
    </row>
    <row r="104" spans="1:13" ht="12.75">
      <c r="A104" t="s">
        <v>111</v>
      </c>
      <c r="B104" t="s">
        <v>118</v>
      </c>
      <c r="C104" s="1">
        <f t="shared" si="26"/>
        <v>322</v>
      </c>
      <c r="D104" s="1">
        <v>208</v>
      </c>
      <c r="E104" s="1">
        <v>55</v>
      </c>
      <c r="F104" s="1">
        <v>1</v>
      </c>
      <c r="G104" s="1">
        <v>0</v>
      </c>
      <c r="H104" s="1">
        <v>1</v>
      </c>
      <c r="I104" s="1">
        <v>0</v>
      </c>
      <c r="J104" s="1">
        <v>0</v>
      </c>
      <c r="K104" s="1">
        <v>3</v>
      </c>
      <c r="L104" s="1">
        <v>44</v>
      </c>
      <c r="M104" s="1">
        <v>10</v>
      </c>
    </row>
    <row r="105" spans="1:13" ht="12.75">
      <c r="A105" t="s">
        <v>111</v>
      </c>
      <c r="B105" t="s">
        <v>119</v>
      </c>
      <c r="C105" s="1">
        <f t="shared" si="26"/>
        <v>833</v>
      </c>
      <c r="D105" s="1">
        <v>568</v>
      </c>
      <c r="E105" s="1">
        <v>116</v>
      </c>
      <c r="F105" s="1">
        <v>12</v>
      </c>
      <c r="G105" s="1">
        <v>0</v>
      </c>
      <c r="H105" s="1">
        <v>1</v>
      </c>
      <c r="I105" s="1">
        <v>0</v>
      </c>
      <c r="J105" s="1">
        <v>0</v>
      </c>
      <c r="K105" s="1">
        <v>21</v>
      </c>
      <c r="L105" s="1">
        <v>115</v>
      </c>
      <c r="M105" s="1">
        <v>0</v>
      </c>
    </row>
    <row r="106" spans="1:13" ht="12.75">
      <c r="A106" t="s">
        <v>111</v>
      </c>
      <c r="B106" t="s">
        <v>120</v>
      </c>
      <c r="C106" s="1">
        <f t="shared" si="26"/>
        <v>236</v>
      </c>
      <c r="D106" s="1">
        <v>145</v>
      </c>
      <c r="E106" s="1">
        <v>12</v>
      </c>
      <c r="F106" s="1">
        <v>1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77</v>
      </c>
      <c r="M106" s="1">
        <v>0</v>
      </c>
    </row>
    <row r="107" spans="1:13" ht="12.75">
      <c r="A107" t="s">
        <v>111</v>
      </c>
      <c r="B107" t="s">
        <v>121</v>
      </c>
      <c r="C107" s="1">
        <f t="shared" si="26"/>
        <v>12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12</v>
      </c>
      <c r="M107" s="1">
        <v>0</v>
      </c>
    </row>
    <row r="108" spans="1:13" ht="12.75">
      <c r="A108" s="8" t="s">
        <v>210</v>
      </c>
      <c r="C108" s="4">
        <f t="shared" si="26"/>
        <v>5154</v>
      </c>
      <c r="D108" s="4">
        <f>+D98+D99+D100+D101+D102+D103+D104+D105+D106+D107</f>
        <v>3613</v>
      </c>
      <c r="E108" s="4">
        <f aca="true" t="shared" si="27" ref="E108:M108">+E98+E99+E100+E101+E102+E103+E104+E105+E106+E107</f>
        <v>705</v>
      </c>
      <c r="F108" s="4">
        <f t="shared" si="27"/>
        <v>76</v>
      </c>
      <c r="G108" s="4">
        <f t="shared" si="27"/>
        <v>3</v>
      </c>
      <c r="H108" s="4">
        <f t="shared" si="27"/>
        <v>9</v>
      </c>
      <c r="I108" s="4">
        <f t="shared" si="27"/>
        <v>0</v>
      </c>
      <c r="J108" s="4">
        <f t="shared" si="27"/>
        <v>0</v>
      </c>
      <c r="K108" s="4">
        <f t="shared" si="27"/>
        <v>66</v>
      </c>
      <c r="L108" s="4">
        <f t="shared" si="27"/>
        <v>662</v>
      </c>
      <c r="M108" s="4">
        <f t="shared" si="27"/>
        <v>20</v>
      </c>
    </row>
    <row r="109" spans="1:13" ht="12.75">
      <c r="A109" t="s">
        <v>122</v>
      </c>
      <c r="B109" t="s">
        <v>123</v>
      </c>
      <c r="C109" s="1">
        <f>SUM(D109:M109)</f>
        <v>565</v>
      </c>
      <c r="D109" s="1">
        <v>436</v>
      </c>
      <c r="E109" s="1">
        <v>82</v>
      </c>
      <c r="F109" s="1">
        <v>14</v>
      </c>
      <c r="G109" s="1">
        <v>0</v>
      </c>
      <c r="H109" s="1">
        <v>1</v>
      </c>
      <c r="I109" s="1">
        <v>0</v>
      </c>
      <c r="J109" s="1">
        <v>0</v>
      </c>
      <c r="K109" s="1">
        <v>10</v>
      </c>
      <c r="L109" s="1">
        <v>21</v>
      </c>
      <c r="M109" s="1">
        <v>1</v>
      </c>
    </row>
    <row r="110" spans="1:13" ht="12.75">
      <c r="A110" t="s">
        <v>122</v>
      </c>
      <c r="B110" t="s">
        <v>157</v>
      </c>
      <c r="C110" s="1">
        <f aca="true" t="shared" si="28" ref="C110:C116">SUM(D110:M110)</f>
        <v>572</v>
      </c>
      <c r="D110" s="1">
        <v>443</v>
      </c>
      <c r="E110" s="1">
        <v>81</v>
      </c>
      <c r="F110" s="1">
        <v>14</v>
      </c>
      <c r="G110" s="1">
        <v>0</v>
      </c>
      <c r="H110" s="1">
        <v>1</v>
      </c>
      <c r="I110" s="1">
        <v>0</v>
      </c>
      <c r="J110" s="1">
        <v>0</v>
      </c>
      <c r="K110" s="1">
        <v>10</v>
      </c>
      <c r="L110" s="1">
        <v>22</v>
      </c>
      <c r="M110" s="1">
        <v>1</v>
      </c>
    </row>
    <row r="111" spans="1:13" ht="12.75">
      <c r="A111" t="s">
        <v>122</v>
      </c>
      <c r="B111" t="s">
        <v>124</v>
      </c>
      <c r="C111" s="1">
        <f t="shared" si="28"/>
        <v>268</v>
      </c>
      <c r="D111" s="1">
        <v>217</v>
      </c>
      <c r="E111" s="1">
        <v>18</v>
      </c>
      <c r="F111" s="1">
        <v>0</v>
      </c>
      <c r="G111" s="1">
        <v>0</v>
      </c>
      <c r="H111" s="1">
        <v>1</v>
      </c>
      <c r="I111" s="1">
        <v>0</v>
      </c>
      <c r="J111" s="1">
        <v>0</v>
      </c>
      <c r="K111" s="1">
        <v>4</v>
      </c>
      <c r="L111" s="1">
        <v>28</v>
      </c>
      <c r="M111" s="1">
        <v>0</v>
      </c>
    </row>
    <row r="112" spans="1:13" ht="12.75">
      <c r="A112" t="s">
        <v>122</v>
      </c>
      <c r="B112" t="s">
        <v>125</v>
      </c>
      <c r="C112" s="1">
        <f t="shared" si="28"/>
        <v>708</v>
      </c>
      <c r="D112" s="1">
        <v>370</v>
      </c>
      <c r="E112" s="1">
        <v>29</v>
      </c>
      <c r="F112" s="1">
        <v>3</v>
      </c>
      <c r="G112" s="1">
        <v>1</v>
      </c>
      <c r="H112" s="1">
        <v>1</v>
      </c>
      <c r="I112" s="1">
        <v>0</v>
      </c>
      <c r="J112" s="1">
        <v>0</v>
      </c>
      <c r="K112" s="1">
        <v>16</v>
      </c>
      <c r="L112" s="1">
        <v>278</v>
      </c>
      <c r="M112" s="1">
        <v>10</v>
      </c>
    </row>
    <row r="113" spans="1:13" ht="12.75">
      <c r="A113" t="s">
        <v>122</v>
      </c>
      <c r="B113" t="s">
        <v>126</v>
      </c>
      <c r="C113" s="1">
        <f t="shared" si="28"/>
        <v>281</v>
      </c>
      <c r="D113" s="1">
        <v>146</v>
      </c>
      <c r="E113" s="1">
        <v>21</v>
      </c>
      <c r="F113" s="1">
        <v>0</v>
      </c>
      <c r="G113" s="1">
        <v>1</v>
      </c>
      <c r="H113" s="1">
        <v>1</v>
      </c>
      <c r="I113" s="1">
        <v>0</v>
      </c>
      <c r="J113" s="1">
        <v>0</v>
      </c>
      <c r="K113" s="1">
        <v>10</v>
      </c>
      <c r="L113" s="1">
        <v>102</v>
      </c>
      <c r="M113" s="1">
        <v>0</v>
      </c>
    </row>
    <row r="114" spans="1:13" ht="12.75">
      <c r="A114" t="s">
        <v>122</v>
      </c>
      <c r="B114" t="s">
        <v>127</v>
      </c>
      <c r="C114" s="1">
        <f t="shared" si="28"/>
        <v>147</v>
      </c>
      <c r="D114" s="1">
        <v>0</v>
      </c>
      <c r="E114" s="1">
        <v>1</v>
      </c>
      <c r="F114" s="1">
        <v>5</v>
      </c>
      <c r="G114" s="1">
        <v>0</v>
      </c>
      <c r="H114" s="1">
        <v>0</v>
      </c>
      <c r="I114" s="1">
        <v>0</v>
      </c>
      <c r="J114" s="1">
        <v>0</v>
      </c>
      <c r="K114" s="1">
        <v>2</v>
      </c>
      <c r="L114" s="1">
        <v>138</v>
      </c>
      <c r="M114" s="1">
        <v>1</v>
      </c>
    </row>
    <row r="115" spans="1:13" ht="12.75">
      <c r="A115" t="s">
        <v>122</v>
      </c>
      <c r="B115" t="s">
        <v>9</v>
      </c>
      <c r="C115" s="1">
        <f t="shared" si="28"/>
        <v>105</v>
      </c>
      <c r="D115" s="1">
        <v>44</v>
      </c>
      <c r="E115" s="1">
        <v>4</v>
      </c>
      <c r="F115" s="1">
        <v>0</v>
      </c>
      <c r="G115" s="1">
        <v>0</v>
      </c>
      <c r="H115" s="1">
        <v>1</v>
      </c>
      <c r="I115" s="1">
        <v>0</v>
      </c>
      <c r="J115" s="1">
        <v>0</v>
      </c>
      <c r="K115" s="1">
        <v>2</v>
      </c>
      <c r="L115" s="1">
        <v>54</v>
      </c>
      <c r="M115" s="1">
        <v>0</v>
      </c>
    </row>
    <row r="116" spans="1:13" ht="12.75">
      <c r="A116" s="8" t="s">
        <v>211</v>
      </c>
      <c r="C116" s="4">
        <f t="shared" si="28"/>
        <v>2646</v>
      </c>
      <c r="D116" s="4">
        <f>+D109+D110+D111+D112+D113+D114+D115</f>
        <v>1656</v>
      </c>
      <c r="E116" s="4">
        <f aca="true" t="shared" si="29" ref="E116:M116">+E109+E110+E111+E112+E113+E114+E115</f>
        <v>236</v>
      </c>
      <c r="F116" s="4">
        <f t="shared" si="29"/>
        <v>36</v>
      </c>
      <c r="G116" s="4">
        <f t="shared" si="29"/>
        <v>2</v>
      </c>
      <c r="H116" s="4">
        <f t="shared" si="29"/>
        <v>6</v>
      </c>
      <c r="I116" s="4">
        <f t="shared" si="29"/>
        <v>0</v>
      </c>
      <c r="J116" s="4">
        <f t="shared" si="29"/>
        <v>0</v>
      </c>
      <c r="K116" s="4">
        <f t="shared" si="29"/>
        <v>54</v>
      </c>
      <c r="L116" s="4">
        <f t="shared" si="29"/>
        <v>643</v>
      </c>
      <c r="M116" s="4">
        <f t="shared" si="29"/>
        <v>13</v>
      </c>
    </row>
    <row r="117" spans="1:13" ht="12.75">
      <c r="A117" t="s">
        <v>128</v>
      </c>
      <c r="B117" t="s">
        <v>104</v>
      </c>
      <c r="C117" s="1">
        <f>SUM(D117:M117)</f>
        <v>458</v>
      </c>
      <c r="D117" s="1">
        <v>129</v>
      </c>
      <c r="E117" s="1">
        <v>25</v>
      </c>
      <c r="F117" s="1">
        <v>13</v>
      </c>
      <c r="G117" s="1">
        <v>0</v>
      </c>
      <c r="H117" s="1">
        <v>1</v>
      </c>
      <c r="I117" s="1">
        <v>0</v>
      </c>
      <c r="J117" s="1">
        <v>0</v>
      </c>
      <c r="K117" s="1">
        <v>0</v>
      </c>
      <c r="L117" s="1">
        <v>290</v>
      </c>
      <c r="M117" s="1">
        <v>0</v>
      </c>
    </row>
    <row r="118" spans="1:13" ht="12.75">
      <c r="A118" t="s">
        <v>128</v>
      </c>
      <c r="B118" t="s">
        <v>99</v>
      </c>
      <c r="C118" s="1">
        <f>SUM(D118:M118)</f>
        <v>104</v>
      </c>
      <c r="D118" s="1">
        <v>41</v>
      </c>
      <c r="E118" s="1">
        <v>17</v>
      </c>
      <c r="F118" s="1">
        <v>0</v>
      </c>
      <c r="G118" s="1">
        <v>0</v>
      </c>
      <c r="H118" s="1">
        <v>1</v>
      </c>
      <c r="I118" s="1">
        <v>0</v>
      </c>
      <c r="J118" s="1">
        <v>0</v>
      </c>
      <c r="K118" s="1">
        <v>0</v>
      </c>
      <c r="L118" s="1">
        <v>45</v>
      </c>
      <c r="M118" s="1">
        <v>0</v>
      </c>
    </row>
    <row r="119" spans="1:13" ht="12.75">
      <c r="A119" s="8" t="s">
        <v>212</v>
      </c>
      <c r="C119" s="4">
        <f>SUM(D119:M119)</f>
        <v>562</v>
      </c>
      <c r="D119" s="4">
        <f>+D117+D118</f>
        <v>170</v>
      </c>
      <c r="E119" s="4">
        <f aca="true" t="shared" si="30" ref="E119:M119">+E117+E118</f>
        <v>42</v>
      </c>
      <c r="F119" s="4">
        <f t="shared" si="30"/>
        <v>13</v>
      </c>
      <c r="G119" s="4">
        <f t="shared" si="30"/>
        <v>0</v>
      </c>
      <c r="H119" s="4">
        <f t="shared" si="30"/>
        <v>2</v>
      </c>
      <c r="I119" s="4">
        <f t="shared" si="30"/>
        <v>0</v>
      </c>
      <c r="J119" s="4">
        <f t="shared" si="30"/>
        <v>0</v>
      </c>
      <c r="K119" s="4">
        <f t="shared" si="30"/>
        <v>0</v>
      </c>
      <c r="L119" s="4">
        <f t="shared" si="30"/>
        <v>335</v>
      </c>
      <c r="M119" s="4">
        <f t="shared" si="30"/>
        <v>0</v>
      </c>
    </row>
    <row r="120" spans="1:13" ht="12.75">
      <c r="A120" t="s">
        <v>129</v>
      </c>
      <c r="B120" t="s">
        <v>130</v>
      </c>
      <c r="C120" s="1">
        <f aca="true" t="shared" si="31" ref="C120:C125">SUM(D120:M120)</f>
        <v>757</v>
      </c>
      <c r="D120" s="1">
        <v>490</v>
      </c>
      <c r="E120" s="1">
        <v>139</v>
      </c>
      <c r="F120" s="1">
        <v>1</v>
      </c>
      <c r="G120" s="1">
        <v>0</v>
      </c>
      <c r="H120" s="1">
        <v>1</v>
      </c>
      <c r="I120" s="1">
        <v>0</v>
      </c>
      <c r="J120" s="1">
        <v>0</v>
      </c>
      <c r="K120" s="1">
        <v>13</v>
      </c>
      <c r="L120" s="1">
        <v>113</v>
      </c>
      <c r="M120" s="1">
        <v>0</v>
      </c>
    </row>
    <row r="121" spans="1:13" ht="12.75">
      <c r="A121" t="s">
        <v>129</v>
      </c>
      <c r="B121" t="s">
        <v>131</v>
      </c>
      <c r="C121" s="1">
        <f t="shared" si="31"/>
        <v>648</v>
      </c>
      <c r="D121" s="1">
        <v>542</v>
      </c>
      <c r="E121" s="1">
        <v>21</v>
      </c>
      <c r="F121" s="1">
        <v>11</v>
      </c>
      <c r="G121" s="1">
        <v>0</v>
      </c>
      <c r="H121" s="1">
        <v>1</v>
      </c>
      <c r="I121" s="1">
        <v>0</v>
      </c>
      <c r="J121" s="1">
        <v>0</v>
      </c>
      <c r="K121" s="1">
        <v>6</v>
      </c>
      <c r="L121" s="1">
        <v>67</v>
      </c>
      <c r="M121" s="1">
        <v>0</v>
      </c>
    </row>
    <row r="122" spans="1:13" ht="12.75">
      <c r="A122" t="s">
        <v>129</v>
      </c>
      <c r="B122" t="s">
        <v>132</v>
      </c>
      <c r="C122" s="1">
        <f t="shared" si="31"/>
        <v>438</v>
      </c>
      <c r="D122" s="1">
        <v>258</v>
      </c>
      <c r="E122" s="1">
        <v>43</v>
      </c>
      <c r="F122" s="1">
        <v>0</v>
      </c>
      <c r="G122" s="1">
        <v>0</v>
      </c>
      <c r="H122" s="1">
        <v>1</v>
      </c>
      <c r="I122" s="1">
        <v>0</v>
      </c>
      <c r="J122" s="1">
        <v>0</v>
      </c>
      <c r="K122" s="1">
        <v>0</v>
      </c>
      <c r="L122" s="1">
        <v>130</v>
      </c>
      <c r="M122" s="1">
        <v>6</v>
      </c>
    </row>
    <row r="123" spans="1:13" ht="12.75">
      <c r="A123" t="s">
        <v>129</v>
      </c>
      <c r="B123" t="s">
        <v>133</v>
      </c>
      <c r="C123" s="1">
        <f t="shared" si="31"/>
        <v>165</v>
      </c>
      <c r="D123" s="1">
        <v>142</v>
      </c>
      <c r="E123" s="1">
        <v>11</v>
      </c>
      <c r="F123" s="1">
        <v>1</v>
      </c>
      <c r="G123" s="1">
        <v>0</v>
      </c>
      <c r="H123" s="1">
        <v>1</v>
      </c>
      <c r="I123" s="1">
        <v>0</v>
      </c>
      <c r="J123" s="1">
        <v>0</v>
      </c>
      <c r="K123" s="1">
        <v>0</v>
      </c>
      <c r="L123" s="1">
        <v>10</v>
      </c>
      <c r="M123" s="1">
        <v>0</v>
      </c>
    </row>
    <row r="124" spans="1:13" ht="12.75">
      <c r="A124" t="s">
        <v>129</v>
      </c>
      <c r="B124" t="s">
        <v>134</v>
      </c>
      <c r="C124" s="1">
        <f t="shared" si="31"/>
        <v>314</v>
      </c>
      <c r="D124" s="1">
        <v>178</v>
      </c>
      <c r="E124" s="1">
        <v>33</v>
      </c>
      <c r="F124" s="1">
        <v>0</v>
      </c>
      <c r="G124" s="1">
        <v>1</v>
      </c>
      <c r="H124" s="1">
        <v>1</v>
      </c>
      <c r="I124" s="1">
        <v>0</v>
      </c>
      <c r="J124" s="1">
        <v>0</v>
      </c>
      <c r="K124" s="1">
        <v>10</v>
      </c>
      <c r="L124" s="1">
        <v>89</v>
      </c>
      <c r="M124" s="1">
        <v>2</v>
      </c>
    </row>
    <row r="125" spans="1:13" ht="12.75">
      <c r="A125" t="s">
        <v>129</v>
      </c>
      <c r="B125" t="s">
        <v>135</v>
      </c>
      <c r="C125" s="1">
        <f t="shared" si="31"/>
        <v>1600</v>
      </c>
      <c r="D125" s="1">
        <v>1209</v>
      </c>
      <c r="E125" s="1">
        <v>228</v>
      </c>
      <c r="F125" s="1">
        <v>7</v>
      </c>
      <c r="G125" s="1">
        <v>0</v>
      </c>
      <c r="H125" s="1">
        <v>1</v>
      </c>
      <c r="I125" s="1">
        <v>0</v>
      </c>
      <c r="J125" s="1">
        <v>0</v>
      </c>
      <c r="K125" s="1">
        <v>32</v>
      </c>
      <c r="L125" s="1">
        <v>123</v>
      </c>
      <c r="M125" s="1">
        <v>0</v>
      </c>
    </row>
    <row r="126" spans="1:13" ht="12.75">
      <c r="A126" t="s">
        <v>129</v>
      </c>
      <c r="B126" t="s">
        <v>97</v>
      </c>
      <c r="C126" s="1">
        <f>SUM(D126:M126)</f>
        <v>1014</v>
      </c>
      <c r="D126" s="1">
        <v>836</v>
      </c>
      <c r="E126" s="1">
        <v>96</v>
      </c>
      <c r="F126" s="1">
        <v>3</v>
      </c>
      <c r="G126" s="1">
        <v>0</v>
      </c>
      <c r="H126" s="1">
        <v>1</v>
      </c>
      <c r="I126" s="1">
        <v>0</v>
      </c>
      <c r="J126" s="1">
        <v>0</v>
      </c>
      <c r="K126" s="1">
        <v>13</v>
      </c>
      <c r="L126" s="1">
        <v>65</v>
      </c>
      <c r="M126" s="1">
        <v>0</v>
      </c>
    </row>
    <row r="127" spans="1:13" ht="12.75">
      <c r="A127" t="s">
        <v>129</v>
      </c>
      <c r="B127" t="s">
        <v>136</v>
      </c>
      <c r="C127" s="1">
        <f>SUM(D127:M127)</f>
        <v>900</v>
      </c>
      <c r="D127" s="1">
        <v>678</v>
      </c>
      <c r="E127" s="1">
        <v>102</v>
      </c>
      <c r="F127" s="1">
        <v>1</v>
      </c>
      <c r="G127" s="1">
        <v>1</v>
      </c>
      <c r="H127" s="1">
        <v>1</v>
      </c>
      <c r="I127" s="1">
        <v>0</v>
      </c>
      <c r="J127" s="1">
        <v>0</v>
      </c>
      <c r="K127" s="1">
        <v>19</v>
      </c>
      <c r="L127" s="1">
        <v>97</v>
      </c>
      <c r="M127" s="1">
        <v>1</v>
      </c>
    </row>
    <row r="128" spans="1:13" ht="12.75">
      <c r="A128" t="s">
        <v>129</v>
      </c>
      <c r="B128" t="s">
        <v>104</v>
      </c>
      <c r="C128" s="1">
        <f>SUM(D128:M128)</f>
        <v>95</v>
      </c>
      <c r="D128" s="1">
        <v>30</v>
      </c>
      <c r="E128" s="1">
        <v>9</v>
      </c>
      <c r="F128" s="1">
        <v>1</v>
      </c>
      <c r="G128" s="1">
        <v>0</v>
      </c>
      <c r="H128" s="1">
        <v>1</v>
      </c>
      <c r="I128" s="1">
        <v>0</v>
      </c>
      <c r="J128" s="1">
        <v>0</v>
      </c>
      <c r="K128" s="1">
        <v>0</v>
      </c>
      <c r="L128" s="1">
        <v>54</v>
      </c>
      <c r="M128" s="1">
        <v>0</v>
      </c>
    </row>
    <row r="129" spans="1:13" ht="12.75">
      <c r="A129" s="8" t="s">
        <v>213</v>
      </c>
      <c r="C129" s="4">
        <f>SUM(D129:M129)</f>
        <v>5931</v>
      </c>
      <c r="D129" s="4">
        <f>+D120+D121+D122+D123+D124+D125+D126+D127+D128</f>
        <v>4363</v>
      </c>
      <c r="E129" s="4">
        <f aca="true" t="shared" si="32" ref="E129:M129">+E120+E121+E122+E123+E124+E125+E126+E127+E128</f>
        <v>682</v>
      </c>
      <c r="F129" s="4">
        <f t="shared" si="32"/>
        <v>25</v>
      </c>
      <c r="G129" s="4">
        <f t="shared" si="32"/>
        <v>2</v>
      </c>
      <c r="H129" s="4">
        <f t="shared" si="32"/>
        <v>9</v>
      </c>
      <c r="I129" s="4">
        <f t="shared" si="32"/>
        <v>0</v>
      </c>
      <c r="J129" s="4">
        <f t="shared" si="32"/>
        <v>0</v>
      </c>
      <c r="K129" s="4">
        <f t="shared" si="32"/>
        <v>93</v>
      </c>
      <c r="L129" s="4">
        <f t="shared" si="32"/>
        <v>748</v>
      </c>
      <c r="M129" s="4">
        <f t="shared" si="32"/>
        <v>9</v>
      </c>
    </row>
    <row r="130" spans="1:13" ht="12.75">
      <c r="A130" t="s">
        <v>137</v>
      </c>
      <c r="B130" t="s">
        <v>11</v>
      </c>
      <c r="C130" s="1">
        <f>SUM(D130:M130)</f>
        <v>2500</v>
      </c>
      <c r="D130" s="1">
        <v>1240</v>
      </c>
      <c r="E130" s="1">
        <v>173</v>
      </c>
      <c r="F130" s="1">
        <v>64</v>
      </c>
      <c r="G130" s="1">
        <v>0</v>
      </c>
      <c r="H130" s="1">
        <v>7</v>
      </c>
      <c r="I130" s="1">
        <v>0</v>
      </c>
      <c r="J130" s="1">
        <v>0</v>
      </c>
      <c r="K130" s="1">
        <v>0</v>
      </c>
      <c r="L130" s="1">
        <v>1016</v>
      </c>
      <c r="M130" s="1">
        <v>0</v>
      </c>
    </row>
    <row r="131" spans="1:13" ht="12.75">
      <c r="A131" s="8" t="s">
        <v>214</v>
      </c>
      <c r="C131" s="4">
        <f>SUM(D131:M131)</f>
        <v>2500</v>
      </c>
      <c r="D131" s="4">
        <f>+D130</f>
        <v>1240</v>
      </c>
      <c r="E131" s="4">
        <f aca="true" t="shared" si="33" ref="E131:M131">+E130</f>
        <v>173</v>
      </c>
      <c r="F131" s="4">
        <f t="shared" si="33"/>
        <v>64</v>
      </c>
      <c r="G131" s="4">
        <f t="shared" si="33"/>
        <v>0</v>
      </c>
      <c r="H131" s="4">
        <f t="shared" si="33"/>
        <v>7</v>
      </c>
      <c r="I131" s="4">
        <f t="shared" si="33"/>
        <v>0</v>
      </c>
      <c r="J131" s="4">
        <f t="shared" si="33"/>
        <v>0</v>
      </c>
      <c r="K131" s="4">
        <f t="shared" si="33"/>
        <v>0</v>
      </c>
      <c r="L131" s="4">
        <f t="shared" si="33"/>
        <v>1016</v>
      </c>
      <c r="M131" s="4">
        <f t="shared" si="33"/>
        <v>0</v>
      </c>
    </row>
    <row r="132" spans="1:13" ht="12.75">
      <c r="A132" t="s">
        <v>138</v>
      </c>
      <c r="B132" t="s">
        <v>89</v>
      </c>
      <c r="C132" s="1">
        <f>SUM(D132:M132)</f>
        <v>39278</v>
      </c>
      <c r="D132" s="1">
        <v>34784</v>
      </c>
      <c r="E132" s="1">
        <v>3668</v>
      </c>
      <c r="F132" s="1">
        <v>450</v>
      </c>
      <c r="G132" s="1">
        <v>1</v>
      </c>
      <c r="H132" s="1">
        <v>1</v>
      </c>
      <c r="I132" s="1">
        <v>0</v>
      </c>
      <c r="J132" s="1">
        <v>0</v>
      </c>
      <c r="K132" s="1">
        <v>206</v>
      </c>
      <c r="L132" s="1">
        <v>167</v>
      </c>
      <c r="M132" s="1">
        <v>1</v>
      </c>
    </row>
    <row r="133" spans="1:13" ht="12.75">
      <c r="A133" s="8" t="s">
        <v>215</v>
      </c>
      <c r="C133" s="4">
        <f>SUM(D133:M133)</f>
        <v>39278</v>
      </c>
      <c r="D133" s="4">
        <f>+D132</f>
        <v>34784</v>
      </c>
      <c r="E133" s="4">
        <f aca="true" t="shared" si="34" ref="E133:M133">+E132</f>
        <v>3668</v>
      </c>
      <c r="F133" s="4">
        <f t="shared" si="34"/>
        <v>450</v>
      </c>
      <c r="G133" s="4">
        <f t="shared" si="34"/>
        <v>1</v>
      </c>
      <c r="H133" s="4">
        <f t="shared" si="34"/>
        <v>1</v>
      </c>
      <c r="I133" s="4">
        <f t="shared" si="34"/>
        <v>0</v>
      </c>
      <c r="J133" s="4">
        <f t="shared" si="34"/>
        <v>0</v>
      </c>
      <c r="K133" s="4">
        <f t="shared" si="34"/>
        <v>206</v>
      </c>
      <c r="L133" s="4">
        <f t="shared" si="34"/>
        <v>167</v>
      </c>
      <c r="M133" s="4">
        <f t="shared" si="34"/>
        <v>1</v>
      </c>
    </row>
    <row r="134" spans="1:13" ht="12.75">
      <c r="A134" t="s">
        <v>139</v>
      </c>
      <c r="B134" t="s">
        <v>140</v>
      </c>
      <c r="C134" s="1">
        <f>SUM(D134:M134)</f>
        <v>1858</v>
      </c>
      <c r="D134" s="1">
        <v>828</v>
      </c>
      <c r="E134" s="1">
        <v>69</v>
      </c>
      <c r="F134" s="1">
        <v>41</v>
      </c>
      <c r="G134" s="1">
        <v>0</v>
      </c>
      <c r="H134" s="1">
        <v>7</v>
      </c>
      <c r="I134" s="1">
        <v>0</v>
      </c>
      <c r="J134" s="1">
        <v>0</v>
      </c>
      <c r="K134" s="1">
        <v>0</v>
      </c>
      <c r="L134" s="1">
        <v>913</v>
      </c>
      <c r="M134" s="1">
        <v>0</v>
      </c>
    </row>
    <row r="135" spans="1:13" ht="12.75">
      <c r="A135" t="s">
        <v>139</v>
      </c>
      <c r="B135" t="s">
        <v>89</v>
      </c>
      <c r="C135" s="7">
        <f>SUM(D135:M135)</f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</row>
    <row r="136" spans="1:13" ht="12.75">
      <c r="A136" s="8" t="s">
        <v>216</v>
      </c>
      <c r="C136" s="4">
        <f>SUM(D136:M136)</f>
        <v>1858</v>
      </c>
      <c r="D136" s="4">
        <f>+D134+D135</f>
        <v>828</v>
      </c>
      <c r="E136" s="4">
        <f aca="true" t="shared" si="35" ref="E136:M136">+E134+E135</f>
        <v>69</v>
      </c>
      <c r="F136" s="4">
        <f t="shared" si="35"/>
        <v>41</v>
      </c>
      <c r="G136" s="4">
        <f t="shared" si="35"/>
        <v>0</v>
      </c>
      <c r="H136" s="4">
        <f t="shared" si="35"/>
        <v>7</v>
      </c>
      <c r="I136" s="4">
        <f t="shared" si="35"/>
        <v>0</v>
      </c>
      <c r="J136" s="4">
        <f t="shared" si="35"/>
        <v>0</v>
      </c>
      <c r="K136" s="4">
        <f t="shared" si="35"/>
        <v>0</v>
      </c>
      <c r="L136" s="4">
        <f t="shared" si="35"/>
        <v>913</v>
      </c>
      <c r="M136" s="4">
        <f t="shared" si="35"/>
        <v>0</v>
      </c>
    </row>
    <row r="137" spans="1:13" ht="12.75">
      <c r="A137" t="s">
        <v>141</v>
      </c>
      <c r="B137" t="s">
        <v>11</v>
      </c>
      <c r="C137" s="1">
        <f>SUM(D137:M137)</f>
        <v>23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23</v>
      </c>
      <c r="M137" s="1">
        <v>0</v>
      </c>
    </row>
    <row r="138" spans="1:13" ht="12.75">
      <c r="A138" s="8" t="s">
        <v>217</v>
      </c>
      <c r="C138" s="4">
        <f>SUM(D138:M138)</f>
        <v>23</v>
      </c>
      <c r="D138" s="4">
        <f>+D137</f>
        <v>0</v>
      </c>
      <c r="E138" s="4">
        <f aca="true" t="shared" si="36" ref="E138:M138">+E137</f>
        <v>0</v>
      </c>
      <c r="F138" s="4">
        <f t="shared" si="36"/>
        <v>0</v>
      </c>
      <c r="G138" s="4">
        <f t="shared" si="36"/>
        <v>0</v>
      </c>
      <c r="H138" s="4">
        <f t="shared" si="36"/>
        <v>0</v>
      </c>
      <c r="I138" s="4">
        <f t="shared" si="36"/>
        <v>0</v>
      </c>
      <c r="J138" s="4">
        <f t="shared" si="36"/>
        <v>0</v>
      </c>
      <c r="K138" s="4">
        <f t="shared" si="36"/>
        <v>0</v>
      </c>
      <c r="L138" s="4">
        <f t="shared" si="36"/>
        <v>23</v>
      </c>
      <c r="M138" s="4">
        <f t="shared" si="36"/>
        <v>0</v>
      </c>
    </row>
    <row r="139" spans="1:13" ht="12.75">
      <c r="A139" t="s">
        <v>142</v>
      </c>
      <c r="B139" t="s">
        <v>143</v>
      </c>
      <c r="C139" s="1">
        <f>SUM(D139:M139)</f>
        <v>6871</v>
      </c>
      <c r="D139" s="1">
        <v>5380</v>
      </c>
      <c r="E139" s="1">
        <v>800</v>
      </c>
      <c r="F139" s="1">
        <v>18</v>
      </c>
      <c r="G139" s="1">
        <v>1</v>
      </c>
      <c r="H139" s="1">
        <v>1</v>
      </c>
      <c r="I139" s="1">
        <v>0</v>
      </c>
      <c r="J139" s="1">
        <v>0</v>
      </c>
      <c r="K139" s="1">
        <v>108</v>
      </c>
      <c r="L139" s="1">
        <v>563</v>
      </c>
      <c r="M139" s="1">
        <v>0</v>
      </c>
    </row>
    <row r="140" spans="1:13" ht="12.75">
      <c r="A140" t="s">
        <v>142</v>
      </c>
      <c r="B140" t="s">
        <v>11</v>
      </c>
      <c r="C140" s="1">
        <f>SUM(D140:M140)</f>
        <v>64</v>
      </c>
      <c r="D140" s="1">
        <v>14</v>
      </c>
      <c r="E140" s="1">
        <v>5</v>
      </c>
      <c r="F140" s="1">
        <v>1</v>
      </c>
      <c r="G140" s="1">
        <v>0</v>
      </c>
      <c r="H140" s="1">
        <v>2</v>
      </c>
      <c r="I140" s="1">
        <v>0</v>
      </c>
      <c r="J140" s="1">
        <v>0</v>
      </c>
      <c r="K140" s="1">
        <v>0</v>
      </c>
      <c r="L140" s="1">
        <v>42</v>
      </c>
      <c r="M140" s="1">
        <v>0</v>
      </c>
    </row>
    <row r="141" spans="1:13" ht="12.75">
      <c r="A141" t="s">
        <v>142</v>
      </c>
      <c r="B141" t="s">
        <v>37</v>
      </c>
      <c r="C141" s="1">
        <f>SUM(D141:M141)</f>
        <v>160</v>
      </c>
      <c r="D141" s="1">
        <v>119</v>
      </c>
      <c r="E141" s="1">
        <v>15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26</v>
      </c>
      <c r="M141" s="1">
        <v>0</v>
      </c>
    </row>
    <row r="142" spans="1:13" ht="12.75">
      <c r="A142" s="8" t="s">
        <v>218</v>
      </c>
      <c r="C142" s="4">
        <f>SUM(D142:M142)</f>
        <v>7095</v>
      </c>
      <c r="D142" s="4">
        <f>+D139+D140+D141</f>
        <v>5513</v>
      </c>
      <c r="E142" s="4">
        <f aca="true" t="shared" si="37" ref="E142:M142">+E139+E140+E141</f>
        <v>820</v>
      </c>
      <c r="F142" s="4">
        <f t="shared" si="37"/>
        <v>19</v>
      </c>
      <c r="G142" s="4">
        <f t="shared" si="37"/>
        <v>1</v>
      </c>
      <c r="H142" s="4">
        <f t="shared" si="37"/>
        <v>3</v>
      </c>
      <c r="I142" s="4">
        <f t="shared" si="37"/>
        <v>0</v>
      </c>
      <c r="J142" s="4">
        <f t="shared" si="37"/>
        <v>0</v>
      </c>
      <c r="K142" s="4">
        <f t="shared" si="37"/>
        <v>108</v>
      </c>
      <c r="L142" s="4">
        <f t="shared" si="37"/>
        <v>631</v>
      </c>
      <c r="M142" s="4">
        <f t="shared" si="37"/>
        <v>0</v>
      </c>
    </row>
    <row r="143" spans="1:13" ht="12.75">
      <c r="A143" t="s">
        <v>144</v>
      </c>
      <c r="B143" t="s">
        <v>145</v>
      </c>
      <c r="C143" s="1">
        <f>SUM(D143:M143)</f>
        <v>18251</v>
      </c>
      <c r="D143" s="1">
        <v>15100</v>
      </c>
      <c r="E143" s="1">
        <v>2390</v>
      </c>
      <c r="F143" s="1">
        <v>172</v>
      </c>
      <c r="G143" s="1">
        <v>0</v>
      </c>
      <c r="H143" s="1">
        <v>10</v>
      </c>
      <c r="I143" s="1">
        <v>0</v>
      </c>
      <c r="J143" s="1">
        <v>0</v>
      </c>
      <c r="K143" s="1">
        <v>0</v>
      </c>
      <c r="L143" s="1">
        <v>579</v>
      </c>
      <c r="M143" s="1">
        <v>0</v>
      </c>
    </row>
    <row r="144" spans="1:13" ht="12.75">
      <c r="A144" s="8" t="s">
        <v>219</v>
      </c>
      <c r="C144" s="4">
        <f>SUM(D144:M144)</f>
        <v>18251</v>
      </c>
      <c r="D144" s="4">
        <f>+D143</f>
        <v>15100</v>
      </c>
      <c r="E144" s="4">
        <f aca="true" t="shared" si="38" ref="E144:M144">+E143</f>
        <v>2390</v>
      </c>
      <c r="F144" s="4">
        <f t="shared" si="38"/>
        <v>172</v>
      </c>
      <c r="G144" s="4">
        <f t="shared" si="38"/>
        <v>0</v>
      </c>
      <c r="H144" s="4">
        <f t="shared" si="38"/>
        <v>10</v>
      </c>
      <c r="I144" s="4">
        <f t="shared" si="38"/>
        <v>0</v>
      </c>
      <c r="J144" s="4">
        <f t="shared" si="38"/>
        <v>0</v>
      </c>
      <c r="K144" s="4">
        <f t="shared" si="38"/>
        <v>0</v>
      </c>
      <c r="L144" s="4">
        <f t="shared" si="38"/>
        <v>579</v>
      </c>
      <c r="M144" s="4">
        <f t="shared" si="38"/>
        <v>0</v>
      </c>
    </row>
    <row r="145" spans="1:13" ht="12.75">
      <c r="A145" t="s">
        <v>146</v>
      </c>
      <c r="B145" t="s">
        <v>147</v>
      </c>
      <c r="C145" s="7">
        <f aca="true" t="shared" si="39" ref="C145:C156">SUM(D145:M145)</f>
        <v>638</v>
      </c>
      <c r="D145" s="7">
        <v>456</v>
      </c>
      <c r="E145" s="7">
        <v>80</v>
      </c>
      <c r="F145" s="7">
        <v>0</v>
      </c>
      <c r="G145" s="7">
        <v>0</v>
      </c>
      <c r="H145" s="7">
        <v>1</v>
      </c>
      <c r="I145" s="7">
        <v>0</v>
      </c>
      <c r="J145" s="7">
        <v>0</v>
      </c>
      <c r="K145" s="7">
        <v>0</v>
      </c>
      <c r="L145" s="7">
        <v>101</v>
      </c>
      <c r="M145" s="7">
        <v>0</v>
      </c>
    </row>
    <row r="146" spans="1:13" ht="12.75">
      <c r="A146" t="s">
        <v>146</v>
      </c>
      <c r="B146" t="s">
        <v>148</v>
      </c>
      <c r="C146" s="1">
        <f t="shared" si="39"/>
        <v>594</v>
      </c>
      <c r="D146" s="1">
        <v>384</v>
      </c>
      <c r="E146" s="1">
        <v>64</v>
      </c>
      <c r="F146" s="1">
        <v>3</v>
      </c>
      <c r="G146" s="1">
        <v>1</v>
      </c>
      <c r="H146" s="1">
        <v>1</v>
      </c>
      <c r="I146" s="1">
        <v>0</v>
      </c>
      <c r="J146" s="1">
        <v>0</v>
      </c>
      <c r="K146" s="1">
        <v>0</v>
      </c>
      <c r="L146" s="1">
        <v>141</v>
      </c>
      <c r="M146" s="1">
        <v>0</v>
      </c>
    </row>
    <row r="147" spans="1:13" ht="12.75">
      <c r="A147" t="s">
        <v>146</v>
      </c>
      <c r="B147" t="s">
        <v>149</v>
      </c>
      <c r="C147" s="1">
        <f t="shared" si="39"/>
        <v>586</v>
      </c>
      <c r="D147" s="1">
        <v>419</v>
      </c>
      <c r="E147" s="1">
        <v>67</v>
      </c>
      <c r="F147" s="1">
        <v>0</v>
      </c>
      <c r="G147" s="1">
        <v>1</v>
      </c>
      <c r="H147" s="1">
        <v>1</v>
      </c>
      <c r="I147" s="1">
        <v>0</v>
      </c>
      <c r="J147" s="1">
        <v>0</v>
      </c>
      <c r="K147" s="1">
        <v>10</v>
      </c>
      <c r="L147" s="1">
        <v>88</v>
      </c>
      <c r="M147" s="1">
        <v>0</v>
      </c>
    </row>
    <row r="148" spans="1:13" ht="12.75">
      <c r="A148" t="s">
        <v>146</v>
      </c>
      <c r="B148" t="s">
        <v>150</v>
      </c>
      <c r="C148" s="1">
        <f t="shared" si="39"/>
        <v>528</v>
      </c>
      <c r="D148" s="1">
        <v>430</v>
      </c>
      <c r="E148" s="1">
        <v>77</v>
      </c>
      <c r="F148" s="1">
        <v>0</v>
      </c>
      <c r="G148" s="1">
        <v>0</v>
      </c>
      <c r="H148" s="1">
        <v>1</v>
      </c>
      <c r="I148" s="1">
        <v>0</v>
      </c>
      <c r="J148" s="1">
        <v>0</v>
      </c>
      <c r="K148" s="1">
        <v>8</v>
      </c>
      <c r="L148" s="1">
        <v>12</v>
      </c>
      <c r="M148" s="1">
        <v>0</v>
      </c>
    </row>
    <row r="149" spans="1:13" ht="12.75">
      <c r="A149" t="s">
        <v>146</v>
      </c>
      <c r="B149" t="s">
        <v>151</v>
      </c>
      <c r="C149" s="1">
        <f t="shared" si="39"/>
        <v>753</v>
      </c>
      <c r="D149" s="1">
        <v>512</v>
      </c>
      <c r="E149" s="1">
        <v>77</v>
      </c>
      <c r="F149" s="1">
        <v>19</v>
      </c>
      <c r="G149" s="1">
        <v>1</v>
      </c>
      <c r="H149" s="1">
        <v>1</v>
      </c>
      <c r="I149" s="1">
        <v>0</v>
      </c>
      <c r="J149" s="1">
        <v>0</v>
      </c>
      <c r="K149" s="1">
        <v>12</v>
      </c>
      <c r="L149" s="1">
        <v>131</v>
      </c>
      <c r="M149" s="1">
        <v>0</v>
      </c>
    </row>
    <row r="150" spans="1:13" ht="12.75">
      <c r="A150" t="s">
        <v>146</v>
      </c>
      <c r="B150" t="s">
        <v>152</v>
      </c>
      <c r="C150" s="1">
        <f t="shared" si="39"/>
        <v>451</v>
      </c>
      <c r="D150" s="1">
        <v>306</v>
      </c>
      <c r="E150" s="1">
        <v>51</v>
      </c>
      <c r="F150" s="1">
        <v>1</v>
      </c>
      <c r="G150" s="1">
        <v>0</v>
      </c>
      <c r="H150" s="1">
        <v>1</v>
      </c>
      <c r="I150" s="1">
        <v>0</v>
      </c>
      <c r="J150" s="1">
        <v>0</v>
      </c>
      <c r="K150" s="1">
        <v>0</v>
      </c>
      <c r="L150" s="1">
        <v>92</v>
      </c>
      <c r="M150" s="1">
        <v>0</v>
      </c>
    </row>
    <row r="151" spans="1:13" ht="12.75">
      <c r="A151" t="s">
        <v>146</v>
      </c>
      <c r="B151" t="s">
        <v>153</v>
      </c>
      <c r="C151" s="1">
        <f t="shared" si="39"/>
        <v>392</v>
      </c>
      <c r="D151" s="1">
        <v>286</v>
      </c>
      <c r="E151" s="1">
        <v>39</v>
      </c>
      <c r="F151" s="1">
        <v>1</v>
      </c>
      <c r="G151" s="1">
        <v>0</v>
      </c>
      <c r="H151" s="1">
        <v>1</v>
      </c>
      <c r="I151" s="1">
        <v>0</v>
      </c>
      <c r="J151" s="1">
        <v>0</v>
      </c>
      <c r="K151" s="1">
        <v>6</v>
      </c>
      <c r="L151" s="1">
        <v>59</v>
      </c>
      <c r="M151" s="1">
        <v>0</v>
      </c>
    </row>
    <row r="152" spans="1:13" ht="12.75">
      <c r="A152" t="s">
        <v>146</v>
      </c>
      <c r="B152" t="s">
        <v>154</v>
      </c>
      <c r="C152" s="1">
        <f t="shared" si="39"/>
        <v>287</v>
      </c>
      <c r="D152" s="1">
        <v>195</v>
      </c>
      <c r="E152" s="1">
        <v>25</v>
      </c>
      <c r="F152" s="1">
        <v>5</v>
      </c>
      <c r="G152" s="1">
        <v>0</v>
      </c>
      <c r="H152" s="1">
        <v>1</v>
      </c>
      <c r="I152" s="1">
        <v>0</v>
      </c>
      <c r="J152" s="1">
        <v>0</v>
      </c>
      <c r="K152" s="1">
        <v>0</v>
      </c>
      <c r="L152" s="1">
        <v>61</v>
      </c>
      <c r="M152" s="1">
        <v>0</v>
      </c>
    </row>
    <row r="153" spans="1:13" ht="12.75">
      <c r="A153" t="s">
        <v>146</v>
      </c>
      <c r="B153" t="s">
        <v>155</v>
      </c>
      <c r="C153" s="1">
        <f t="shared" si="39"/>
        <v>293</v>
      </c>
      <c r="D153" s="1">
        <v>214</v>
      </c>
      <c r="E153" s="1">
        <v>5</v>
      </c>
      <c r="F153" s="1">
        <v>6</v>
      </c>
      <c r="G153" s="1">
        <v>0</v>
      </c>
      <c r="H153" s="1">
        <v>1</v>
      </c>
      <c r="I153" s="1">
        <v>0</v>
      </c>
      <c r="J153" s="1">
        <v>0</v>
      </c>
      <c r="K153" s="1">
        <v>0</v>
      </c>
      <c r="L153" s="1">
        <v>67</v>
      </c>
      <c r="M153" s="1">
        <v>0</v>
      </c>
    </row>
    <row r="154" spans="1:13" ht="12.75">
      <c r="A154" t="s">
        <v>146</v>
      </c>
      <c r="B154" t="s">
        <v>156</v>
      </c>
      <c r="C154" s="1">
        <f t="shared" si="39"/>
        <v>156</v>
      </c>
      <c r="D154" s="1">
        <v>109</v>
      </c>
      <c r="E154" s="1">
        <v>23</v>
      </c>
      <c r="F154" s="1">
        <v>5</v>
      </c>
      <c r="G154" s="1">
        <v>0</v>
      </c>
      <c r="H154" s="1">
        <v>1</v>
      </c>
      <c r="I154" s="1">
        <v>0</v>
      </c>
      <c r="J154" s="1">
        <v>0</v>
      </c>
      <c r="K154" s="1">
        <v>0</v>
      </c>
      <c r="L154" s="1">
        <v>18</v>
      </c>
      <c r="M154" s="1">
        <v>0</v>
      </c>
    </row>
    <row r="155" spans="1:13" ht="12.75">
      <c r="A155" t="s">
        <v>146</v>
      </c>
      <c r="B155" t="s">
        <v>158</v>
      </c>
      <c r="C155" s="1">
        <f t="shared" si="39"/>
        <v>36834</v>
      </c>
      <c r="D155" s="1">
        <v>32560</v>
      </c>
      <c r="E155" s="1">
        <v>3351</v>
      </c>
      <c r="F155" s="1">
        <v>542</v>
      </c>
      <c r="G155" s="1">
        <v>1</v>
      </c>
      <c r="H155" s="1">
        <v>1</v>
      </c>
      <c r="I155" s="1">
        <v>0</v>
      </c>
      <c r="J155" s="1">
        <v>120</v>
      </c>
      <c r="K155" s="1">
        <v>250</v>
      </c>
      <c r="L155" s="1">
        <v>0</v>
      </c>
      <c r="M155" s="1">
        <v>9</v>
      </c>
    </row>
    <row r="156" spans="1:13" ht="12.75">
      <c r="A156" s="8" t="s">
        <v>220</v>
      </c>
      <c r="C156" s="4">
        <f t="shared" si="39"/>
        <v>41512</v>
      </c>
      <c r="D156" s="4">
        <f>+D145+D146+D147+D148+D149+D150+D151+D152+D153+D154+D155</f>
        <v>35871</v>
      </c>
      <c r="E156" s="4">
        <f aca="true" t="shared" si="40" ref="E156:M156">+E145+E146+E147+E148+E149+E150+E151+E152+E153+E154+E155</f>
        <v>3859</v>
      </c>
      <c r="F156" s="4">
        <f t="shared" si="40"/>
        <v>582</v>
      </c>
      <c r="G156" s="4">
        <f t="shared" si="40"/>
        <v>4</v>
      </c>
      <c r="H156" s="4">
        <f t="shared" si="40"/>
        <v>11</v>
      </c>
      <c r="I156" s="4">
        <f t="shared" si="40"/>
        <v>0</v>
      </c>
      <c r="J156" s="4">
        <f t="shared" si="40"/>
        <v>120</v>
      </c>
      <c r="K156" s="4">
        <f t="shared" si="40"/>
        <v>286</v>
      </c>
      <c r="L156" s="4">
        <f t="shared" si="40"/>
        <v>770</v>
      </c>
      <c r="M156" s="4">
        <f t="shared" si="40"/>
        <v>9</v>
      </c>
    </row>
    <row r="157" spans="1:13" ht="12.75">
      <c r="A157" t="s">
        <v>0</v>
      </c>
      <c r="B157" t="s">
        <v>1</v>
      </c>
      <c r="C157" s="1">
        <f>SUM(D157:M157)</f>
        <v>5832</v>
      </c>
      <c r="D157" s="1">
        <v>5099</v>
      </c>
      <c r="E157" s="1">
        <v>570</v>
      </c>
      <c r="F157" s="1">
        <v>38</v>
      </c>
      <c r="G157" s="1">
        <v>0</v>
      </c>
      <c r="H157" s="1">
        <v>1</v>
      </c>
      <c r="I157" s="1">
        <v>0</v>
      </c>
      <c r="J157" s="1">
        <v>0</v>
      </c>
      <c r="K157" s="1">
        <v>0</v>
      </c>
      <c r="L157" s="1">
        <v>124</v>
      </c>
      <c r="M157" s="1">
        <v>0</v>
      </c>
    </row>
    <row r="158" spans="1:13" ht="12.75">
      <c r="A158" s="8" t="s">
        <v>221</v>
      </c>
      <c r="C158" s="4">
        <f>SUM(D158:M158)</f>
        <v>5832</v>
      </c>
      <c r="D158" s="4">
        <f>+D157</f>
        <v>5099</v>
      </c>
      <c r="E158" s="4">
        <f aca="true" t="shared" si="41" ref="E158:M158">+E157</f>
        <v>570</v>
      </c>
      <c r="F158" s="4">
        <f t="shared" si="41"/>
        <v>38</v>
      </c>
      <c r="G158" s="4">
        <f t="shared" si="41"/>
        <v>0</v>
      </c>
      <c r="H158" s="4">
        <f t="shared" si="41"/>
        <v>1</v>
      </c>
      <c r="I158" s="4">
        <f t="shared" si="41"/>
        <v>0</v>
      </c>
      <c r="J158" s="4">
        <f t="shared" si="41"/>
        <v>0</v>
      </c>
      <c r="K158" s="4">
        <f t="shared" si="41"/>
        <v>0</v>
      </c>
      <c r="L158" s="4">
        <f t="shared" si="41"/>
        <v>124</v>
      </c>
      <c r="M158" s="4">
        <f t="shared" si="41"/>
        <v>0</v>
      </c>
    </row>
    <row r="159" spans="1:13" ht="12.75">
      <c r="A159" t="s">
        <v>2</v>
      </c>
      <c r="B159" t="s">
        <v>3</v>
      </c>
      <c r="C159" s="1">
        <f aca="true" t="shared" si="42" ref="C159:C164">SUM(D159:M159)</f>
        <v>621</v>
      </c>
      <c r="D159" s="1">
        <v>438</v>
      </c>
      <c r="E159" s="1">
        <v>126</v>
      </c>
      <c r="F159" s="1">
        <v>0</v>
      </c>
      <c r="G159" s="1">
        <v>0</v>
      </c>
      <c r="H159" s="1">
        <v>1</v>
      </c>
      <c r="I159" s="1">
        <v>0</v>
      </c>
      <c r="J159" s="1">
        <v>0</v>
      </c>
      <c r="K159" s="1">
        <v>0</v>
      </c>
      <c r="L159" s="1">
        <v>56</v>
      </c>
      <c r="M159" s="1">
        <v>0</v>
      </c>
    </row>
    <row r="160" spans="1:13" ht="12.75">
      <c r="A160" t="s">
        <v>2</v>
      </c>
      <c r="B160" t="s">
        <v>4</v>
      </c>
      <c r="C160" s="1">
        <f t="shared" si="42"/>
        <v>294</v>
      </c>
      <c r="D160" s="1">
        <v>195</v>
      </c>
      <c r="E160" s="1">
        <v>43</v>
      </c>
      <c r="F160" s="1">
        <v>0</v>
      </c>
      <c r="G160" s="1">
        <v>0</v>
      </c>
      <c r="H160" s="1">
        <v>1</v>
      </c>
      <c r="I160" s="1">
        <v>0</v>
      </c>
      <c r="J160" s="1">
        <v>0</v>
      </c>
      <c r="K160" s="1">
        <v>0</v>
      </c>
      <c r="L160" s="1">
        <v>55</v>
      </c>
      <c r="M160" s="1">
        <v>0</v>
      </c>
    </row>
    <row r="161" spans="1:13" ht="12.75">
      <c r="A161" t="s">
        <v>2</v>
      </c>
      <c r="B161" t="s">
        <v>5</v>
      </c>
      <c r="C161" s="1">
        <f t="shared" si="42"/>
        <v>257</v>
      </c>
      <c r="D161" s="1">
        <v>127</v>
      </c>
      <c r="E161" s="1">
        <v>51</v>
      </c>
      <c r="F161" s="1">
        <v>0</v>
      </c>
      <c r="G161" s="1">
        <v>1</v>
      </c>
      <c r="H161" s="1">
        <v>1</v>
      </c>
      <c r="I161" s="1">
        <v>0</v>
      </c>
      <c r="J161" s="1">
        <v>0</v>
      </c>
      <c r="K161" s="1">
        <v>0</v>
      </c>
      <c r="L161" s="1">
        <v>77</v>
      </c>
      <c r="M161" s="1">
        <v>0</v>
      </c>
    </row>
    <row r="162" spans="1:13" ht="12.75">
      <c r="A162" t="s">
        <v>2</v>
      </c>
      <c r="B162" t="s">
        <v>6</v>
      </c>
      <c r="C162" s="1">
        <f t="shared" si="42"/>
        <v>5311</v>
      </c>
      <c r="D162" s="1">
        <v>4234</v>
      </c>
      <c r="E162" s="1">
        <v>749</v>
      </c>
      <c r="F162" s="1">
        <v>14</v>
      </c>
      <c r="G162" s="1">
        <v>1</v>
      </c>
      <c r="H162" s="1">
        <v>1</v>
      </c>
      <c r="I162" s="1">
        <v>0</v>
      </c>
      <c r="J162" s="1">
        <v>0</v>
      </c>
      <c r="K162" s="1">
        <v>94</v>
      </c>
      <c r="L162" s="1">
        <v>218</v>
      </c>
      <c r="M162" s="1">
        <v>0</v>
      </c>
    </row>
    <row r="163" spans="1:13" ht="12.75">
      <c r="A163" t="s">
        <v>2</v>
      </c>
      <c r="B163" s="5" t="s">
        <v>184</v>
      </c>
      <c r="C163" s="7">
        <f t="shared" si="42"/>
        <v>735</v>
      </c>
      <c r="D163" s="7">
        <v>601</v>
      </c>
      <c r="E163" s="7">
        <v>104</v>
      </c>
      <c r="F163" s="7">
        <v>0</v>
      </c>
      <c r="G163" s="7">
        <v>0</v>
      </c>
      <c r="H163" s="7">
        <v>1</v>
      </c>
      <c r="I163" s="7">
        <v>0</v>
      </c>
      <c r="J163" s="7">
        <v>0</v>
      </c>
      <c r="K163" s="7">
        <v>0</v>
      </c>
      <c r="L163" s="7">
        <v>29</v>
      </c>
      <c r="M163" s="7">
        <v>0</v>
      </c>
    </row>
    <row r="164" spans="1:13" ht="12.75">
      <c r="A164" s="8" t="s">
        <v>222</v>
      </c>
      <c r="C164" s="4">
        <f t="shared" si="42"/>
        <v>7218</v>
      </c>
      <c r="D164" s="4">
        <f>+D159+D160+D161+D162+D163</f>
        <v>5595</v>
      </c>
      <c r="E164" s="4">
        <f aca="true" t="shared" si="43" ref="E164:M164">+E159+E160+E161+E162+E163</f>
        <v>1073</v>
      </c>
      <c r="F164" s="4">
        <f t="shared" si="43"/>
        <v>14</v>
      </c>
      <c r="G164" s="4">
        <f t="shared" si="43"/>
        <v>2</v>
      </c>
      <c r="H164" s="4">
        <f t="shared" si="43"/>
        <v>5</v>
      </c>
      <c r="I164" s="4">
        <f t="shared" si="43"/>
        <v>0</v>
      </c>
      <c r="J164" s="4">
        <f t="shared" si="43"/>
        <v>0</v>
      </c>
      <c r="K164" s="4">
        <f t="shared" si="43"/>
        <v>94</v>
      </c>
      <c r="L164" s="4">
        <f t="shared" si="43"/>
        <v>435</v>
      </c>
      <c r="M164" s="4">
        <f t="shared" si="43"/>
        <v>0</v>
      </c>
    </row>
    <row r="165" spans="1:13" ht="12.75">
      <c r="A165" t="s">
        <v>7</v>
      </c>
      <c r="B165" t="s">
        <v>8</v>
      </c>
      <c r="C165" s="1">
        <f>SUM(D165:M165)</f>
        <v>11084</v>
      </c>
      <c r="D165" s="1">
        <v>8794</v>
      </c>
      <c r="E165" s="1">
        <v>1057</v>
      </c>
      <c r="F165" s="1">
        <v>259</v>
      </c>
      <c r="G165" s="1">
        <v>1</v>
      </c>
      <c r="H165" s="1">
        <v>1</v>
      </c>
      <c r="I165" s="1">
        <v>0</v>
      </c>
      <c r="J165" s="1">
        <v>0</v>
      </c>
      <c r="K165" s="1">
        <v>139</v>
      </c>
      <c r="L165" s="1">
        <v>832</v>
      </c>
      <c r="M165" s="1">
        <v>1</v>
      </c>
    </row>
    <row r="166" spans="1:13" ht="12.75">
      <c r="A166" t="s">
        <v>7</v>
      </c>
      <c r="B166" t="s">
        <v>9</v>
      </c>
      <c r="C166" s="1">
        <f>SUM(D166:M166)</f>
        <v>22</v>
      </c>
      <c r="D166" s="1">
        <v>0</v>
      </c>
      <c r="E166" s="1">
        <v>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L166" s="1">
        <v>20</v>
      </c>
      <c r="M166" s="1">
        <v>0</v>
      </c>
    </row>
    <row r="167" spans="1:13" ht="12.75">
      <c r="A167" s="8" t="s">
        <v>223</v>
      </c>
      <c r="C167" s="4">
        <f>SUM(D167:M167)</f>
        <v>11106</v>
      </c>
      <c r="D167" s="4">
        <f>+D165+D166</f>
        <v>8794</v>
      </c>
      <c r="E167" s="4">
        <f aca="true" t="shared" si="44" ref="E167:M167">+E165+E166</f>
        <v>1058</v>
      </c>
      <c r="F167" s="4">
        <f t="shared" si="44"/>
        <v>259</v>
      </c>
      <c r="G167" s="4">
        <f t="shared" si="44"/>
        <v>1</v>
      </c>
      <c r="H167" s="4">
        <f t="shared" si="44"/>
        <v>1</v>
      </c>
      <c r="I167" s="4">
        <f t="shared" si="44"/>
        <v>0</v>
      </c>
      <c r="J167" s="4">
        <f t="shared" si="44"/>
        <v>0</v>
      </c>
      <c r="K167" s="4">
        <f t="shared" si="44"/>
        <v>140</v>
      </c>
      <c r="L167" s="4">
        <f t="shared" si="44"/>
        <v>852</v>
      </c>
      <c r="M167" s="4">
        <f t="shared" si="44"/>
        <v>1</v>
      </c>
    </row>
    <row r="168" spans="1:13" ht="12.75">
      <c r="A168" t="s">
        <v>10</v>
      </c>
      <c r="B168" t="s">
        <v>11</v>
      </c>
      <c r="C168" s="1">
        <f>SUM(D168:M168)</f>
        <v>270</v>
      </c>
      <c r="D168" s="1">
        <v>209</v>
      </c>
      <c r="E168" s="1">
        <v>34</v>
      </c>
      <c r="F168" s="1">
        <v>1</v>
      </c>
      <c r="G168" s="1">
        <v>0</v>
      </c>
      <c r="H168" s="1">
        <v>1</v>
      </c>
      <c r="I168" s="1">
        <v>0</v>
      </c>
      <c r="J168" s="1">
        <v>0</v>
      </c>
      <c r="K168" s="1">
        <v>0</v>
      </c>
      <c r="L168" s="1">
        <v>25</v>
      </c>
      <c r="M168" s="1">
        <v>0</v>
      </c>
    </row>
    <row r="169" spans="1:13" ht="12.75">
      <c r="A169" t="s">
        <v>10</v>
      </c>
      <c r="B169" t="s">
        <v>12</v>
      </c>
      <c r="C169" s="1">
        <f>SUM(D169:M169)</f>
        <v>25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25</v>
      </c>
      <c r="M169" s="1">
        <v>0</v>
      </c>
    </row>
    <row r="170" spans="1:13" ht="12.75">
      <c r="A170" s="8" t="s">
        <v>224</v>
      </c>
      <c r="C170" s="4">
        <f>SUM(D170:M170)</f>
        <v>295</v>
      </c>
      <c r="D170" s="4">
        <f>+D168+D169</f>
        <v>209</v>
      </c>
      <c r="E170" s="4">
        <f aca="true" t="shared" si="45" ref="E170:M170">+E168+E169</f>
        <v>34</v>
      </c>
      <c r="F170" s="4">
        <f t="shared" si="45"/>
        <v>1</v>
      </c>
      <c r="G170" s="4">
        <f t="shared" si="45"/>
        <v>0</v>
      </c>
      <c r="H170" s="4">
        <f t="shared" si="45"/>
        <v>1</v>
      </c>
      <c r="I170" s="4">
        <f t="shared" si="45"/>
        <v>0</v>
      </c>
      <c r="J170" s="4">
        <f t="shared" si="45"/>
        <v>0</v>
      </c>
      <c r="K170" s="4">
        <f t="shared" si="45"/>
        <v>0</v>
      </c>
      <c r="L170" s="4">
        <f t="shared" si="45"/>
        <v>50</v>
      </c>
      <c r="M170" s="4">
        <f t="shared" si="45"/>
        <v>0</v>
      </c>
    </row>
    <row r="171" spans="1:13" ht="12.75">
      <c r="A171" t="s">
        <v>13</v>
      </c>
      <c r="B171" t="s">
        <v>14</v>
      </c>
      <c r="C171" s="1">
        <f>SUM(D171:M171)</f>
        <v>14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13</v>
      </c>
      <c r="M171" s="1">
        <v>0</v>
      </c>
    </row>
    <row r="172" spans="1:13" ht="12.75">
      <c r="A172" t="s">
        <v>13</v>
      </c>
      <c r="B172" t="s">
        <v>15</v>
      </c>
      <c r="C172" s="1">
        <f>SUM(D172:M172)</f>
        <v>13088</v>
      </c>
      <c r="D172" s="1">
        <v>10819</v>
      </c>
      <c r="E172" s="1">
        <v>1441</v>
      </c>
      <c r="F172" s="1">
        <v>116</v>
      </c>
      <c r="G172" s="1">
        <v>1</v>
      </c>
      <c r="H172" s="1">
        <v>1</v>
      </c>
      <c r="I172" s="1">
        <v>0</v>
      </c>
      <c r="J172" s="1">
        <v>0</v>
      </c>
      <c r="K172" s="1">
        <v>154</v>
      </c>
      <c r="L172" s="1">
        <v>419</v>
      </c>
      <c r="M172" s="1">
        <v>137</v>
      </c>
    </row>
    <row r="173" spans="1:13" ht="12.75">
      <c r="A173" s="8" t="s">
        <v>225</v>
      </c>
      <c r="C173" s="4">
        <f>SUM(D173:M173)</f>
        <v>13102</v>
      </c>
      <c r="D173" s="4">
        <f>+D171+D172</f>
        <v>10819</v>
      </c>
      <c r="E173" s="4">
        <f aca="true" t="shared" si="46" ref="E173:M173">+E171+E172</f>
        <v>1441</v>
      </c>
      <c r="F173" s="4">
        <f t="shared" si="46"/>
        <v>116</v>
      </c>
      <c r="G173" s="4">
        <f t="shared" si="46"/>
        <v>1</v>
      </c>
      <c r="H173" s="4">
        <f t="shared" si="46"/>
        <v>1</v>
      </c>
      <c r="I173" s="4">
        <f t="shared" si="46"/>
        <v>0</v>
      </c>
      <c r="J173" s="4">
        <f t="shared" si="46"/>
        <v>0</v>
      </c>
      <c r="K173" s="4">
        <f t="shared" si="46"/>
        <v>155</v>
      </c>
      <c r="L173" s="4">
        <f t="shared" si="46"/>
        <v>432</v>
      </c>
      <c r="M173" s="4">
        <f t="shared" si="46"/>
        <v>137</v>
      </c>
    </row>
    <row r="174" spans="1:13" ht="12.75">
      <c r="A174" t="s">
        <v>16</v>
      </c>
      <c r="B174" t="s">
        <v>17</v>
      </c>
      <c r="C174" s="1">
        <f>SUM(D174:M174)</f>
        <v>422</v>
      </c>
      <c r="D174" s="1">
        <v>247</v>
      </c>
      <c r="E174" s="1">
        <v>80</v>
      </c>
      <c r="F174" s="1">
        <v>8</v>
      </c>
      <c r="G174" s="1">
        <v>0</v>
      </c>
      <c r="H174" s="1">
        <v>1</v>
      </c>
      <c r="I174" s="1">
        <v>0</v>
      </c>
      <c r="J174" s="1">
        <v>0</v>
      </c>
      <c r="K174" s="1">
        <v>0</v>
      </c>
      <c r="L174" s="1">
        <v>86</v>
      </c>
      <c r="M174" s="1">
        <v>0</v>
      </c>
    </row>
    <row r="175" spans="1:13" ht="12.75">
      <c r="A175" s="8" t="s">
        <v>226</v>
      </c>
      <c r="C175" s="4">
        <f>SUM(D175:M175)</f>
        <v>422</v>
      </c>
      <c r="D175" s="4">
        <f>+D174</f>
        <v>247</v>
      </c>
      <c r="E175" s="4">
        <f aca="true" t="shared" si="47" ref="E175:M175">+E174</f>
        <v>80</v>
      </c>
      <c r="F175" s="4">
        <f t="shared" si="47"/>
        <v>8</v>
      </c>
      <c r="G175" s="4">
        <f t="shared" si="47"/>
        <v>0</v>
      </c>
      <c r="H175" s="4">
        <f t="shared" si="47"/>
        <v>1</v>
      </c>
      <c r="I175" s="4">
        <f t="shared" si="47"/>
        <v>0</v>
      </c>
      <c r="J175" s="4">
        <f t="shared" si="47"/>
        <v>0</v>
      </c>
      <c r="K175" s="4">
        <f t="shared" si="47"/>
        <v>0</v>
      </c>
      <c r="L175" s="4">
        <f t="shared" si="47"/>
        <v>86</v>
      </c>
      <c r="M175" s="4">
        <f t="shared" si="47"/>
        <v>0</v>
      </c>
    </row>
    <row r="176" spans="1:13" ht="12.75">
      <c r="A176" t="s">
        <v>18</v>
      </c>
      <c r="B176" t="s">
        <v>19</v>
      </c>
      <c r="C176" s="1">
        <f>SUM(D176:M176)</f>
        <v>547</v>
      </c>
      <c r="D176" s="1">
        <v>450</v>
      </c>
      <c r="E176" s="1">
        <v>65</v>
      </c>
      <c r="F176" s="1">
        <v>0</v>
      </c>
      <c r="G176" s="1">
        <v>1</v>
      </c>
      <c r="H176" s="1">
        <v>1</v>
      </c>
      <c r="I176" s="1">
        <v>0</v>
      </c>
      <c r="J176" s="1">
        <v>0</v>
      </c>
      <c r="K176" s="1">
        <v>0</v>
      </c>
      <c r="L176" s="1">
        <v>28</v>
      </c>
      <c r="M176" s="1">
        <v>2</v>
      </c>
    </row>
    <row r="177" spans="1:13" ht="12.75">
      <c r="A177" t="s">
        <v>18</v>
      </c>
      <c r="B177" t="s">
        <v>20</v>
      </c>
      <c r="C177" s="1">
        <f>SUM(D177:M177)</f>
        <v>11732</v>
      </c>
      <c r="D177" s="1">
        <v>9997</v>
      </c>
      <c r="E177" s="1">
        <v>1217</v>
      </c>
      <c r="F177" s="1">
        <v>81</v>
      </c>
      <c r="G177" s="1">
        <v>2</v>
      </c>
      <c r="H177" s="1">
        <v>2</v>
      </c>
      <c r="I177" s="1">
        <v>0</v>
      </c>
      <c r="J177" s="1">
        <v>0</v>
      </c>
      <c r="K177" s="1">
        <v>97</v>
      </c>
      <c r="L177" s="1">
        <v>335</v>
      </c>
      <c r="M177" s="1">
        <v>1</v>
      </c>
    </row>
    <row r="178" spans="1:13" ht="12.75">
      <c r="A178" t="s">
        <v>18</v>
      </c>
      <c r="B178" t="s">
        <v>21</v>
      </c>
      <c r="C178" s="1">
        <f>SUM(D178:M178)</f>
        <v>376</v>
      </c>
      <c r="D178" s="1">
        <v>254</v>
      </c>
      <c r="E178" s="1">
        <v>45</v>
      </c>
      <c r="F178" s="1">
        <v>6</v>
      </c>
      <c r="G178" s="1">
        <v>1</v>
      </c>
      <c r="H178" s="1">
        <v>1</v>
      </c>
      <c r="I178" s="1">
        <v>0</v>
      </c>
      <c r="J178" s="1">
        <v>2</v>
      </c>
      <c r="K178" s="1">
        <v>0</v>
      </c>
      <c r="L178" s="1">
        <v>67</v>
      </c>
      <c r="M178" s="1">
        <v>0</v>
      </c>
    </row>
    <row r="179" spans="1:13" ht="12.75">
      <c r="A179" t="s">
        <v>18</v>
      </c>
      <c r="B179" t="s">
        <v>22</v>
      </c>
      <c r="C179" s="1">
        <f>SUM(D179:M179)</f>
        <v>942</v>
      </c>
      <c r="D179" s="1">
        <v>708</v>
      </c>
      <c r="E179" s="1">
        <v>175</v>
      </c>
      <c r="F179" s="1">
        <v>0</v>
      </c>
      <c r="G179" s="1">
        <v>1</v>
      </c>
      <c r="H179" s="1">
        <v>1</v>
      </c>
      <c r="I179" s="1">
        <v>0</v>
      </c>
      <c r="J179" s="1">
        <v>0</v>
      </c>
      <c r="K179" s="1">
        <v>10</v>
      </c>
      <c r="L179" s="1">
        <v>43</v>
      </c>
      <c r="M179" s="1">
        <v>4</v>
      </c>
    </row>
    <row r="180" spans="1:13" ht="12.75">
      <c r="A180" s="8" t="s">
        <v>227</v>
      </c>
      <c r="C180" s="4">
        <f>SUM(D180:M180)</f>
        <v>13597</v>
      </c>
      <c r="D180" s="4">
        <f>+D176+D177+D178+D179</f>
        <v>11409</v>
      </c>
      <c r="E180" s="4">
        <f aca="true" t="shared" si="48" ref="E180:M180">+E176+E177+E178+E179</f>
        <v>1502</v>
      </c>
      <c r="F180" s="4">
        <f t="shared" si="48"/>
        <v>87</v>
      </c>
      <c r="G180" s="4">
        <f t="shared" si="48"/>
        <v>5</v>
      </c>
      <c r="H180" s="4">
        <f t="shared" si="48"/>
        <v>5</v>
      </c>
      <c r="I180" s="4">
        <f t="shared" si="48"/>
        <v>0</v>
      </c>
      <c r="J180" s="4">
        <f t="shared" si="48"/>
        <v>2</v>
      </c>
      <c r="K180" s="4">
        <f t="shared" si="48"/>
        <v>107</v>
      </c>
      <c r="L180" s="4">
        <f t="shared" si="48"/>
        <v>473</v>
      </c>
      <c r="M180" s="4">
        <f t="shared" si="48"/>
        <v>7</v>
      </c>
    </row>
    <row r="181" spans="1:13" ht="12.75">
      <c r="A181" t="s">
        <v>23</v>
      </c>
      <c r="B181" t="s">
        <v>24</v>
      </c>
      <c r="C181" s="1">
        <f>SUM(D181:M181)</f>
        <v>311</v>
      </c>
      <c r="D181" s="1">
        <v>237</v>
      </c>
      <c r="E181" s="1">
        <v>22</v>
      </c>
      <c r="F181" s="1">
        <v>2</v>
      </c>
      <c r="G181" s="1">
        <v>0</v>
      </c>
      <c r="H181" s="1">
        <v>1</v>
      </c>
      <c r="I181" s="1">
        <v>0</v>
      </c>
      <c r="J181" s="1">
        <v>0</v>
      </c>
      <c r="K181" s="1">
        <v>0</v>
      </c>
      <c r="L181" s="1">
        <v>49</v>
      </c>
      <c r="M181" s="1">
        <v>0</v>
      </c>
    </row>
    <row r="182" spans="1:13" ht="12.75">
      <c r="A182" t="s">
        <v>23</v>
      </c>
      <c r="B182" t="s">
        <v>25</v>
      </c>
      <c r="C182" s="1">
        <f>SUM(D182:M182)</f>
        <v>299</v>
      </c>
      <c r="D182" s="1">
        <v>134</v>
      </c>
      <c r="E182" s="1">
        <v>19</v>
      </c>
      <c r="F182" s="1">
        <v>17</v>
      </c>
      <c r="G182" s="1">
        <v>0</v>
      </c>
      <c r="H182" s="1">
        <v>1</v>
      </c>
      <c r="I182" s="1">
        <v>0</v>
      </c>
      <c r="J182" s="1">
        <v>0</v>
      </c>
      <c r="K182" s="1">
        <v>0</v>
      </c>
      <c r="L182" s="1">
        <v>128</v>
      </c>
      <c r="M182" s="1">
        <v>0</v>
      </c>
    </row>
    <row r="183" spans="1:13" ht="12.75">
      <c r="A183" t="s">
        <v>23</v>
      </c>
      <c r="B183" t="s">
        <v>26</v>
      </c>
      <c r="C183" s="1">
        <f>SUM(D183:M183)</f>
        <v>270</v>
      </c>
      <c r="D183" s="1">
        <v>84</v>
      </c>
      <c r="E183" s="1">
        <v>23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163</v>
      </c>
      <c r="M183" s="1">
        <v>0</v>
      </c>
    </row>
    <row r="184" spans="1:13" ht="12.75">
      <c r="A184" t="s">
        <v>23</v>
      </c>
      <c r="B184" t="s">
        <v>27</v>
      </c>
      <c r="C184" s="1">
        <f>SUM(D184:M184)</f>
        <v>535</v>
      </c>
      <c r="D184" s="1">
        <v>199</v>
      </c>
      <c r="E184" s="1">
        <v>52</v>
      </c>
      <c r="F184" s="1">
        <v>18</v>
      </c>
      <c r="G184" s="1">
        <v>0</v>
      </c>
      <c r="H184" s="1">
        <v>1</v>
      </c>
      <c r="I184" s="1">
        <v>0</v>
      </c>
      <c r="J184" s="1">
        <v>0</v>
      </c>
      <c r="K184" s="1">
        <v>9</v>
      </c>
      <c r="L184" s="1">
        <v>256</v>
      </c>
      <c r="M184" s="1">
        <v>0</v>
      </c>
    </row>
    <row r="185" spans="1:13" ht="12.75">
      <c r="A185" s="8" t="s">
        <v>228</v>
      </c>
      <c r="C185" s="4">
        <f>SUM(D185:M185)</f>
        <v>1415</v>
      </c>
      <c r="D185" s="4">
        <f>+D181+D182+D183+D184</f>
        <v>654</v>
      </c>
      <c r="E185" s="4">
        <f aca="true" t="shared" si="49" ref="E185:M185">+E181+E182+E183+E184</f>
        <v>116</v>
      </c>
      <c r="F185" s="4">
        <f t="shared" si="49"/>
        <v>37</v>
      </c>
      <c r="G185" s="4">
        <f t="shared" si="49"/>
        <v>0</v>
      </c>
      <c r="H185" s="4">
        <f t="shared" si="49"/>
        <v>3</v>
      </c>
      <c r="I185" s="4">
        <f t="shared" si="49"/>
        <v>0</v>
      </c>
      <c r="J185" s="4">
        <f t="shared" si="49"/>
        <v>0</v>
      </c>
      <c r="K185" s="4">
        <f t="shared" si="49"/>
        <v>9</v>
      </c>
      <c r="L185" s="4">
        <f t="shared" si="49"/>
        <v>596</v>
      </c>
      <c r="M185" s="4">
        <f t="shared" si="49"/>
        <v>0</v>
      </c>
    </row>
    <row r="186" spans="1:13" ht="12.75">
      <c r="A186" t="s">
        <v>28</v>
      </c>
      <c r="B186" t="s">
        <v>29</v>
      </c>
      <c r="C186" s="1">
        <f>SUM(D186:M186)</f>
        <v>686</v>
      </c>
      <c r="D186" s="1">
        <v>463</v>
      </c>
      <c r="E186" s="1">
        <v>65</v>
      </c>
      <c r="F186" s="1">
        <v>18</v>
      </c>
      <c r="G186" s="1">
        <v>0</v>
      </c>
      <c r="H186" s="1">
        <v>3</v>
      </c>
      <c r="I186" s="1">
        <v>0</v>
      </c>
      <c r="J186" s="1">
        <v>0</v>
      </c>
      <c r="K186" s="1">
        <v>7</v>
      </c>
      <c r="L186" s="1">
        <v>130</v>
      </c>
      <c r="M186" s="1">
        <v>0</v>
      </c>
    </row>
    <row r="187" spans="1:13" ht="12.75">
      <c r="A187" t="s">
        <v>28</v>
      </c>
      <c r="B187" t="s">
        <v>30</v>
      </c>
      <c r="C187" s="1">
        <f>SUM(D187:M187)</f>
        <v>9269</v>
      </c>
      <c r="D187" s="1">
        <v>7485</v>
      </c>
      <c r="E187" s="1">
        <v>1107</v>
      </c>
      <c r="F187" s="1">
        <v>133</v>
      </c>
      <c r="G187" s="1">
        <v>1</v>
      </c>
      <c r="H187" s="1">
        <v>1</v>
      </c>
      <c r="I187" s="1">
        <v>0</v>
      </c>
      <c r="J187" s="1">
        <v>3</v>
      </c>
      <c r="K187" s="1">
        <v>108</v>
      </c>
      <c r="L187" s="1">
        <v>423</v>
      </c>
      <c r="M187" s="1">
        <v>8</v>
      </c>
    </row>
    <row r="188" spans="1:13" ht="12.75">
      <c r="A188" s="8" t="s">
        <v>229</v>
      </c>
      <c r="C188" s="4">
        <f>SUM(D188:M188)</f>
        <v>9955</v>
      </c>
      <c r="D188" s="4">
        <f>+D186+D187</f>
        <v>7948</v>
      </c>
      <c r="E188" s="4">
        <f aca="true" t="shared" si="50" ref="E188:M188">+E186+E187</f>
        <v>1172</v>
      </c>
      <c r="F188" s="4">
        <f t="shared" si="50"/>
        <v>151</v>
      </c>
      <c r="G188" s="4">
        <f t="shared" si="50"/>
        <v>1</v>
      </c>
      <c r="H188" s="4">
        <f t="shared" si="50"/>
        <v>4</v>
      </c>
      <c r="I188" s="4">
        <f t="shared" si="50"/>
        <v>0</v>
      </c>
      <c r="J188" s="4">
        <f t="shared" si="50"/>
        <v>3</v>
      </c>
      <c r="K188" s="4">
        <f t="shared" si="50"/>
        <v>115</v>
      </c>
      <c r="L188" s="4">
        <f t="shared" si="50"/>
        <v>553</v>
      </c>
      <c r="M188" s="4">
        <f t="shared" si="50"/>
        <v>8</v>
      </c>
    </row>
    <row r="189" spans="1:13" ht="12.75">
      <c r="A189" t="s">
        <v>31</v>
      </c>
      <c r="B189" t="s">
        <v>32</v>
      </c>
      <c r="C189" s="1">
        <f>SUM(D189:M189)</f>
        <v>1251</v>
      </c>
      <c r="D189" s="1">
        <v>1136</v>
      </c>
      <c r="E189" s="1">
        <v>98</v>
      </c>
      <c r="F189" s="1">
        <v>6</v>
      </c>
      <c r="G189" s="1">
        <v>1</v>
      </c>
      <c r="H189" s="1">
        <v>1</v>
      </c>
      <c r="I189" s="1">
        <v>0</v>
      </c>
      <c r="J189" s="1">
        <v>0</v>
      </c>
      <c r="K189" s="1">
        <v>9</v>
      </c>
      <c r="L189" s="1">
        <v>0</v>
      </c>
      <c r="M189" s="1">
        <v>0</v>
      </c>
    </row>
    <row r="190" spans="1:13" ht="12.75">
      <c r="A190" t="s">
        <v>31</v>
      </c>
      <c r="B190" t="s">
        <v>33</v>
      </c>
      <c r="C190" s="1">
        <f>SUM(D190:M190)</f>
        <v>1028</v>
      </c>
      <c r="D190" s="1">
        <v>869</v>
      </c>
      <c r="E190" s="1">
        <v>93</v>
      </c>
      <c r="F190" s="1">
        <v>5</v>
      </c>
      <c r="G190" s="1">
        <v>1</v>
      </c>
      <c r="H190" s="1">
        <v>1</v>
      </c>
      <c r="I190" s="1">
        <v>0</v>
      </c>
      <c r="J190" s="1">
        <v>0</v>
      </c>
      <c r="K190" s="1">
        <v>10</v>
      </c>
      <c r="L190" s="1">
        <v>48</v>
      </c>
      <c r="M190" s="1">
        <v>1</v>
      </c>
    </row>
    <row r="191" spans="1:13" ht="12.75">
      <c r="A191" s="8" t="s">
        <v>230</v>
      </c>
      <c r="C191" s="4">
        <f>SUM(D191:M191)</f>
        <v>2279</v>
      </c>
      <c r="D191" s="4">
        <f>+D189+D190</f>
        <v>2005</v>
      </c>
      <c r="E191" s="4">
        <f aca="true" t="shared" si="51" ref="E191:M191">+E189+E190</f>
        <v>191</v>
      </c>
      <c r="F191" s="4">
        <f t="shared" si="51"/>
        <v>11</v>
      </c>
      <c r="G191" s="4">
        <f t="shared" si="51"/>
        <v>2</v>
      </c>
      <c r="H191" s="4">
        <f t="shared" si="51"/>
        <v>2</v>
      </c>
      <c r="I191" s="4">
        <f t="shared" si="51"/>
        <v>0</v>
      </c>
      <c r="J191" s="4">
        <f t="shared" si="51"/>
        <v>0</v>
      </c>
      <c r="K191" s="4">
        <f t="shared" si="51"/>
        <v>19</v>
      </c>
      <c r="L191" s="4">
        <f t="shared" si="51"/>
        <v>48</v>
      </c>
      <c r="M191" s="4">
        <f t="shared" si="51"/>
        <v>1</v>
      </c>
    </row>
    <row r="192" spans="1:13" ht="12.75">
      <c r="A192" t="s">
        <v>34</v>
      </c>
      <c r="B192" t="s">
        <v>35</v>
      </c>
      <c r="C192" s="1">
        <f>SUM(D192:M192)</f>
        <v>23388</v>
      </c>
      <c r="D192" s="1">
        <v>19855</v>
      </c>
      <c r="E192" s="1">
        <v>2452</v>
      </c>
      <c r="F192" s="1">
        <v>7</v>
      </c>
      <c r="G192" s="1">
        <v>1</v>
      </c>
      <c r="H192" s="1">
        <v>1</v>
      </c>
      <c r="I192" s="1">
        <v>0</v>
      </c>
      <c r="J192" s="1">
        <v>0</v>
      </c>
      <c r="K192" s="1">
        <v>239</v>
      </c>
      <c r="L192" s="1">
        <v>811</v>
      </c>
      <c r="M192" s="1">
        <v>22</v>
      </c>
    </row>
    <row r="193" spans="1:13" ht="12.75">
      <c r="A193" s="8" t="s">
        <v>231</v>
      </c>
      <c r="C193" s="4">
        <f>SUM(D193:M193)</f>
        <v>23388</v>
      </c>
      <c r="D193" s="4">
        <f>+D192</f>
        <v>19855</v>
      </c>
      <c r="E193" s="4">
        <f aca="true" t="shared" si="52" ref="E193:M193">+E192</f>
        <v>2452</v>
      </c>
      <c r="F193" s="4">
        <f t="shared" si="52"/>
        <v>7</v>
      </c>
      <c r="G193" s="4">
        <f t="shared" si="52"/>
        <v>1</v>
      </c>
      <c r="H193" s="4">
        <f t="shared" si="52"/>
        <v>1</v>
      </c>
      <c r="I193" s="4">
        <f t="shared" si="52"/>
        <v>0</v>
      </c>
      <c r="J193" s="4">
        <f t="shared" si="52"/>
        <v>0</v>
      </c>
      <c r="K193" s="4">
        <f t="shared" si="52"/>
        <v>239</v>
      </c>
      <c r="L193" s="4">
        <f t="shared" si="52"/>
        <v>811</v>
      </c>
      <c r="M193" s="4">
        <f t="shared" si="52"/>
        <v>22</v>
      </c>
    </row>
    <row r="194" spans="1:13" ht="12.75">
      <c r="A194" t="s">
        <v>36</v>
      </c>
      <c r="B194" t="s">
        <v>37</v>
      </c>
      <c r="C194" s="1">
        <f>SUM(D194:M194)</f>
        <v>287</v>
      </c>
      <c r="D194" s="1">
        <v>2</v>
      </c>
      <c r="E194" s="1">
        <v>19</v>
      </c>
      <c r="F194" s="1">
        <v>11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255</v>
      </c>
      <c r="M194" s="1">
        <v>0</v>
      </c>
    </row>
    <row r="195" spans="1:13" ht="12.75">
      <c r="A195" s="8" t="s">
        <v>232</v>
      </c>
      <c r="C195" s="4">
        <f>SUM(D195:M195)</f>
        <v>287</v>
      </c>
      <c r="D195" s="4">
        <f>+D194</f>
        <v>2</v>
      </c>
      <c r="E195" s="4">
        <f aca="true" t="shared" si="53" ref="E195:M195">+E194</f>
        <v>19</v>
      </c>
      <c r="F195" s="4">
        <f t="shared" si="53"/>
        <v>11</v>
      </c>
      <c r="G195" s="4">
        <f t="shared" si="53"/>
        <v>0</v>
      </c>
      <c r="H195" s="4">
        <f t="shared" si="53"/>
        <v>0</v>
      </c>
      <c r="I195" s="4">
        <f t="shared" si="53"/>
        <v>0</v>
      </c>
      <c r="J195" s="4">
        <f t="shared" si="53"/>
        <v>0</v>
      </c>
      <c r="K195" s="4">
        <f t="shared" si="53"/>
        <v>0</v>
      </c>
      <c r="L195" s="4">
        <f t="shared" si="53"/>
        <v>255</v>
      </c>
      <c r="M195" s="4">
        <f t="shared" si="53"/>
        <v>0</v>
      </c>
    </row>
    <row r="196" spans="1:13" ht="12.75">
      <c r="A196" t="s">
        <v>38</v>
      </c>
      <c r="B196" t="s">
        <v>39</v>
      </c>
      <c r="C196" s="1">
        <f>SUM(D196:M196)</f>
        <v>20152</v>
      </c>
      <c r="D196" s="1">
        <v>16093</v>
      </c>
      <c r="E196" s="1">
        <v>2394</v>
      </c>
      <c r="F196" s="1">
        <v>100</v>
      </c>
      <c r="G196" s="1">
        <v>3</v>
      </c>
      <c r="H196" s="1">
        <v>5</v>
      </c>
      <c r="I196" s="1">
        <v>0</v>
      </c>
      <c r="J196" s="1">
        <v>0</v>
      </c>
      <c r="K196" s="1">
        <v>277</v>
      </c>
      <c r="L196" s="1">
        <v>1280</v>
      </c>
      <c r="M196" s="1">
        <v>0</v>
      </c>
    </row>
    <row r="197" spans="1:13" ht="12.75">
      <c r="A197" s="8" t="s">
        <v>233</v>
      </c>
      <c r="C197" s="4">
        <f>SUM(D197:M197)</f>
        <v>20152</v>
      </c>
      <c r="D197" s="4">
        <f>+D196</f>
        <v>16093</v>
      </c>
      <c r="E197" s="4">
        <f aca="true" t="shared" si="54" ref="E197:M197">+E196</f>
        <v>2394</v>
      </c>
      <c r="F197" s="4">
        <f t="shared" si="54"/>
        <v>100</v>
      </c>
      <c r="G197" s="4">
        <f t="shared" si="54"/>
        <v>3</v>
      </c>
      <c r="H197" s="4">
        <f t="shared" si="54"/>
        <v>5</v>
      </c>
      <c r="I197" s="4">
        <f t="shared" si="54"/>
        <v>0</v>
      </c>
      <c r="J197" s="4">
        <f t="shared" si="54"/>
        <v>0</v>
      </c>
      <c r="K197" s="4">
        <f t="shared" si="54"/>
        <v>277</v>
      </c>
      <c r="L197" s="4">
        <f t="shared" si="54"/>
        <v>1280</v>
      </c>
      <c r="M197" s="4">
        <f t="shared" si="54"/>
        <v>0</v>
      </c>
    </row>
    <row r="198" spans="1:13" ht="12.75">
      <c r="A198" t="s">
        <v>40</v>
      </c>
      <c r="B198" t="s">
        <v>41</v>
      </c>
      <c r="C198" s="1">
        <f>SUM(D198:M198)</f>
        <v>33917</v>
      </c>
      <c r="D198" s="1">
        <v>30081</v>
      </c>
      <c r="E198" s="1">
        <v>3397</v>
      </c>
      <c r="F198" s="1">
        <v>210</v>
      </c>
      <c r="G198" s="1">
        <v>1</v>
      </c>
      <c r="H198" s="1">
        <v>1</v>
      </c>
      <c r="I198" s="1">
        <v>0</v>
      </c>
      <c r="J198" s="1">
        <v>0</v>
      </c>
      <c r="K198" s="1">
        <v>202</v>
      </c>
      <c r="L198" s="1">
        <v>24</v>
      </c>
      <c r="M198" s="1">
        <v>1</v>
      </c>
    </row>
    <row r="199" spans="1:20" ht="12.75">
      <c r="A199" s="8" t="s">
        <v>234</v>
      </c>
      <c r="C199" s="4">
        <f>SUM(D199:M199)</f>
        <v>33917</v>
      </c>
      <c r="D199" s="4">
        <f>+D198</f>
        <v>30081</v>
      </c>
      <c r="E199" s="4">
        <f aca="true" t="shared" si="55" ref="E199:T199">+E198</f>
        <v>3397</v>
      </c>
      <c r="F199" s="4">
        <f t="shared" si="55"/>
        <v>210</v>
      </c>
      <c r="G199" s="4">
        <f t="shared" si="55"/>
        <v>1</v>
      </c>
      <c r="H199" s="4">
        <f t="shared" si="55"/>
        <v>1</v>
      </c>
      <c r="I199" s="4">
        <f t="shared" si="55"/>
        <v>0</v>
      </c>
      <c r="J199" s="4">
        <f t="shared" si="55"/>
        <v>0</v>
      </c>
      <c r="K199" s="4">
        <f t="shared" si="55"/>
        <v>202</v>
      </c>
      <c r="L199" s="4">
        <f t="shared" si="55"/>
        <v>24</v>
      </c>
      <c r="M199" s="4">
        <f t="shared" si="55"/>
        <v>1</v>
      </c>
      <c r="N199" s="4"/>
      <c r="O199" s="4"/>
      <c r="P199" s="4"/>
      <c r="Q199" s="4"/>
      <c r="R199" s="4"/>
      <c r="S199" s="4"/>
      <c r="T199" s="4"/>
    </row>
    <row r="200" spans="3:1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8" t="s">
        <v>235</v>
      </c>
      <c r="C201" s="4">
        <v>388619</v>
      </c>
      <c r="D201" s="4">
        <v>318032</v>
      </c>
      <c r="E201" s="4">
        <v>41489</v>
      </c>
      <c r="F201" s="4">
        <v>3649</v>
      </c>
      <c r="G201" s="4">
        <v>49</v>
      </c>
      <c r="H201" s="4">
        <v>159</v>
      </c>
      <c r="I201" s="4">
        <v>0</v>
      </c>
      <c r="J201" s="4">
        <v>125</v>
      </c>
      <c r="K201" s="4">
        <v>3142</v>
      </c>
      <c r="L201" s="4">
        <v>21537</v>
      </c>
      <c r="M201" s="4">
        <v>437</v>
      </c>
    </row>
    <row r="204" ht="12.75">
      <c r="C204" s="3"/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2011-12-22T21:10:39Z</cp:lastPrinted>
  <dcterms:created xsi:type="dcterms:W3CDTF">2011-12-13T21:06:18Z</dcterms:created>
  <dcterms:modified xsi:type="dcterms:W3CDTF">2012-12-17T18:55:22Z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