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coopcordoba11" sheetId="1" r:id="rId1"/>
    <sheet name="usucoopcordoba11" sheetId="2" r:id="rId2"/>
  </sheets>
  <definedNames/>
  <calcPr fullCalcOnLoad="1"/>
</workbook>
</file>

<file path=xl/sharedStrings.xml><?xml version="1.0" encoding="utf-8"?>
<sst xmlns="http://schemas.openxmlformats.org/spreadsheetml/2006/main" count="879" uniqueCount="265">
  <si>
    <t>Calamuchita</t>
  </si>
  <si>
    <t>Coop de La Cruz</t>
  </si>
  <si>
    <t>Coop de Amboy</t>
  </si>
  <si>
    <t>Coop de El Parador de la Montaña</t>
  </si>
  <si>
    <t>Coop de Los Reartes</t>
  </si>
  <si>
    <t>Coop de Santa Mónica</t>
  </si>
  <si>
    <t>Coop de Santa Rosa de Calamuchita</t>
  </si>
  <si>
    <t>Coop de Embalse</t>
  </si>
  <si>
    <t>Coop de Villa General Belgrano</t>
  </si>
  <si>
    <t>Coop de Villa del Dique</t>
  </si>
  <si>
    <t>Coop de Los Cóndores</t>
  </si>
  <si>
    <t>Coop de San Agustín</t>
  </si>
  <si>
    <t>Colón</t>
  </si>
  <si>
    <t>Coop de General Paz</t>
  </si>
  <si>
    <t>Coop de La Granja</t>
  </si>
  <si>
    <t>Coop de Agua De Oro</t>
  </si>
  <si>
    <t>Coop de Colonia Tirolesa</t>
  </si>
  <si>
    <t>Coop de Ascochinga</t>
  </si>
  <si>
    <t>Coop de Colonia Caroya y Jesus María</t>
  </si>
  <si>
    <t>Cruz del Eje</t>
  </si>
  <si>
    <t>Coop de San Marcos Sierras</t>
  </si>
  <si>
    <t>Coop Media Naranja de El Brete</t>
  </si>
  <si>
    <t>Coop de Villa de Soto</t>
  </si>
  <si>
    <t>General Roca</t>
  </si>
  <si>
    <t>Coop de Huinca Renancó</t>
  </si>
  <si>
    <t>Coop de Jovita</t>
  </si>
  <si>
    <t>Coop de El Campillo</t>
  </si>
  <si>
    <t>General San Martín</t>
  </si>
  <si>
    <t>Coop de Ticino</t>
  </si>
  <si>
    <t>Coop de La Laguna</t>
  </si>
  <si>
    <t>Coop de Chazon</t>
  </si>
  <si>
    <t>Coop de Ausonia</t>
  </si>
  <si>
    <t>Coop de Silvio Pellico</t>
  </si>
  <si>
    <t>Coop de La Palestina</t>
  </si>
  <si>
    <t>Coop de Luca</t>
  </si>
  <si>
    <t>Coop de Arroyo Algodón</t>
  </si>
  <si>
    <t>Coop de Villa Nueva</t>
  </si>
  <si>
    <t>Coop de Etruria</t>
  </si>
  <si>
    <t>Coop de Arroyo Cabral</t>
  </si>
  <si>
    <t>Coop de Tio Pujio</t>
  </si>
  <si>
    <t>Coop de La Playosa</t>
  </si>
  <si>
    <t>Ischilín</t>
  </si>
  <si>
    <t>Coop de Quilino</t>
  </si>
  <si>
    <t>Juárez Celman</t>
  </si>
  <si>
    <t>Coop de Huanchillas</t>
  </si>
  <si>
    <t>Coop de Charras</t>
  </si>
  <si>
    <t>Coop de Bengolea</t>
  </si>
  <si>
    <t>Coop de General Deheza</t>
  </si>
  <si>
    <t>Coop de Ucacha</t>
  </si>
  <si>
    <t>Coop de Alejandro Ltda.</t>
  </si>
  <si>
    <t>Coop de Santa Eufemia</t>
  </si>
  <si>
    <t>Coop de Reducción</t>
  </si>
  <si>
    <t>Marcos Juárez</t>
  </si>
  <si>
    <t>Coop de Cavanagh</t>
  </si>
  <si>
    <t>Coop de Leones</t>
  </si>
  <si>
    <t>Coop de Camilo Aldao</t>
  </si>
  <si>
    <t>Coop de Monte Buey</t>
  </si>
  <si>
    <t>Coop de Isla Verde</t>
  </si>
  <si>
    <t>Coop de Inriville</t>
  </si>
  <si>
    <t>Coop de Guatimonzín</t>
  </si>
  <si>
    <t>Coop de General Roca</t>
  </si>
  <si>
    <t>Coop de General Baldissera</t>
  </si>
  <si>
    <t>Minas</t>
  </si>
  <si>
    <t>Coop de San Carlos Minas</t>
  </si>
  <si>
    <t>Pocho</t>
  </si>
  <si>
    <t>Coop de Salsacate</t>
  </si>
  <si>
    <t>Pres. Roque Sáenz Peña</t>
  </si>
  <si>
    <t>Coop de Melo</t>
  </si>
  <si>
    <t>Coop de La Cesira</t>
  </si>
  <si>
    <t>Coop de Laboulaye</t>
  </si>
  <si>
    <t>Coop de General Levalle</t>
  </si>
  <si>
    <t>Coop de Serrano</t>
  </si>
  <si>
    <t>Río Cuarto</t>
  </si>
  <si>
    <t>Coop de Coronel Baigorria</t>
  </si>
  <si>
    <t>Coop de Bulnes</t>
  </si>
  <si>
    <t>Coop La Cautiva</t>
  </si>
  <si>
    <t>Coop de Alpa Corral</t>
  </si>
  <si>
    <t>Coop de Las Higueras</t>
  </si>
  <si>
    <t>Coop de Coronel Moldes</t>
  </si>
  <si>
    <t>Coop de Vicuña Mackenna</t>
  </si>
  <si>
    <t>Coop de Sampacho</t>
  </si>
  <si>
    <t>Coop de Berrotarán</t>
  </si>
  <si>
    <t>Coop de Adelia Maria</t>
  </si>
  <si>
    <t>Coop de Alcira</t>
  </si>
  <si>
    <t>Coop de Santa Catalina (Holmberg)</t>
  </si>
  <si>
    <t>Coop de Elena</t>
  </si>
  <si>
    <t>Coop de San Basilio</t>
  </si>
  <si>
    <t>Coop de Achiras</t>
  </si>
  <si>
    <t>Coop de Las Acequias</t>
  </si>
  <si>
    <t>Río Primero</t>
  </si>
  <si>
    <t>Coop de Villa Fontana</t>
  </si>
  <si>
    <t>Coop de Santa Rosa</t>
  </si>
  <si>
    <t>Coop de Rio Primero</t>
  </si>
  <si>
    <t>Coop de Montecristo</t>
  </si>
  <si>
    <t>Coop de La Para</t>
  </si>
  <si>
    <t>Coop de La Puerta</t>
  </si>
  <si>
    <t>Río Seco</t>
  </si>
  <si>
    <t>Coop de Villa de María</t>
  </si>
  <si>
    <t>Río Segundo</t>
  </si>
  <si>
    <t>Coop de Colazo</t>
  </si>
  <si>
    <t>Coop de Costa Sacate</t>
  </si>
  <si>
    <t>Coop de Manfredi</t>
  </si>
  <si>
    <t>Coop de Matorrales</t>
  </si>
  <si>
    <t>Coop de Los Chañaritos</t>
  </si>
  <si>
    <t>Coop de Villa del Rosario</t>
  </si>
  <si>
    <t>Coop de Oliva</t>
  </si>
  <si>
    <t>Coop de Pozo del Molle</t>
  </si>
  <si>
    <t>Coop de Luque</t>
  </si>
  <si>
    <t>Coop de Calchin</t>
  </si>
  <si>
    <t>Coop de Las Junturas</t>
  </si>
  <si>
    <t>Coop de Carrilobo</t>
  </si>
  <si>
    <t>San Alberto</t>
  </si>
  <si>
    <t>Coop de Nono</t>
  </si>
  <si>
    <t>Coop de Mina Clavero</t>
  </si>
  <si>
    <t>Coop Mixta del Oeste (V. Dolores)</t>
  </si>
  <si>
    <t>San Javier</t>
  </si>
  <si>
    <t>Coop de Los Hornillos</t>
  </si>
  <si>
    <t>Coop de Villa Ascasubi</t>
  </si>
  <si>
    <t>San Justo</t>
  </si>
  <si>
    <t>Coop de Altos de Chipion</t>
  </si>
  <si>
    <t>Coop de El Arañado</t>
  </si>
  <si>
    <t>Coop de La Tordilla</t>
  </si>
  <si>
    <t>Coop de El Fortín</t>
  </si>
  <si>
    <t>Coop de Las Varas</t>
  </si>
  <si>
    <t>Coop de Colonia Marina</t>
  </si>
  <si>
    <t>Coop de Colonia San Bartolomé</t>
  </si>
  <si>
    <t>Coop de Arroyito</t>
  </si>
  <si>
    <t>Coop de Las Varillas</t>
  </si>
  <si>
    <t>Coop de Morteros</t>
  </si>
  <si>
    <t>Coop de Colonia Prosperidad</t>
  </si>
  <si>
    <t>Coop de La Paquita</t>
  </si>
  <si>
    <t>Coop de Plaza San Francisco Ltda.</t>
  </si>
  <si>
    <t>Coop de Brinkmann</t>
  </si>
  <si>
    <t>Coop de Freyre</t>
  </si>
  <si>
    <t>Coop de Porteña</t>
  </si>
  <si>
    <t>Coop de La Francia</t>
  </si>
  <si>
    <t>Coop de Alicia</t>
  </si>
  <si>
    <t>Coop de Tránsito</t>
  </si>
  <si>
    <t>Coop de Miramar</t>
  </si>
  <si>
    <t>Coop de Marull</t>
  </si>
  <si>
    <t>Santa María</t>
  </si>
  <si>
    <t>Coop de Anisacate</t>
  </si>
  <si>
    <t>Coop de Villa San Isidro</t>
  </si>
  <si>
    <t>Coop de Monte Ralo</t>
  </si>
  <si>
    <t>Coop de San Jose de la Quintana</t>
  </si>
  <si>
    <t>Coop de La Rancherita</t>
  </si>
  <si>
    <t>Coop de Bouwer</t>
  </si>
  <si>
    <t>Coop de Despeñaderos</t>
  </si>
  <si>
    <t>Sobremonte</t>
  </si>
  <si>
    <t>Coop de Sobremonte</t>
  </si>
  <si>
    <t>Tercero Arriba</t>
  </si>
  <si>
    <t>Coop de Dalmacio Velez Sarfield</t>
  </si>
  <si>
    <t>Coop de G. Fotheringham</t>
  </si>
  <si>
    <t>Coop de Colonia Almada</t>
  </si>
  <si>
    <t>Coop de Los Zorros</t>
  </si>
  <si>
    <t>Coop de Hernando</t>
  </si>
  <si>
    <t>Coop de Almafuerte</t>
  </si>
  <si>
    <t>Coop de Tancacha</t>
  </si>
  <si>
    <t>Coop de Las Perdices</t>
  </si>
  <si>
    <t>Coop de James Craik Ltda</t>
  </si>
  <si>
    <t>Coop de Rio Tercero</t>
  </si>
  <si>
    <t>Coop de Corralito</t>
  </si>
  <si>
    <t>Totoral</t>
  </si>
  <si>
    <t>Coop de Las Peñas</t>
  </si>
  <si>
    <t>Coop de Cañada de Luque</t>
  </si>
  <si>
    <t>Tulumba</t>
  </si>
  <si>
    <t>Coop de San José de la Dormida</t>
  </si>
  <si>
    <t>Unión</t>
  </si>
  <si>
    <t>Coop de La Unión del Pueblo (Cintra)</t>
  </si>
  <si>
    <t>Coop de Alto Alegre</t>
  </si>
  <si>
    <t>Coop de Chilibroste</t>
  </si>
  <si>
    <t>Coop de Monte Leña</t>
  </si>
  <si>
    <t>Coop de Canals</t>
  </si>
  <si>
    <t>Coop de Justiniano Posse</t>
  </si>
  <si>
    <t>Coop de Ballesteros</t>
  </si>
  <si>
    <t>Coop de Morrison</t>
  </si>
  <si>
    <t>Coop de Ordoñez</t>
  </si>
  <si>
    <t>Coop de Pascanas</t>
  </si>
  <si>
    <t>Coop de Idiazabal</t>
  </si>
  <si>
    <t>Cantidad de usuarios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</si>
  <si>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</si>
  <si>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</si>
  <si>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</si>
  <si>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</si>
  <si>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</si>
  <si>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</si>
  <si>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</si>
  <si>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</si>
  <si>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</si>
  <si>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</si>
  <si>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</si>
  <si>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</si>
  <si>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</si>
  <si>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Facturado a usuario final</t>
  </si>
  <si>
    <t>Valores expresados en MWh</t>
  </si>
  <si>
    <t>Coop Río de los Sauces</t>
  </si>
  <si>
    <t>Coop de Villa Rumipal</t>
  </si>
  <si>
    <t>Coop de La Higuera</t>
  </si>
  <si>
    <t>Coop de Italo</t>
  </si>
  <si>
    <t>Coop de Villa Huidobro</t>
  </si>
  <si>
    <t>Coop de Villa Valeria</t>
  </si>
  <si>
    <t>Coop de Mattaldi</t>
  </si>
  <si>
    <t>Coop de Pasco</t>
  </si>
  <si>
    <t>Coop de Dean Funes</t>
  </si>
  <si>
    <t>Coop de Los Cisnes</t>
  </si>
  <si>
    <t>Coop de Olaeta</t>
  </si>
  <si>
    <t>Coop de Gral Cabrera</t>
  </si>
  <si>
    <t>Coop de Arias</t>
  </si>
  <si>
    <t>Coop de Washington Ltda</t>
  </si>
  <si>
    <t>Coop de Chucul</t>
  </si>
  <si>
    <t>Coop de Obispo Trejo</t>
  </si>
  <si>
    <t>Coop de Sebastian Elcano</t>
  </si>
  <si>
    <t>Coop de Oncativo</t>
  </si>
  <si>
    <t>Coop de Laguna Larga</t>
  </si>
  <si>
    <t>Coop de Calchin Oeste</t>
  </si>
  <si>
    <t>Coop de Luyaba</t>
  </si>
  <si>
    <t>Coop de El Tío</t>
  </si>
  <si>
    <t>Coop de Devoto</t>
  </si>
  <si>
    <t>Coop de Sacanta</t>
  </si>
  <si>
    <t>Coop de Saturnino Laspiur (Edison)</t>
  </si>
  <si>
    <t>Coop de Lozada</t>
  </si>
  <si>
    <t>Coop de La Cumbrecita</t>
  </si>
  <si>
    <t>Coop de Rafael García</t>
  </si>
  <si>
    <t>Coop de La Serranita</t>
  </si>
  <si>
    <t>Coop de Toledo</t>
  </si>
  <si>
    <t>Coop de Pampayasta Norte</t>
  </si>
  <si>
    <t>Coop de Sarmiento</t>
  </si>
  <si>
    <t>Coop de Simbolar</t>
  </si>
  <si>
    <t>Coop de Villa Tulumba</t>
  </si>
  <si>
    <t>Coop de Las Arrias</t>
  </si>
  <si>
    <t>Coop de Pueblo Italiano</t>
  </si>
  <si>
    <t>Coop de San Antonio de Litin</t>
  </si>
  <si>
    <t>Coop de Benjamín Gould</t>
  </si>
  <si>
    <t>Coop de Laborde</t>
  </si>
  <si>
    <t>Coop de San Marcos Sud</t>
  </si>
  <si>
    <t>Cop de Viamonte</t>
  </si>
  <si>
    <t xml:space="preserve">Coop de Colonia Bismark y C. Barge </t>
  </si>
  <si>
    <t>Total Calamuchita</t>
  </si>
  <si>
    <t>Total Colón</t>
  </si>
  <si>
    <t>Total Cruz del Eje</t>
  </si>
  <si>
    <t>Total General Roca</t>
  </si>
  <si>
    <t>Total General San Martín</t>
  </si>
  <si>
    <t>Total Ischilín</t>
  </si>
  <si>
    <t>Total Juárez Celman</t>
  </si>
  <si>
    <t>Total Marcos Juárez</t>
  </si>
  <si>
    <t>Total Minas</t>
  </si>
  <si>
    <t>Total Pocho</t>
  </si>
  <si>
    <t>Total Pres. Roque Sáenz Peña</t>
  </si>
  <si>
    <t>Total Río Cuarto</t>
  </si>
  <si>
    <t>Total Río Primero</t>
  </si>
  <si>
    <t>Total Río Seco</t>
  </si>
  <si>
    <t>Total Río Segundo</t>
  </si>
  <si>
    <t>Total San Alberto</t>
  </si>
  <si>
    <t>Total San Javier</t>
  </si>
  <si>
    <t>Total San Justo</t>
  </si>
  <si>
    <t>Total Santa María</t>
  </si>
  <si>
    <t>Total Sobremonte</t>
  </si>
  <si>
    <t>Total Tercero Arriba</t>
  </si>
  <si>
    <t>Total Totoral</t>
  </si>
  <si>
    <t>Total Tulumba</t>
  </si>
  <si>
    <t>Total Unión</t>
  </si>
  <si>
    <t>TOTAL COOPERATIVAS</t>
  </si>
  <si>
    <t>Cooperativas de la PROVINCIA DE CORDOBA</t>
  </si>
  <si>
    <t>AÑO 2011</t>
  </si>
  <si>
    <t>Coop de Villa de las Rosas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</si>
</sst>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6"/>
  <sheetViews>
    <sheetView workbookViewId="0" topLeftCell="B208">
      <selection activeCell="C235" sqref="C235:C236"/>
    </sheetView>
  </sheetViews>
  <sheetFormatPr defaultColWidth="11.421875" defaultRowHeight="12.75"/>
  <cols>
    <col min="1" max="1" width="33.57421875" style="0" customWidth="1"/>
    <col min="2" max="2" width="33.28125" style="0" customWidth="1"/>
    <col min="3" max="3" width="16.421875" style="0" customWidth="1"/>
  </cols>
  <sheetData>
    <row r="2" spans="1:13" ht="12.75">
      <c r="A2" s="4" t="s">
        <v>263</v>
      </c>
      <c r="C2" s="4"/>
      <c r="D2" s="4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4" t="s">
        <v>262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4" t="s">
        <v>193</v>
      </c>
      <c r="C4" s="4"/>
      <c r="D4" s="4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4" t="s">
        <v>194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</row>
    <row r="6" spans="2:13" ht="12.75"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4" t="s">
        <v>180</v>
      </c>
      <c r="B7" s="4" t="s">
        <v>181</v>
      </c>
      <c r="C7" s="6" t="s">
        <v>182</v>
      </c>
      <c r="D7" s="6" t="s">
        <v>183</v>
      </c>
      <c r="E7" s="6" t="s">
        <v>184</v>
      </c>
      <c r="F7" s="6" t="s">
        <v>185</v>
      </c>
      <c r="G7" s="6" t="s">
        <v>186</v>
      </c>
      <c r="H7" s="6" t="s">
        <v>187</v>
      </c>
      <c r="I7" s="6" t="s">
        <v>188</v>
      </c>
      <c r="J7" s="6" t="s">
        <v>189</v>
      </c>
      <c r="K7" s="6" t="s">
        <v>190</v>
      </c>
      <c r="L7" s="6" t="s">
        <v>191</v>
      </c>
      <c r="M7" s="6" t="s">
        <v>192</v>
      </c>
    </row>
    <row r="8" spans="1:13" ht="12.75">
      <c r="A8" t="s">
        <v>0</v>
      </c>
      <c r="B8" t="s">
        <v>1</v>
      </c>
      <c r="C8" s="3">
        <f>SUM(D8:M8)</f>
        <v>2061.901</v>
      </c>
      <c r="D8" s="3">
        <v>863.01</v>
      </c>
      <c r="E8" s="3">
        <v>212.084</v>
      </c>
      <c r="F8" s="3">
        <v>67.477</v>
      </c>
      <c r="G8" s="3">
        <v>78.937</v>
      </c>
      <c r="H8" s="3">
        <v>243.056</v>
      </c>
      <c r="I8" s="3">
        <v>0</v>
      </c>
      <c r="J8" s="3">
        <v>0</v>
      </c>
      <c r="K8" s="3">
        <v>107.792</v>
      </c>
      <c r="L8" s="3">
        <v>245.076</v>
      </c>
      <c r="M8" s="3">
        <v>244.469</v>
      </c>
    </row>
    <row r="9" spans="1:13" ht="12.75">
      <c r="A9" t="s">
        <v>0</v>
      </c>
      <c r="B9" s="7" t="s">
        <v>195</v>
      </c>
      <c r="C9" s="8">
        <f aca="true" t="shared" si="0" ref="C9:C20">SUM(D9:M9)</f>
        <v>530</v>
      </c>
      <c r="D9" s="8">
        <v>380</v>
      </c>
      <c r="E9" s="8">
        <v>70</v>
      </c>
      <c r="F9" s="8">
        <v>0</v>
      </c>
      <c r="G9" s="8">
        <v>0</v>
      </c>
      <c r="H9" s="8">
        <v>80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 ht="12.75">
      <c r="A10" t="s">
        <v>0</v>
      </c>
      <c r="B10" t="s">
        <v>2</v>
      </c>
      <c r="C10" s="3">
        <f t="shared" si="0"/>
        <v>1057.9669999999999</v>
      </c>
      <c r="D10" s="3">
        <v>441.318</v>
      </c>
      <c r="E10" s="3">
        <v>123.925</v>
      </c>
      <c r="F10" s="3">
        <v>16.154</v>
      </c>
      <c r="G10" s="3">
        <v>58.708</v>
      </c>
      <c r="H10" s="3">
        <v>78.562</v>
      </c>
      <c r="I10" s="3">
        <v>0</v>
      </c>
      <c r="J10" s="3">
        <v>0</v>
      </c>
      <c r="K10" s="3">
        <v>14.545</v>
      </c>
      <c r="L10" s="3">
        <v>316.542</v>
      </c>
      <c r="M10" s="3">
        <v>8.213</v>
      </c>
    </row>
    <row r="11" spans="1:13" ht="12.75">
      <c r="A11" t="s">
        <v>0</v>
      </c>
      <c r="B11" s="7" t="s">
        <v>3</v>
      </c>
      <c r="C11" s="8">
        <f t="shared" si="0"/>
        <v>180.919</v>
      </c>
      <c r="D11" s="8">
        <v>50</v>
      </c>
      <c r="E11" s="8">
        <v>120</v>
      </c>
      <c r="F11" s="8">
        <v>0</v>
      </c>
      <c r="G11" s="8">
        <v>8</v>
      </c>
      <c r="H11" s="8">
        <v>2</v>
      </c>
      <c r="I11" s="8">
        <v>0</v>
      </c>
      <c r="J11" s="8">
        <v>0</v>
      </c>
      <c r="K11" s="8">
        <v>0.919</v>
      </c>
      <c r="L11" s="8">
        <v>0</v>
      </c>
      <c r="M11" s="8">
        <v>0</v>
      </c>
    </row>
    <row r="12" spans="1:13" ht="12.75">
      <c r="A12" t="s">
        <v>0</v>
      </c>
      <c r="B12" s="7" t="s">
        <v>4</v>
      </c>
      <c r="C12" s="8">
        <f t="shared" si="0"/>
        <v>3115</v>
      </c>
      <c r="D12" s="8">
        <v>1300</v>
      </c>
      <c r="E12" s="8">
        <v>1100</v>
      </c>
      <c r="F12" s="8">
        <v>0</v>
      </c>
      <c r="G12" s="8">
        <v>400</v>
      </c>
      <c r="H12" s="8">
        <v>300</v>
      </c>
      <c r="I12" s="8">
        <v>0</v>
      </c>
      <c r="J12" s="8">
        <v>0</v>
      </c>
      <c r="K12" s="8">
        <v>15</v>
      </c>
      <c r="L12" s="8">
        <v>0</v>
      </c>
      <c r="M12" s="8">
        <v>0</v>
      </c>
    </row>
    <row r="13" spans="1:13" ht="12.75">
      <c r="A13" t="s">
        <v>0</v>
      </c>
      <c r="B13" t="s">
        <v>5</v>
      </c>
      <c r="C13" s="3">
        <f t="shared" si="0"/>
        <v>2604.914</v>
      </c>
      <c r="D13" s="3">
        <v>490.854</v>
      </c>
      <c r="E13" s="3">
        <v>309.879</v>
      </c>
      <c r="F13" s="3">
        <v>1411.339</v>
      </c>
      <c r="G13" s="3">
        <v>62.626</v>
      </c>
      <c r="H13" s="3">
        <v>75.169</v>
      </c>
      <c r="I13" s="3">
        <v>0</v>
      </c>
      <c r="J13" s="3">
        <v>0</v>
      </c>
      <c r="K13" s="3">
        <v>2.66</v>
      </c>
      <c r="L13" s="3">
        <v>252.387</v>
      </c>
      <c r="M13" s="3">
        <v>0</v>
      </c>
    </row>
    <row r="14" spans="1:13" ht="12.75">
      <c r="A14" t="s">
        <v>0</v>
      </c>
      <c r="B14" t="s">
        <v>6</v>
      </c>
      <c r="C14" s="3">
        <f t="shared" si="0"/>
        <v>21433.894000000004</v>
      </c>
      <c r="D14" s="3">
        <v>10122.253</v>
      </c>
      <c r="E14" s="3">
        <v>5799.504</v>
      </c>
      <c r="F14" s="3">
        <v>2161.966</v>
      </c>
      <c r="G14" s="3">
        <v>590.913</v>
      </c>
      <c r="H14" s="3">
        <v>2580.986</v>
      </c>
      <c r="I14" s="3">
        <v>0</v>
      </c>
      <c r="J14" s="3">
        <v>0</v>
      </c>
      <c r="K14" s="3">
        <v>0</v>
      </c>
      <c r="L14" s="3">
        <v>0</v>
      </c>
      <c r="M14" s="3">
        <v>178.272</v>
      </c>
    </row>
    <row r="15" spans="1:13" ht="12.75">
      <c r="A15" t="s">
        <v>0</v>
      </c>
      <c r="B15" t="s">
        <v>7</v>
      </c>
      <c r="C15" s="3">
        <f t="shared" si="0"/>
        <v>13382.982999999998</v>
      </c>
      <c r="D15" s="3">
        <v>5995.877</v>
      </c>
      <c r="E15" s="3">
        <v>3103.585</v>
      </c>
      <c r="F15" s="3">
        <v>2085.613</v>
      </c>
      <c r="G15" s="3">
        <v>531.381</v>
      </c>
      <c r="H15" s="3">
        <v>840.076</v>
      </c>
      <c r="I15" s="3">
        <v>0</v>
      </c>
      <c r="J15" s="3">
        <v>0</v>
      </c>
      <c r="K15" s="3">
        <v>658.783</v>
      </c>
      <c r="L15" s="3">
        <v>81.282</v>
      </c>
      <c r="M15" s="3">
        <v>86.386</v>
      </c>
    </row>
    <row r="16" spans="1:13" ht="12.75">
      <c r="A16" t="s">
        <v>0</v>
      </c>
      <c r="B16" t="s">
        <v>8</v>
      </c>
      <c r="C16" s="3">
        <f t="shared" si="0"/>
        <v>20335.730000000003</v>
      </c>
      <c r="D16" s="3">
        <v>8956.315</v>
      </c>
      <c r="E16" s="3">
        <v>9098.615</v>
      </c>
      <c r="F16" s="3">
        <v>404.989</v>
      </c>
      <c r="G16" s="3">
        <v>0</v>
      </c>
      <c r="H16" s="3">
        <v>1429.042</v>
      </c>
      <c r="I16" s="3">
        <v>0</v>
      </c>
      <c r="J16" s="3">
        <v>0</v>
      </c>
      <c r="K16" s="3">
        <v>446.769</v>
      </c>
      <c r="L16" s="3">
        <v>0</v>
      </c>
      <c r="M16" s="3">
        <v>0</v>
      </c>
    </row>
    <row r="17" spans="1:13" ht="12.75">
      <c r="A17" t="s">
        <v>0</v>
      </c>
      <c r="B17" s="9" t="s">
        <v>196</v>
      </c>
      <c r="C17" s="3">
        <f t="shared" si="0"/>
        <v>2962.603</v>
      </c>
      <c r="D17" s="3">
        <v>1772.145</v>
      </c>
      <c r="E17" s="3">
        <v>570.941</v>
      </c>
      <c r="F17" s="3">
        <v>0</v>
      </c>
      <c r="G17" s="3">
        <v>206.085</v>
      </c>
      <c r="H17" s="3">
        <v>350</v>
      </c>
      <c r="I17" s="3">
        <v>0</v>
      </c>
      <c r="J17" s="3">
        <v>0</v>
      </c>
      <c r="K17" s="3">
        <v>63.432</v>
      </c>
      <c r="L17" s="3">
        <v>0</v>
      </c>
      <c r="M17" s="3">
        <v>0</v>
      </c>
    </row>
    <row r="18" spans="1:13" ht="12.75">
      <c r="A18" t="s">
        <v>0</v>
      </c>
      <c r="B18" t="s">
        <v>9</v>
      </c>
      <c r="C18" s="3">
        <f t="shared" si="0"/>
        <v>5242.38</v>
      </c>
      <c r="D18" s="3">
        <v>3151.511</v>
      </c>
      <c r="E18" s="3">
        <v>914.36</v>
      </c>
      <c r="F18" s="3">
        <v>0</v>
      </c>
      <c r="G18" s="3">
        <v>302.629</v>
      </c>
      <c r="H18" s="3">
        <v>710.56</v>
      </c>
      <c r="I18" s="3">
        <v>0</v>
      </c>
      <c r="J18" s="3">
        <v>0</v>
      </c>
      <c r="K18" s="3">
        <v>93.086</v>
      </c>
      <c r="L18" s="3">
        <v>0</v>
      </c>
      <c r="M18" s="3">
        <v>70.234</v>
      </c>
    </row>
    <row r="19" spans="1:13" ht="12.75">
      <c r="A19" t="s">
        <v>0</v>
      </c>
      <c r="B19" t="s">
        <v>10</v>
      </c>
      <c r="C19" s="3">
        <f t="shared" si="0"/>
        <v>7751.0109999999995</v>
      </c>
      <c r="D19" s="3">
        <v>1859.834</v>
      </c>
      <c r="E19" s="3">
        <v>526.135</v>
      </c>
      <c r="F19" s="3">
        <v>4755.766</v>
      </c>
      <c r="G19" s="3">
        <v>130.77</v>
      </c>
      <c r="H19" s="3">
        <v>291.924</v>
      </c>
      <c r="I19" s="3">
        <v>0</v>
      </c>
      <c r="J19" s="3">
        <v>0</v>
      </c>
      <c r="K19" s="3">
        <v>109.079</v>
      </c>
      <c r="L19" s="3">
        <v>77.503</v>
      </c>
      <c r="M19" s="3">
        <v>0</v>
      </c>
    </row>
    <row r="20" spans="1:13" ht="12.75">
      <c r="A20" t="s">
        <v>0</v>
      </c>
      <c r="B20" t="s">
        <v>11</v>
      </c>
      <c r="C20" s="3">
        <f t="shared" si="0"/>
        <v>8360.676</v>
      </c>
      <c r="D20" s="3">
        <v>2928.615</v>
      </c>
      <c r="E20" s="3">
        <v>465.516</v>
      </c>
      <c r="F20" s="3">
        <v>3716.961</v>
      </c>
      <c r="G20" s="3">
        <v>0</v>
      </c>
      <c r="H20" s="3">
        <v>415.791</v>
      </c>
      <c r="I20" s="3">
        <v>0</v>
      </c>
      <c r="J20" s="3">
        <v>0</v>
      </c>
      <c r="K20" s="3">
        <v>94.703</v>
      </c>
      <c r="L20" s="3">
        <v>556.581</v>
      </c>
      <c r="M20" s="3">
        <v>182.509</v>
      </c>
    </row>
    <row r="21" spans="1:13" ht="12.75">
      <c r="A21" s="1" t="s">
        <v>237</v>
      </c>
      <c r="C21" s="6">
        <f>SUM(C8:C20)</f>
        <v>89019.978</v>
      </c>
      <c r="D21" s="6">
        <f aca="true" t="shared" si="1" ref="D21:M21">SUM(D8:D20)</f>
        <v>38311.732</v>
      </c>
      <c r="E21" s="6">
        <f t="shared" si="1"/>
        <v>22414.543999999994</v>
      </c>
      <c r="F21" s="6">
        <f t="shared" si="1"/>
        <v>14620.264999999998</v>
      </c>
      <c r="G21" s="6">
        <f t="shared" si="1"/>
        <v>2370.049</v>
      </c>
      <c r="H21" s="6">
        <f t="shared" si="1"/>
        <v>7397.165999999999</v>
      </c>
      <c r="I21" s="6">
        <f t="shared" si="1"/>
        <v>0</v>
      </c>
      <c r="J21" s="6">
        <f t="shared" si="1"/>
        <v>0</v>
      </c>
      <c r="K21" s="6">
        <f t="shared" si="1"/>
        <v>1606.768</v>
      </c>
      <c r="L21" s="6">
        <f t="shared" si="1"/>
        <v>1529.371</v>
      </c>
      <c r="M21" s="6">
        <f t="shared" si="1"/>
        <v>770.083</v>
      </c>
    </row>
    <row r="22" spans="1:13" ht="12.75">
      <c r="A22" t="s">
        <v>12</v>
      </c>
      <c r="B22" t="s">
        <v>13</v>
      </c>
      <c r="C22" s="3">
        <f aca="true" t="shared" si="2" ref="C22:C27">SUM(D22:M22)</f>
        <v>4022.2909999999997</v>
      </c>
      <c r="D22" s="3">
        <v>1156.495</v>
      </c>
      <c r="E22" s="3">
        <v>513.759</v>
      </c>
      <c r="F22" s="3">
        <v>1660.056</v>
      </c>
      <c r="G22" s="3">
        <v>0</v>
      </c>
      <c r="H22" s="3">
        <v>112.979</v>
      </c>
      <c r="I22" s="3">
        <v>0</v>
      </c>
      <c r="J22" s="3">
        <v>0</v>
      </c>
      <c r="K22" s="3">
        <v>171.123</v>
      </c>
      <c r="L22" s="3">
        <v>301.726</v>
      </c>
      <c r="M22" s="3">
        <v>106.153</v>
      </c>
    </row>
    <row r="23" spans="1:13" ht="12.75">
      <c r="A23" t="s">
        <v>12</v>
      </c>
      <c r="B23" t="s">
        <v>14</v>
      </c>
      <c r="C23" s="3">
        <f t="shared" si="2"/>
        <v>4363.125</v>
      </c>
      <c r="D23" s="3">
        <v>2766.542</v>
      </c>
      <c r="E23" s="3">
        <v>781.579</v>
      </c>
      <c r="F23" s="3">
        <v>226.797</v>
      </c>
      <c r="G23" s="3">
        <v>213.559</v>
      </c>
      <c r="H23" s="3">
        <v>182.62</v>
      </c>
      <c r="I23" s="3">
        <v>0</v>
      </c>
      <c r="J23" s="3">
        <v>0</v>
      </c>
      <c r="K23" s="3">
        <v>86.481</v>
      </c>
      <c r="L23" s="3">
        <v>98.084</v>
      </c>
      <c r="M23" s="3">
        <v>7.463</v>
      </c>
    </row>
    <row r="24" spans="1:13" ht="12.75">
      <c r="A24" t="s">
        <v>12</v>
      </c>
      <c r="B24" t="s">
        <v>15</v>
      </c>
      <c r="C24" s="3">
        <f t="shared" si="2"/>
        <v>3738.3819999999996</v>
      </c>
      <c r="D24" s="3">
        <v>2391.603</v>
      </c>
      <c r="E24" s="3">
        <v>875.321</v>
      </c>
      <c r="F24" s="3">
        <v>0</v>
      </c>
      <c r="G24" s="3">
        <v>0</v>
      </c>
      <c r="H24" s="3">
        <v>215.712</v>
      </c>
      <c r="I24" s="3">
        <v>0</v>
      </c>
      <c r="J24" s="3">
        <v>0</v>
      </c>
      <c r="K24" s="3">
        <v>129.788</v>
      </c>
      <c r="L24" s="3">
        <v>100.354</v>
      </c>
      <c r="M24" s="3">
        <v>25.604</v>
      </c>
    </row>
    <row r="25" spans="1:13" ht="12.75">
      <c r="A25" t="s">
        <v>12</v>
      </c>
      <c r="B25" t="s">
        <v>16</v>
      </c>
      <c r="C25" s="3">
        <f t="shared" si="2"/>
        <v>13554.395</v>
      </c>
      <c r="D25" s="3">
        <v>3646.035</v>
      </c>
      <c r="E25" s="3">
        <v>6584.781</v>
      </c>
      <c r="F25" s="3">
        <v>29.501</v>
      </c>
      <c r="G25" s="3">
        <v>0</v>
      </c>
      <c r="H25" s="3">
        <v>639.824</v>
      </c>
      <c r="I25" s="3">
        <v>0</v>
      </c>
      <c r="J25" s="3">
        <v>0</v>
      </c>
      <c r="K25" s="3">
        <v>248.777</v>
      </c>
      <c r="L25" s="3">
        <v>2405.477</v>
      </c>
      <c r="M25" s="3">
        <v>0</v>
      </c>
    </row>
    <row r="26" spans="1:13" ht="12.75">
      <c r="A26" t="s">
        <v>12</v>
      </c>
      <c r="B26" t="s">
        <v>17</v>
      </c>
      <c r="C26" s="3">
        <f t="shared" si="2"/>
        <v>1712.094</v>
      </c>
      <c r="D26" s="3">
        <v>616.714</v>
      </c>
      <c r="E26" s="3">
        <v>693.993</v>
      </c>
      <c r="F26" s="3">
        <v>0</v>
      </c>
      <c r="G26" s="3">
        <v>0</v>
      </c>
      <c r="H26" s="3">
        <v>59.507</v>
      </c>
      <c r="I26" s="3">
        <v>0</v>
      </c>
      <c r="J26" s="3">
        <v>0</v>
      </c>
      <c r="K26" s="3">
        <v>42.742</v>
      </c>
      <c r="L26" s="3">
        <v>294.236</v>
      </c>
      <c r="M26" s="3">
        <v>4.902</v>
      </c>
    </row>
    <row r="27" spans="1:13" ht="12.75">
      <c r="A27" t="s">
        <v>12</v>
      </c>
      <c r="B27" t="s">
        <v>18</v>
      </c>
      <c r="C27" s="3">
        <f t="shared" si="2"/>
        <v>98389.36599999998</v>
      </c>
      <c r="D27" s="3">
        <v>36837.57</v>
      </c>
      <c r="E27" s="3">
        <v>19026.054</v>
      </c>
      <c r="F27" s="3">
        <v>26181.85</v>
      </c>
      <c r="G27" s="3">
        <v>1317.936</v>
      </c>
      <c r="H27" s="3">
        <v>5883.819</v>
      </c>
      <c r="I27" s="3">
        <v>0</v>
      </c>
      <c r="J27" s="3">
        <v>3338.328</v>
      </c>
      <c r="K27" s="3">
        <v>2958.78</v>
      </c>
      <c r="L27" s="3">
        <v>649.624</v>
      </c>
      <c r="M27" s="3">
        <v>2195.405</v>
      </c>
    </row>
    <row r="28" spans="1:13" ht="12.75">
      <c r="A28" s="1" t="s">
        <v>238</v>
      </c>
      <c r="C28" s="6">
        <f>SUM(C22:C27)</f>
        <v>125779.65299999998</v>
      </c>
      <c r="D28" s="6">
        <f aca="true" t="shared" si="3" ref="D28:M28">SUM(D22:D27)</f>
        <v>47414.959</v>
      </c>
      <c r="E28" s="6">
        <f t="shared" si="3"/>
        <v>28475.487</v>
      </c>
      <c r="F28" s="6">
        <f t="shared" si="3"/>
        <v>28098.203999999998</v>
      </c>
      <c r="G28" s="6">
        <f t="shared" si="3"/>
        <v>1531.495</v>
      </c>
      <c r="H28" s="6">
        <f t="shared" si="3"/>
        <v>7094.461</v>
      </c>
      <c r="I28" s="6">
        <f t="shared" si="3"/>
        <v>0</v>
      </c>
      <c r="J28" s="6">
        <f t="shared" si="3"/>
        <v>3338.328</v>
      </c>
      <c r="K28" s="6">
        <f t="shared" si="3"/>
        <v>3637.6910000000003</v>
      </c>
      <c r="L28" s="6">
        <f t="shared" si="3"/>
        <v>3849.5009999999993</v>
      </c>
      <c r="M28" s="6">
        <f t="shared" si="3"/>
        <v>2339.527</v>
      </c>
    </row>
    <row r="29" spans="1:13" ht="12.75">
      <c r="A29" t="s">
        <v>19</v>
      </c>
      <c r="B29" t="s">
        <v>20</v>
      </c>
      <c r="C29" s="3">
        <f>SUM(D29:M29)</f>
        <v>2678.87</v>
      </c>
      <c r="D29" s="3">
        <v>1549.12</v>
      </c>
      <c r="E29" s="3">
        <v>661.062</v>
      </c>
      <c r="F29" s="3">
        <v>0</v>
      </c>
      <c r="G29" s="3">
        <v>231.095</v>
      </c>
      <c r="H29" s="3">
        <v>133.34</v>
      </c>
      <c r="I29" s="3">
        <v>0</v>
      </c>
      <c r="J29" s="3">
        <v>0</v>
      </c>
      <c r="K29" s="3">
        <v>104.253</v>
      </c>
      <c r="L29" s="3">
        <v>0</v>
      </c>
      <c r="M29" s="3">
        <v>0</v>
      </c>
    </row>
    <row r="30" spans="1:13" ht="12.75">
      <c r="A30" t="s">
        <v>19</v>
      </c>
      <c r="B30" t="s">
        <v>21</v>
      </c>
      <c r="C30" s="3">
        <f>SUM(D30:M30)</f>
        <v>3712.194</v>
      </c>
      <c r="D30" s="3">
        <v>1698.153</v>
      </c>
      <c r="E30" s="3">
        <v>254.236</v>
      </c>
      <c r="F30" s="3">
        <v>0</v>
      </c>
      <c r="G30" s="3">
        <v>278.616</v>
      </c>
      <c r="H30" s="3">
        <v>68.604</v>
      </c>
      <c r="I30" s="3">
        <v>0</v>
      </c>
      <c r="J30" s="3">
        <v>1097.919</v>
      </c>
      <c r="K30" s="3">
        <v>291.285</v>
      </c>
      <c r="L30" s="3">
        <v>0</v>
      </c>
      <c r="M30" s="3">
        <v>23.381</v>
      </c>
    </row>
    <row r="31" spans="1:13" ht="12.75">
      <c r="A31" t="s">
        <v>19</v>
      </c>
      <c r="B31" s="7" t="s">
        <v>197</v>
      </c>
      <c r="C31" s="8">
        <f>SUM(D31:M31)</f>
        <v>1100</v>
      </c>
      <c r="D31" s="8">
        <v>800</v>
      </c>
      <c r="E31" s="8">
        <v>200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100</v>
      </c>
      <c r="L31" s="8">
        <v>0</v>
      </c>
      <c r="M31" s="8">
        <v>0</v>
      </c>
    </row>
    <row r="32" spans="1:13" ht="12.75">
      <c r="A32" t="s">
        <v>19</v>
      </c>
      <c r="B32" s="7" t="s">
        <v>22</v>
      </c>
      <c r="C32" s="8">
        <f>SUM(D32:M32)</f>
        <v>12680</v>
      </c>
      <c r="D32" s="8">
        <v>4400</v>
      </c>
      <c r="E32" s="8">
        <v>900</v>
      </c>
      <c r="F32" s="8">
        <v>6600</v>
      </c>
      <c r="G32" s="8">
        <v>120</v>
      </c>
      <c r="H32" s="8">
        <v>660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</row>
    <row r="33" spans="1:13" ht="12.75">
      <c r="A33" s="1" t="s">
        <v>239</v>
      </c>
      <c r="C33" s="6">
        <f>+C29+C30+C31+C32</f>
        <v>20171.064</v>
      </c>
      <c r="D33" s="6">
        <f aca="true" t="shared" si="4" ref="D33:M33">+D29+D30+D31+D32</f>
        <v>8447.273000000001</v>
      </c>
      <c r="E33" s="6">
        <f t="shared" si="4"/>
        <v>2015.298</v>
      </c>
      <c r="F33" s="6">
        <f t="shared" si="4"/>
        <v>6600</v>
      </c>
      <c r="G33" s="6">
        <f t="shared" si="4"/>
        <v>629.711</v>
      </c>
      <c r="H33" s="6">
        <f t="shared" si="4"/>
        <v>861.944</v>
      </c>
      <c r="I33" s="6">
        <f t="shared" si="4"/>
        <v>0</v>
      </c>
      <c r="J33" s="6">
        <f t="shared" si="4"/>
        <v>1097.919</v>
      </c>
      <c r="K33" s="6">
        <f t="shared" si="4"/>
        <v>495.538</v>
      </c>
      <c r="L33" s="6">
        <f t="shared" si="4"/>
        <v>0</v>
      </c>
      <c r="M33" s="6">
        <f t="shared" si="4"/>
        <v>23.381</v>
      </c>
    </row>
    <row r="34" spans="1:13" ht="12.75">
      <c r="A34" t="s">
        <v>23</v>
      </c>
      <c r="B34" s="9" t="s">
        <v>198</v>
      </c>
      <c r="C34" s="3">
        <f aca="true" t="shared" si="5" ref="C34:C40">SUM(D34:M34)</f>
        <v>2122.31</v>
      </c>
      <c r="D34" s="3">
        <v>927.539</v>
      </c>
      <c r="E34" s="3">
        <v>240.302</v>
      </c>
      <c r="F34" s="3">
        <v>0</v>
      </c>
      <c r="G34" s="3">
        <v>0</v>
      </c>
      <c r="H34" s="3">
        <v>181.245</v>
      </c>
      <c r="I34" s="3">
        <v>0</v>
      </c>
      <c r="J34" s="3">
        <v>0</v>
      </c>
      <c r="K34" s="3">
        <v>61.546</v>
      </c>
      <c r="L34" s="3">
        <v>569.361</v>
      </c>
      <c r="M34" s="3">
        <v>142.317</v>
      </c>
    </row>
    <row r="35" spans="1:13" ht="12.75">
      <c r="A35" t="s">
        <v>23</v>
      </c>
      <c r="B35" t="s">
        <v>24</v>
      </c>
      <c r="C35" s="3">
        <f t="shared" si="5"/>
        <v>24567.247000000003</v>
      </c>
      <c r="D35" s="3">
        <v>12552.94</v>
      </c>
      <c r="E35" s="3">
        <v>9448.966</v>
      </c>
      <c r="F35" s="3">
        <v>90.934</v>
      </c>
      <c r="G35" s="3">
        <v>0</v>
      </c>
      <c r="H35" s="3">
        <v>1197.054</v>
      </c>
      <c r="I35" s="3">
        <v>0</v>
      </c>
      <c r="J35" s="3">
        <v>0</v>
      </c>
      <c r="K35" s="3">
        <v>833.177</v>
      </c>
      <c r="L35" s="3">
        <v>444.176</v>
      </c>
      <c r="M35" s="3">
        <v>0</v>
      </c>
    </row>
    <row r="36" spans="1:13" ht="12.75">
      <c r="A36" t="s">
        <v>23</v>
      </c>
      <c r="B36" s="7" t="s">
        <v>199</v>
      </c>
      <c r="C36" s="8">
        <f t="shared" si="5"/>
        <v>5870</v>
      </c>
      <c r="D36" s="8">
        <v>3400</v>
      </c>
      <c r="E36" s="8">
        <v>1000</v>
      </c>
      <c r="F36" s="8">
        <v>250</v>
      </c>
      <c r="G36" s="8">
        <v>0</v>
      </c>
      <c r="H36" s="8">
        <v>700</v>
      </c>
      <c r="I36" s="8">
        <v>0</v>
      </c>
      <c r="J36" s="8">
        <v>0</v>
      </c>
      <c r="K36" s="8">
        <v>0</v>
      </c>
      <c r="L36" s="8">
        <v>520</v>
      </c>
      <c r="M36" s="8">
        <v>0</v>
      </c>
    </row>
    <row r="37" spans="1:13" ht="12.75">
      <c r="A37" t="s">
        <v>23</v>
      </c>
      <c r="B37" t="s">
        <v>25</v>
      </c>
      <c r="C37" s="3">
        <f t="shared" si="5"/>
        <v>12789.195</v>
      </c>
      <c r="D37" s="3">
        <v>5495.607</v>
      </c>
      <c r="E37" s="3">
        <v>3322.954</v>
      </c>
      <c r="F37" s="3">
        <v>0</v>
      </c>
      <c r="G37" s="3">
        <v>0</v>
      </c>
      <c r="H37" s="3">
        <v>1367.633</v>
      </c>
      <c r="I37" s="3">
        <v>0</v>
      </c>
      <c r="J37" s="3">
        <v>0</v>
      </c>
      <c r="K37" s="3">
        <v>339.306</v>
      </c>
      <c r="L37" s="3">
        <v>2263.695</v>
      </c>
      <c r="M37" s="3">
        <v>0</v>
      </c>
    </row>
    <row r="38" spans="1:13" ht="12.75">
      <c r="A38" t="s">
        <v>23</v>
      </c>
      <c r="B38" t="s">
        <v>26</v>
      </c>
      <c r="C38" s="3">
        <f t="shared" si="5"/>
        <v>5426.044</v>
      </c>
      <c r="D38" s="3">
        <v>2966.526</v>
      </c>
      <c r="E38" s="3">
        <v>1078.789</v>
      </c>
      <c r="F38" s="3">
        <v>0</v>
      </c>
      <c r="G38" s="3">
        <v>13.813</v>
      </c>
      <c r="H38" s="3">
        <v>615.6</v>
      </c>
      <c r="I38" s="3">
        <v>0</v>
      </c>
      <c r="J38" s="3">
        <v>0</v>
      </c>
      <c r="K38" s="3">
        <v>145.288</v>
      </c>
      <c r="L38" s="3">
        <v>506.144</v>
      </c>
      <c r="M38" s="3">
        <v>99.884</v>
      </c>
    </row>
    <row r="39" spans="1:13" ht="12.75">
      <c r="A39" t="s">
        <v>23</v>
      </c>
      <c r="B39" s="7" t="s">
        <v>200</v>
      </c>
      <c r="C39" s="8">
        <f t="shared" si="5"/>
        <v>2115</v>
      </c>
      <c r="D39" s="8">
        <v>200</v>
      </c>
      <c r="E39" s="8">
        <v>900</v>
      </c>
      <c r="F39" s="8">
        <v>0</v>
      </c>
      <c r="G39" s="8">
        <v>0</v>
      </c>
      <c r="H39" s="8">
        <v>500</v>
      </c>
      <c r="I39" s="8">
        <v>0</v>
      </c>
      <c r="J39" s="8">
        <v>0</v>
      </c>
      <c r="K39" s="8">
        <v>15</v>
      </c>
      <c r="L39" s="8">
        <v>500</v>
      </c>
      <c r="M39" s="8">
        <v>0</v>
      </c>
    </row>
    <row r="40" spans="1:13" ht="12.75">
      <c r="A40" t="s">
        <v>23</v>
      </c>
      <c r="B40" s="7" t="s">
        <v>201</v>
      </c>
      <c r="C40" s="8">
        <f t="shared" si="5"/>
        <v>2460</v>
      </c>
      <c r="D40" s="8">
        <v>1200</v>
      </c>
      <c r="E40" s="8">
        <v>700</v>
      </c>
      <c r="F40" s="8">
        <v>0</v>
      </c>
      <c r="G40" s="8">
        <v>0</v>
      </c>
      <c r="H40" s="8">
        <v>360</v>
      </c>
      <c r="I40" s="8">
        <v>0</v>
      </c>
      <c r="J40" s="8">
        <v>0</v>
      </c>
      <c r="K40" s="8">
        <v>90</v>
      </c>
      <c r="L40" s="8">
        <v>10</v>
      </c>
      <c r="M40" s="8">
        <v>100</v>
      </c>
    </row>
    <row r="41" spans="1:13" ht="12.75">
      <c r="A41" s="1" t="s">
        <v>240</v>
      </c>
      <c r="C41" s="6">
        <f>SUM(C34:C40)</f>
        <v>55349.79600000001</v>
      </c>
      <c r="D41" s="6">
        <f aca="true" t="shared" si="6" ref="D41:M41">SUM(D34:D40)</f>
        <v>26742.612</v>
      </c>
      <c r="E41" s="6">
        <f t="shared" si="6"/>
        <v>16691.011</v>
      </c>
      <c r="F41" s="6">
        <f t="shared" si="6"/>
        <v>340.93399999999997</v>
      </c>
      <c r="G41" s="6">
        <f t="shared" si="6"/>
        <v>13.813</v>
      </c>
      <c r="H41" s="6">
        <f t="shared" si="6"/>
        <v>4921.531999999999</v>
      </c>
      <c r="I41" s="6">
        <f t="shared" si="6"/>
        <v>0</v>
      </c>
      <c r="J41" s="6">
        <f t="shared" si="6"/>
        <v>0</v>
      </c>
      <c r="K41" s="6">
        <f t="shared" si="6"/>
        <v>1484.317</v>
      </c>
      <c r="L41" s="6">
        <f t="shared" si="6"/>
        <v>4813.376</v>
      </c>
      <c r="M41" s="6">
        <f t="shared" si="6"/>
        <v>342.201</v>
      </c>
    </row>
    <row r="42" spans="1:13" ht="12.75">
      <c r="A42" t="s">
        <v>27</v>
      </c>
      <c r="B42" t="s">
        <v>28</v>
      </c>
      <c r="C42" s="3">
        <f aca="true" t="shared" si="7" ref="C42:C55">SUM(D42:M42)</f>
        <v>14884.784</v>
      </c>
      <c r="D42" s="3">
        <v>1312.516</v>
      </c>
      <c r="E42" s="3">
        <v>660.427</v>
      </c>
      <c r="F42" s="3">
        <v>10206.645</v>
      </c>
      <c r="G42" s="3">
        <v>68.694</v>
      </c>
      <c r="H42" s="3">
        <v>512.489</v>
      </c>
      <c r="I42" s="3">
        <v>0</v>
      </c>
      <c r="J42" s="3">
        <v>0</v>
      </c>
      <c r="K42" s="3">
        <v>127.574</v>
      </c>
      <c r="L42" s="3">
        <v>1996.439</v>
      </c>
      <c r="M42" s="3">
        <v>0</v>
      </c>
    </row>
    <row r="43" spans="1:13" ht="12.75">
      <c r="A43" t="s">
        <v>27</v>
      </c>
      <c r="B43" t="s">
        <v>29</v>
      </c>
      <c r="C43" s="3">
        <f t="shared" si="7"/>
        <v>3604.031</v>
      </c>
      <c r="D43" s="3">
        <v>906.718</v>
      </c>
      <c r="E43" s="3">
        <v>561.311</v>
      </c>
      <c r="F43" s="3">
        <v>837.25</v>
      </c>
      <c r="G43" s="3">
        <v>0</v>
      </c>
      <c r="H43" s="3">
        <v>204.771</v>
      </c>
      <c r="I43" s="3">
        <v>0</v>
      </c>
      <c r="J43" s="3">
        <v>0</v>
      </c>
      <c r="K43" s="3">
        <v>63.009</v>
      </c>
      <c r="L43" s="3">
        <v>992.591</v>
      </c>
      <c r="M43" s="3">
        <v>38.381</v>
      </c>
    </row>
    <row r="44" spans="1:13" ht="12.75">
      <c r="A44" t="s">
        <v>27</v>
      </c>
      <c r="B44" t="s">
        <v>30</v>
      </c>
      <c r="C44" s="3">
        <f t="shared" si="7"/>
        <v>2533.1850000000004</v>
      </c>
      <c r="D44" s="3">
        <v>662.798</v>
      </c>
      <c r="E44" s="3">
        <v>987.884</v>
      </c>
      <c r="F44" s="3">
        <v>34.681</v>
      </c>
      <c r="G44" s="3">
        <v>31.364</v>
      </c>
      <c r="H44" s="3">
        <v>214.96</v>
      </c>
      <c r="I44" s="3">
        <v>0</v>
      </c>
      <c r="J44" s="3">
        <v>0</v>
      </c>
      <c r="K44" s="3">
        <v>85.37</v>
      </c>
      <c r="L44" s="3">
        <v>491.972</v>
      </c>
      <c r="M44" s="3">
        <v>24.156</v>
      </c>
    </row>
    <row r="45" spans="1:13" ht="12.75">
      <c r="A45" t="s">
        <v>27</v>
      </c>
      <c r="B45" s="7" t="s">
        <v>202</v>
      </c>
      <c r="C45" s="8">
        <f t="shared" si="7"/>
        <v>3970</v>
      </c>
      <c r="D45" s="8">
        <v>700</v>
      </c>
      <c r="E45" s="8">
        <v>310</v>
      </c>
      <c r="F45" s="8">
        <v>1700</v>
      </c>
      <c r="G45" s="8">
        <v>0</v>
      </c>
      <c r="H45" s="8">
        <v>300</v>
      </c>
      <c r="I45" s="8">
        <v>0</v>
      </c>
      <c r="J45" s="8">
        <v>0</v>
      </c>
      <c r="K45" s="8">
        <v>130</v>
      </c>
      <c r="L45" s="8">
        <v>800</v>
      </c>
      <c r="M45" s="8">
        <v>30</v>
      </c>
    </row>
    <row r="46" spans="1:13" ht="12.75">
      <c r="A46" t="s">
        <v>27</v>
      </c>
      <c r="B46" t="s">
        <v>31</v>
      </c>
      <c r="C46" s="3">
        <f t="shared" si="7"/>
        <v>2554.929</v>
      </c>
      <c r="D46" s="3">
        <v>546.901</v>
      </c>
      <c r="E46" s="3">
        <v>181.653</v>
      </c>
      <c r="F46" s="3">
        <v>995.817</v>
      </c>
      <c r="G46" s="3">
        <v>51.191</v>
      </c>
      <c r="H46" s="3">
        <v>182.433</v>
      </c>
      <c r="I46" s="3">
        <v>0</v>
      </c>
      <c r="J46" s="3">
        <v>0</v>
      </c>
      <c r="K46" s="3">
        <v>43.713</v>
      </c>
      <c r="L46" s="3">
        <v>553.221</v>
      </c>
      <c r="M46" s="3">
        <v>0</v>
      </c>
    </row>
    <row r="47" spans="1:13" ht="12.75">
      <c r="A47" t="s">
        <v>27</v>
      </c>
      <c r="B47" t="s">
        <v>32</v>
      </c>
      <c r="C47" s="3">
        <f t="shared" si="7"/>
        <v>2712.3410000000003</v>
      </c>
      <c r="D47" s="3">
        <v>465.53</v>
      </c>
      <c r="E47" s="3">
        <v>151.373</v>
      </c>
      <c r="F47" s="3">
        <v>309.098</v>
      </c>
      <c r="G47" s="3">
        <v>0</v>
      </c>
      <c r="H47" s="3">
        <v>97.7</v>
      </c>
      <c r="I47" s="3">
        <v>0</v>
      </c>
      <c r="J47" s="3">
        <v>0</v>
      </c>
      <c r="K47" s="3">
        <v>55.515</v>
      </c>
      <c r="L47" s="3">
        <v>1633.125</v>
      </c>
      <c r="M47" s="3">
        <v>0</v>
      </c>
    </row>
    <row r="48" spans="1:13" ht="12.75">
      <c r="A48" t="s">
        <v>27</v>
      </c>
      <c r="B48" t="s">
        <v>33</v>
      </c>
      <c r="C48" s="3">
        <f t="shared" si="7"/>
        <v>1091.151</v>
      </c>
      <c r="D48" s="3">
        <v>355.758</v>
      </c>
      <c r="E48" s="3">
        <v>63.423</v>
      </c>
      <c r="F48" s="3">
        <v>0.36</v>
      </c>
      <c r="G48" s="3">
        <v>3</v>
      </c>
      <c r="H48" s="3">
        <v>22.609</v>
      </c>
      <c r="I48" s="3">
        <v>0</v>
      </c>
      <c r="J48" s="3">
        <v>0</v>
      </c>
      <c r="K48" s="3">
        <v>34.644</v>
      </c>
      <c r="L48" s="3">
        <v>554.548</v>
      </c>
      <c r="M48" s="3">
        <v>56.809</v>
      </c>
    </row>
    <row r="49" spans="1:13" ht="12.75">
      <c r="A49" t="s">
        <v>27</v>
      </c>
      <c r="B49" t="s">
        <v>34</v>
      </c>
      <c r="C49" s="3">
        <f t="shared" si="7"/>
        <v>3109.5009999999997</v>
      </c>
      <c r="D49" s="3">
        <v>416.788</v>
      </c>
      <c r="E49" s="3">
        <v>163.438</v>
      </c>
      <c r="F49" s="3">
        <v>1207.875</v>
      </c>
      <c r="G49" s="3">
        <v>19.305</v>
      </c>
      <c r="H49" s="3">
        <v>189.273</v>
      </c>
      <c r="I49" s="3">
        <v>0</v>
      </c>
      <c r="J49" s="3">
        <v>323.472</v>
      </c>
      <c r="K49" s="3">
        <v>77.22</v>
      </c>
      <c r="L49" s="3">
        <v>712.13</v>
      </c>
      <c r="M49" s="3">
        <v>0</v>
      </c>
    </row>
    <row r="50" spans="1:13" ht="12.75">
      <c r="A50" t="s">
        <v>27</v>
      </c>
      <c r="B50" t="s">
        <v>35</v>
      </c>
      <c r="C50" s="3">
        <f t="shared" si="7"/>
        <v>6563.977</v>
      </c>
      <c r="D50" s="3">
        <v>614.072</v>
      </c>
      <c r="E50" s="3">
        <v>301.688</v>
      </c>
      <c r="F50" s="3">
        <v>1152.375</v>
      </c>
      <c r="G50" s="3">
        <v>0</v>
      </c>
      <c r="H50" s="3">
        <v>202.304</v>
      </c>
      <c r="I50" s="3">
        <v>0</v>
      </c>
      <c r="J50" s="3">
        <v>1384.986</v>
      </c>
      <c r="K50" s="3">
        <v>114.553</v>
      </c>
      <c r="L50" s="3">
        <v>2706.309</v>
      </c>
      <c r="M50" s="3">
        <v>87.69</v>
      </c>
    </row>
    <row r="51" spans="1:13" ht="12.75">
      <c r="A51" t="s">
        <v>27</v>
      </c>
      <c r="B51" t="s">
        <v>36</v>
      </c>
      <c r="C51" s="3">
        <f t="shared" si="7"/>
        <v>11435.657</v>
      </c>
      <c r="D51" s="3">
        <v>531.441</v>
      </c>
      <c r="E51" s="3">
        <v>3224.774</v>
      </c>
      <c r="F51" s="3">
        <v>260.221</v>
      </c>
      <c r="G51" s="3">
        <v>80.083</v>
      </c>
      <c r="H51" s="3">
        <v>502.761</v>
      </c>
      <c r="I51" s="3">
        <v>0</v>
      </c>
      <c r="J51" s="3">
        <v>852.843</v>
      </c>
      <c r="K51" s="3">
        <v>112.333</v>
      </c>
      <c r="L51" s="3">
        <v>5871.201</v>
      </c>
      <c r="M51" s="3">
        <v>0</v>
      </c>
    </row>
    <row r="52" spans="1:13" ht="12.75">
      <c r="A52" t="s">
        <v>27</v>
      </c>
      <c r="B52" t="s">
        <v>37</v>
      </c>
      <c r="C52" s="3">
        <f t="shared" si="7"/>
        <v>8993.139</v>
      </c>
      <c r="D52" s="3">
        <v>2954.779</v>
      </c>
      <c r="E52" s="3">
        <v>1649.464</v>
      </c>
      <c r="F52" s="3">
        <v>3736.307</v>
      </c>
      <c r="G52" s="3">
        <v>0</v>
      </c>
      <c r="H52" s="3">
        <v>496.699</v>
      </c>
      <c r="I52" s="3">
        <v>0</v>
      </c>
      <c r="J52" s="3">
        <v>0</v>
      </c>
      <c r="K52" s="3">
        <v>96.613</v>
      </c>
      <c r="L52" s="3">
        <v>59.277</v>
      </c>
      <c r="M52" s="3">
        <v>0</v>
      </c>
    </row>
    <row r="53" spans="1:13" ht="12.75">
      <c r="A53" t="s">
        <v>27</v>
      </c>
      <c r="B53" s="7" t="s">
        <v>38</v>
      </c>
      <c r="C53" s="8">
        <f t="shared" si="7"/>
        <v>6790</v>
      </c>
      <c r="D53" s="8">
        <v>1950</v>
      </c>
      <c r="E53" s="8">
        <v>880</v>
      </c>
      <c r="F53" s="8">
        <v>2800</v>
      </c>
      <c r="G53" s="8">
        <v>160</v>
      </c>
      <c r="H53" s="8">
        <v>300</v>
      </c>
      <c r="I53" s="8">
        <v>0</v>
      </c>
      <c r="J53" s="8">
        <v>0</v>
      </c>
      <c r="K53" s="8">
        <v>120</v>
      </c>
      <c r="L53" s="8">
        <v>580</v>
      </c>
      <c r="M53" s="8">
        <v>0</v>
      </c>
    </row>
    <row r="54" spans="1:13" ht="12.75">
      <c r="A54" t="s">
        <v>27</v>
      </c>
      <c r="B54" s="7" t="s">
        <v>39</v>
      </c>
      <c r="C54" s="8">
        <f t="shared" si="7"/>
        <v>42790</v>
      </c>
      <c r="D54" s="8">
        <v>2700</v>
      </c>
      <c r="E54" s="8">
        <v>820</v>
      </c>
      <c r="F54" s="8">
        <v>32600</v>
      </c>
      <c r="G54" s="8">
        <v>0</v>
      </c>
      <c r="H54" s="8">
        <v>600</v>
      </c>
      <c r="I54" s="8">
        <v>0</v>
      </c>
      <c r="J54" s="8">
        <v>370</v>
      </c>
      <c r="K54" s="8">
        <v>0</v>
      </c>
      <c r="L54" s="8">
        <v>5700</v>
      </c>
      <c r="M54" s="8">
        <v>0</v>
      </c>
    </row>
    <row r="55" spans="1:13" ht="12.75">
      <c r="A55" t="s">
        <v>27</v>
      </c>
      <c r="B55" t="s">
        <v>40</v>
      </c>
      <c r="C55" s="3">
        <f t="shared" si="7"/>
        <v>8667.190999999999</v>
      </c>
      <c r="D55" s="3">
        <v>2392.911</v>
      </c>
      <c r="E55" s="3">
        <v>1029.03</v>
      </c>
      <c r="F55" s="3">
        <v>1199.584</v>
      </c>
      <c r="G55" s="3">
        <v>0</v>
      </c>
      <c r="H55" s="3">
        <v>709.945</v>
      </c>
      <c r="I55" s="3">
        <v>0</v>
      </c>
      <c r="J55" s="3">
        <v>0</v>
      </c>
      <c r="K55" s="3">
        <v>170.398</v>
      </c>
      <c r="L55" s="3">
        <v>3165.323</v>
      </c>
      <c r="M55" s="3">
        <v>0</v>
      </c>
    </row>
    <row r="56" spans="1:13" ht="12.75">
      <c r="A56" s="1" t="s">
        <v>241</v>
      </c>
      <c r="C56" s="6">
        <f>SUM(C42:C55)</f>
        <v>119699.886</v>
      </c>
      <c r="D56" s="6">
        <f aca="true" t="shared" si="8" ref="D56:M56">SUM(D42:D55)</f>
        <v>16510.212</v>
      </c>
      <c r="E56" s="6">
        <f t="shared" si="8"/>
        <v>10984.465</v>
      </c>
      <c r="F56" s="6">
        <f t="shared" si="8"/>
        <v>57040.213</v>
      </c>
      <c r="G56" s="6">
        <f t="shared" si="8"/>
        <v>413.63700000000006</v>
      </c>
      <c r="H56" s="6">
        <f t="shared" si="8"/>
        <v>4535.944</v>
      </c>
      <c r="I56" s="6">
        <f t="shared" si="8"/>
        <v>0</v>
      </c>
      <c r="J56" s="6">
        <f t="shared" si="8"/>
        <v>2931.301</v>
      </c>
      <c r="K56" s="6">
        <f t="shared" si="8"/>
        <v>1230.9419999999998</v>
      </c>
      <c r="L56" s="6">
        <f t="shared" si="8"/>
        <v>25816.136000000002</v>
      </c>
      <c r="M56" s="6">
        <f t="shared" si="8"/>
        <v>237.036</v>
      </c>
    </row>
    <row r="57" spans="1:13" ht="12.75">
      <c r="A57" t="s">
        <v>41</v>
      </c>
      <c r="B57" s="9" t="s">
        <v>203</v>
      </c>
      <c r="C57" s="3">
        <f>SUM(D57:M57)</f>
        <v>23395.716000000004</v>
      </c>
      <c r="D57" s="3">
        <v>11514.477</v>
      </c>
      <c r="E57" s="3">
        <v>8108.246</v>
      </c>
      <c r="F57" s="3">
        <v>378.213</v>
      </c>
      <c r="G57" s="3">
        <v>746.004</v>
      </c>
      <c r="H57" s="3">
        <v>1374.544</v>
      </c>
      <c r="I57" s="3">
        <v>0</v>
      </c>
      <c r="J57" s="3">
        <v>126.603</v>
      </c>
      <c r="K57" s="3">
        <v>1147.629</v>
      </c>
      <c r="L57" s="3">
        <v>0</v>
      </c>
      <c r="M57" s="3">
        <v>0</v>
      </c>
    </row>
    <row r="58" spans="1:13" ht="12.75">
      <c r="A58" t="s">
        <v>41</v>
      </c>
      <c r="B58" t="s">
        <v>42</v>
      </c>
      <c r="C58" s="3">
        <f>SUM(D58:M58)</f>
        <v>6579.0199999999995</v>
      </c>
      <c r="D58" s="3">
        <v>2901.039</v>
      </c>
      <c r="E58" s="3">
        <v>1248.087</v>
      </c>
      <c r="F58" s="3">
        <v>266.82</v>
      </c>
      <c r="G58" s="3">
        <v>252.717</v>
      </c>
      <c r="H58" s="3">
        <v>419.628</v>
      </c>
      <c r="I58" s="3">
        <v>0</v>
      </c>
      <c r="J58" s="3">
        <v>2.154</v>
      </c>
      <c r="K58" s="3">
        <v>697.136</v>
      </c>
      <c r="L58" s="3">
        <v>538.722</v>
      </c>
      <c r="M58" s="3">
        <v>252.717</v>
      </c>
    </row>
    <row r="59" spans="1:13" ht="12.75">
      <c r="A59" s="1" t="s">
        <v>242</v>
      </c>
      <c r="C59" s="6">
        <f>+C57+C58</f>
        <v>29974.736000000004</v>
      </c>
      <c r="D59" s="6">
        <f aca="true" t="shared" si="9" ref="D59:M59">+D57+D58</f>
        <v>14415.516000000001</v>
      </c>
      <c r="E59" s="6">
        <f t="shared" si="9"/>
        <v>9356.333</v>
      </c>
      <c r="F59" s="6">
        <f t="shared" si="9"/>
        <v>645.033</v>
      </c>
      <c r="G59" s="6">
        <f t="shared" si="9"/>
        <v>998.721</v>
      </c>
      <c r="H59" s="6">
        <f t="shared" si="9"/>
        <v>1794.172</v>
      </c>
      <c r="I59" s="6">
        <f t="shared" si="9"/>
        <v>0</v>
      </c>
      <c r="J59" s="6">
        <f t="shared" si="9"/>
        <v>128.757</v>
      </c>
      <c r="K59" s="6">
        <f t="shared" si="9"/>
        <v>1844.7649999999999</v>
      </c>
      <c r="L59" s="6">
        <f t="shared" si="9"/>
        <v>538.722</v>
      </c>
      <c r="M59" s="6">
        <f t="shared" si="9"/>
        <v>252.717</v>
      </c>
    </row>
    <row r="60" spans="1:13" ht="12.75">
      <c r="A60" t="s">
        <v>43</v>
      </c>
      <c r="B60" s="7" t="s">
        <v>44</v>
      </c>
      <c r="C60" s="8">
        <f aca="true" t="shared" si="10" ref="C60:C71">SUM(D60:M60)</f>
        <v>5190</v>
      </c>
      <c r="D60" s="8">
        <v>1600</v>
      </c>
      <c r="E60" s="8">
        <v>1000</v>
      </c>
      <c r="F60" s="8">
        <v>0</v>
      </c>
      <c r="G60" s="8">
        <v>0</v>
      </c>
      <c r="H60" s="8">
        <v>300</v>
      </c>
      <c r="I60" s="8">
        <v>0</v>
      </c>
      <c r="J60" s="8">
        <v>0</v>
      </c>
      <c r="K60" s="8">
        <v>90</v>
      </c>
      <c r="L60" s="8">
        <v>2200</v>
      </c>
      <c r="M60" s="8">
        <v>0</v>
      </c>
    </row>
    <row r="61" spans="1:13" ht="12.75">
      <c r="A61" t="s">
        <v>43</v>
      </c>
      <c r="B61" t="s">
        <v>45</v>
      </c>
      <c r="C61" s="3">
        <f t="shared" si="10"/>
        <v>7837.864</v>
      </c>
      <c r="D61" s="3">
        <v>1122.734</v>
      </c>
      <c r="E61" s="3">
        <v>262.842</v>
      </c>
      <c r="F61" s="3">
        <v>5888.699</v>
      </c>
      <c r="G61" s="3">
        <v>0</v>
      </c>
      <c r="H61" s="3">
        <v>214.823</v>
      </c>
      <c r="I61" s="3">
        <v>0</v>
      </c>
      <c r="J61" s="3">
        <v>0</v>
      </c>
      <c r="K61" s="3">
        <v>80.486</v>
      </c>
      <c r="L61" s="3">
        <v>268.28</v>
      </c>
      <c r="M61" s="3">
        <v>0</v>
      </c>
    </row>
    <row r="62" spans="1:13" ht="12.75">
      <c r="A62" t="s">
        <v>43</v>
      </c>
      <c r="B62" t="s">
        <v>46</v>
      </c>
      <c r="C62" s="3">
        <f t="shared" si="10"/>
        <v>2361.6169999999997</v>
      </c>
      <c r="D62" s="3">
        <v>703.459</v>
      </c>
      <c r="E62" s="3">
        <v>377.922</v>
      </c>
      <c r="F62" s="3">
        <v>0</v>
      </c>
      <c r="G62" s="3">
        <v>31.241</v>
      </c>
      <c r="H62" s="3">
        <v>153.193</v>
      </c>
      <c r="I62" s="3">
        <v>0</v>
      </c>
      <c r="J62" s="3">
        <v>0.24</v>
      </c>
      <c r="K62" s="3">
        <v>56.726</v>
      </c>
      <c r="L62" s="3">
        <v>1017.365</v>
      </c>
      <c r="M62" s="3">
        <v>21.471</v>
      </c>
    </row>
    <row r="63" spans="1:13" ht="12.75">
      <c r="A63" t="s">
        <v>43</v>
      </c>
      <c r="B63" s="7" t="s">
        <v>204</v>
      </c>
      <c r="C63" s="8">
        <f t="shared" si="10"/>
        <v>6990</v>
      </c>
      <c r="D63" s="8">
        <v>500</v>
      </c>
      <c r="E63" s="8">
        <v>80</v>
      </c>
      <c r="F63" s="8">
        <v>20</v>
      </c>
      <c r="G63" s="8">
        <v>0</v>
      </c>
      <c r="H63" s="8">
        <v>80</v>
      </c>
      <c r="I63" s="8">
        <v>0</v>
      </c>
      <c r="J63" s="8">
        <v>4200</v>
      </c>
      <c r="K63" s="8">
        <v>50</v>
      </c>
      <c r="L63" s="8">
        <v>2000</v>
      </c>
      <c r="M63" s="8">
        <v>60</v>
      </c>
    </row>
    <row r="64" spans="1:13" ht="12.75">
      <c r="A64" t="s">
        <v>43</v>
      </c>
      <c r="B64" s="7" t="s">
        <v>205</v>
      </c>
      <c r="C64" s="8">
        <f t="shared" si="10"/>
        <v>1610</v>
      </c>
      <c r="D64" s="8">
        <v>500</v>
      </c>
      <c r="E64" s="8">
        <v>300</v>
      </c>
      <c r="F64" s="8">
        <v>130</v>
      </c>
      <c r="G64" s="8">
        <v>0</v>
      </c>
      <c r="H64" s="8">
        <v>380</v>
      </c>
      <c r="I64" s="8">
        <v>0</v>
      </c>
      <c r="J64" s="8">
        <v>0</v>
      </c>
      <c r="K64" s="8">
        <v>40</v>
      </c>
      <c r="L64" s="8">
        <v>200</v>
      </c>
      <c r="M64" s="8">
        <v>60</v>
      </c>
    </row>
    <row r="65" spans="1:13" ht="12.75">
      <c r="A65" t="s">
        <v>43</v>
      </c>
      <c r="B65" s="9" t="s">
        <v>206</v>
      </c>
      <c r="C65" s="3">
        <f t="shared" si="10"/>
        <v>22876.947</v>
      </c>
      <c r="D65" s="3">
        <v>0</v>
      </c>
      <c r="E65" s="3">
        <v>0</v>
      </c>
      <c r="F65" s="3">
        <v>21654.145</v>
      </c>
      <c r="G65" s="3">
        <v>0</v>
      </c>
      <c r="H65" s="3">
        <v>201.855</v>
      </c>
      <c r="I65" s="3">
        <v>0</v>
      </c>
      <c r="J65" s="3">
        <v>247.615</v>
      </c>
      <c r="K65" s="3">
        <v>0</v>
      </c>
      <c r="L65" s="3">
        <v>773.332</v>
      </c>
      <c r="M65" s="3">
        <v>0</v>
      </c>
    </row>
    <row r="66" spans="1:13" ht="12.75">
      <c r="A66" t="s">
        <v>43</v>
      </c>
      <c r="B66" t="s">
        <v>47</v>
      </c>
      <c r="C66" s="3">
        <f t="shared" si="10"/>
        <v>117012.166</v>
      </c>
      <c r="D66" s="3">
        <v>8943.552</v>
      </c>
      <c r="E66" s="3">
        <v>3985.825</v>
      </c>
      <c r="F66" s="3">
        <v>98680.56</v>
      </c>
      <c r="G66" s="3">
        <v>862.341</v>
      </c>
      <c r="H66" s="3">
        <v>2058.809</v>
      </c>
      <c r="I66" s="3">
        <v>0</v>
      </c>
      <c r="J66" s="3">
        <v>0</v>
      </c>
      <c r="K66" s="3">
        <v>686.006</v>
      </c>
      <c r="L66" s="3">
        <v>1432.903</v>
      </c>
      <c r="M66" s="3">
        <v>362.17</v>
      </c>
    </row>
    <row r="67" spans="1:13" ht="12.75">
      <c r="A67" t="s">
        <v>43</v>
      </c>
      <c r="B67" t="s">
        <v>48</v>
      </c>
      <c r="C67" s="3">
        <f t="shared" si="10"/>
        <v>4779.851</v>
      </c>
      <c r="D67" s="3">
        <v>0</v>
      </c>
      <c r="E67" s="3">
        <v>0</v>
      </c>
      <c r="F67" s="3">
        <v>1755.657</v>
      </c>
      <c r="G67" s="3">
        <v>0</v>
      </c>
      <c r="H67" s="3">
        <v>0</v>
      </c>
      <c r="I67" s="3">
        <v>0</v>
      </c>
      <c r="J67" s="3">
        <v>0</v>
      </c>
      <c r="K67" s="3">
        <v>7.812</v>
      </c>
      <c r="L67" s="3">
        <v>2941.082</v>
      </c>
      <c r="M67" s="3">
        <v>75.3</v>
      </c>
    </row>
    <row r="68" spans="1:13" ht="12.75">
      <c r="A68" t="s">
        <v>43</v>
      </c>
      <c r="B68" t="s">
        <v>49</v>
      </c>
      <c r="C68" s="3">
        <f t="shared" si="10"/>
        <v>257.218</v>
      </c>
      <c r="D68" s="3">
        <v>24.275</v>
      </c>
      <c r="E68" s="3">
        <v>38.463</v>
      </c>
      <c r="F68" s="3">
        <v>0</v>
      </c>
      <c r="G68" s="3">
        <v>119.839</v>
      </c>
      <c r="H68" s="3">
        <v>0</v>
      </c>
      <c r="I68" s="3">
        <v>0</v>
      </c>
      <c r="J68" s="3">
        <v>0</v>
      </c>
      <c r="K68" s="3">
        <v>1.511</v>
      </c>
      <c r="L68" s="3">
        <v>49.762</v>
      </c>
      <c r="M68" s="3">
        <v>23.368</v>
      </c>
    </row>
    <row r="69" spans="1:13" ht="12.75">
      <c r="A69" t="s">
        <v>43</v>
      </c>
      <c r="B69" t="s">
        <v>50</v>
      </c>
      <c r="C69" s="3">
        <f t="shared" si="10"/>
        <v>6710.306</v>
      </c>
      <c r="D69" s="3">
        <v>1709.52</v>
      </c>
      <c r="E69" s="3">
        <v>3255.393</v>
      </c>
      <c r="F69" s="3">
        <v>102.99</v>
      </c>
      <c r="G69" s="3">
        <v>60.076</v>
      </c>
      <c r="H69" s="3">
        <v>282.21</v>
      </c>
      <c r="I69" s="3">
        <v>0</v>
      </c>
      <c r="J69" s="3">
        <v>0</v>
      </c>
      <c r="K69" s="3">
        <v>47.7</v>
      </c>
      <c r="L69" s="3">
        <v>1175.927</v>
      </c>
      <c r="M69" s="3">
        <v>76.49</v>
      </c>
    </row>
    <row r="70" spans="1:13" ht="12.75">
      <c r="A70" t="s">
        <v>43</v>
      </c>
      <c r="B70" t="s">
        <v>51</v>
      </c>
      <c r="C70" s="3">
        <f t="shared" si="10"/>
        <v>7225.391</v>
      </c>
      <c r="D70" s="3">
        <v>948.326</v>
      </c>
      <c r="E70" s="3">
        <v>308.508</v>
      </c>
      <c r="F70" s="3">
        <v>5160.491</v>
      </c>
      <c r="G70" s="3">
        <v>47</v>
      </c>
      <c r="H70" s="3">
        <v>271.067</v>
      </c>
      <c r="I70" s="3">
        <v>0</v>
      </c>
      <c r="J70" s="3">
        <v>46.124</v>
      </c>
      <c r="K70" s="3">
        <v>35.714</v>
      </c>
      <c r="L70" s="3">
        <v>314.171</v>
      </c>
      <c r="M70" s="3">
        <v>93.99</v>
      </c>
    </row>
    <row r="71" spans="1:13" ht="12.75">
      <c r="A71" s="1" t="s">
        <v>243</v>
      </c>
      <c r="C71" s="6">
        <f>+C60+C61+C62+C63+C64+C65+C66+C67+C68+C69+C70</f>
        <v>182851.36</v>
      </c>
      <c r="D71" s="6">
        <f aca="true" t="shared" si="11" ref="D71:M71">+D60+D61+D62+D63+D64+D65+D66+D67+D68+D69+D70</f>
        <v>16051.865999999998</v>
      </c>
      <c r="E71" s="6">
        <f t="shared" si="11"/>
        <v>9608.953</v>
      </c>
      <c r="F71" s="6">
        <f t="shared" si="11"/>
        <v>133392.54200000002</v>
      </c>
      <c r="G71" s="6">
        <f t="shared" si="11"/>
        <v>1120.497</v>
      </c>
      <c r="H71" s="6">
        <f t="shared" si="11"/>
        <v>3941.9570000000003</v>
      </c>
      <c r="I71" s="6">
        <f t="shared" si="11"/>
        <v>0</v>
      </c>
      <c r="J71" s="6">
        <f t="shared" si="11"/>
        <v>4493.978999999999</v>
      </c>
      <c r="K71" s="6">
        <f t="shared" si="11"/>
        <v>1095.955</v>
      </c>
      <c r="L71" s="6">
        <f t="shared" si="11"/>
        <v>12372.822</v>
      </c>
      <c r="M71" s="6">
        <f t="shared" si="11"/>
        <v>772.7890000000001</v>
      </c>
    </row>
    <row r="72" spans="1:13" ht="12.75">
      <c r="A72" t="s">
        <v>52</v>
      </c>
      <c r="B72" t="s">
        <v>53</v>
      </c>
      <c r="C72" s="3">
        <f aca="true" t="shared" si="12" ref="C72:C81">SUM(D72:M72)</f>
        <v>2147.983</v>
      </c>
      <c r="D72" s="3">
        <v>1028.483</v>
      </c>
      <c r="E72" s="3">
        <v>476.839</v>
      </c>
      <c r="F72" s="3">
        <v>1.895</v>
      </c>
      <c r="G72" s="3">
        <v>0</v>
      </c>
      <c r="H72" s="3">
        <v>352.946</v>
      </c>
      <c r="I72" s="3">
        <v>0</v>
      </c>
      <c r="J72" s="3">
        <v>0</v>
      </c>
      <c r="K72" s="3">
        <v>74.717</v>
      </c>
      <c r="L72" s="3">
        <v>213.103</v>
      </c>
      <c r="M72" s="3">
        <v>0</v>
      </c>
    </row>
    <row r="73" spans="1:13" ht="12.75">
      <c r="A73" t="s">
        <v>52</v>
      </c>
      <c r="B73" t="s">
        <v>54</v>
      </c>
      <c r="C73" s="3">
        <f t="shared" si="12"/>
        <v>3276.848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3276.848</v>
      </c>
      <c r="M73" s="3">
        <v>0</v>
      </c>
    </row>
    <row r="74" spans="1:13" ht="12.75">
      <c r="A74" t="s">
        <v>52</v>
      </c>
      <c r="B74" s="7" t="s">
        <v>207</v>
      </c>
      <c r="C74" s="8">
        <f t="shared" si="12"/>
        <v>3610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10</v>
      </c>
      <c r="L74" s="8">
        <v>3600</v>
      </c>
      <c r="M74" s="8">
        <v>0</v>
      </c>
    </row>
    <row r="75" spans="1:13" ht="12.75">
      <c r="A75" t="s">
        <v>52</v>
      </c>
      <c r="B75" t="s">
        <v>55</v>
      </c>
      <c r="C75" s="3">
        <f t="shared" si="12"/>
        <v>7716.042</v>
      </c>
      <c r="D75" s="3">
        <v>3786.614</v>
      </c>
      <c r="E75" s="3">
        <v>2878.497</v>
      </c>
      <c r="F75" s="3">
        <v>183.47</v>
      </c>
      <c r="G75" s="3">
        <v>0</v>
      </c>
      <c r="H75" s="3">
        <v>415.647</v>
      </c>
      <c r="I75" s="3">
        <v>0</v>
      </c>
      <c r="J75" s="3">
        <v>0</v>
      </c>
      <c r="K75" s="3">
        <v>97.388</v>
      </c>
      <c r="L75" s="3">
        <v>354.426</v>
      </c>
      <c r="M75" s="3">
        <v>0</v>
      </c>
    </row>
    <row r="76" spans="1:13" ht="12.75">
      <c r="A76" t="s">
        <v>52</v>
      </c>
      <c r="B76" t="s">
        <v>56</v>
      </c>
      <c r="C76" s="3">
        <f t="shared" si="12"/>
        <v>17824.404000000006</v>
      </c>
      <c r="D76" s="3">
        <v>5497.902</v>
      </c>
      <c r="E76" s="3">
        <v>8795.575</v>
      </c>
      <c r="F76" s="3">
        <v>875.61</v>
      </c>
      <c r="G76" s="3">
        <v>90</v>
      </c>
      <c r="H76" s="3">
        <v>935.807</v>
      </c>
      <c r="I76" s="3">
        <v>0</v>
      </c>
      <c r="J76" s="3">
        <v>0</v>
      </c>
      <c r="K76" s="3">
        <v>212.195</v>
      </c>
      <c r="L76" s="3">
        <v>1245.329</v>
      </c>
      <c r="M76" s="3">
        <v>171.986</v>
      </c>
    </row>
    <row r="77" spans="1:13" ht="12.75">
      <c r="A77" t="s">
        <v>52</v>
      </c>
      <c r="B77" s="7" t="s">
        <v>57</v>
      </c>
      <c r="C77" s="8">
        <f t="shared" si="12"/>
        <v>2850</v>
      </c>
      <c r="D77" s="8">
        <v>700</v>
      </c>
      <c r="E77" s="8">
        <v>130</v>
      </c>
      <c r="F77" s="8">
        <v>0</v>
      </c>
      <c r="G77" s="8">
        <v>0</v>
      </c>
      <c r="H77" s="8">
        <v>170</v>
      </c>
      <c r="I77" s="8">
        <v>0</v>
      </c>
      <c r="J77" s="8">
        <v>0</v>
      </c>
      <c r="K77" s="8">
        <v>50</v>
      </c>
      <c r="L77" s="8">
        <v>1800</v>
      </c>
      <c r="M77" s="8">
        <v>0</v>
      </c>
    </row>
    <row r="78" spans="1:13" ht="12.75">
      <c r="A78" t="s">
        <v>52</v>
      </c>
      <c r="B78" s="7" t="s">
        <v>58</v>
      </c>
      <c r="C78" s="8">
        <f t="shared" si="12"/>
        <v>7005</v>
      </c>
      <c r="D78" s="8">
        <v>3000</v>
      </c>
      <c r="E78" s="8">
        <v>2500</v>
      </c>
      <c r="F78" s="8">
        <v>150</v>
      </c>
      <c r="G78" s="8">
        <v>170</v>
      </c>
      <c r="H78" s="8">
        <v>500</v>
      </c>
      <c r="I78" s="8">
        <v>0</v>
      </c>
      <c r="J78" s="8">
        <v>0</v>
      </c>
      <c r="K78" s="8">
        <v>85</v>
      </c>
      <c r="L78" s="8">
        <v>600</v>
      </c>
      <c r="M78" s="8">
        <v>0</v>
      </c>
    </row>
    <row r="79" spans="1:13" ht="12.75">
      <c r="A79" t="s">
        <v>52</v>
      </c>
      <c r="B79" t="s">
        <v>59</v>
      </c>
      <c r="C79" s="3">
        <f t="shared" si="12"/>
        <v>7044.164000000001</v>
      </c>
      <c r="D79" s="3">
        <v>2751.598</v>
      </c>
      <c r="E79" s="3">
        <v>490.432</v>
      </c>
      <c r="F79" s="3">
        <v>2652.659</v>
      </c>
      <c r="G79" s="3">
        <v>0</v>
      </c>
      <c r="H79" s="3">
        <v>506.387</v>
      </c>
      <c r="I79" s="3">
        <v>0</v>
      </c>
      <c r="J79" s="3">
        <v>0</v>
      </c>
      <c r="K79" s="3">
        <v>63.465</v>
      </c>
      <c r="L79" s="3">
        <v>579.623</v>
      </c>
      <c r="M79" s="3">
        <v>0</v>
      </c>
    </row>
    <row r="80" spans="1:13" ht="12.75">
      <c r="A80" t="s">
        <v>52</v>
      </c>
      <c r="B80" t="s">
        <v>60</v>
      </c>
      <c r="C80" s="3">
        <f t="shared" si="12"/>
        <v>13145.464</v>
      </c>
      <c r="D80" s="3">
        <v>3462.865</v>
      </c>
      <c r="E80" s="3">
        <v>4550.254</v>
      </c>
      <c r="F80" s="3">
        <v>295.589</v>
      </c>
      <c r="G80" s="3">
        <v>34.231</v>
      </c>
      <c r="H80" s="3">
        <v>777.428</v>
      </c>
      <c r="I80" s="3">
        <v>0</v>
      </c>
      <c r="J80" s="3">
        <v>0</v>
      </c>
      <c r="K80" s="3">
        <v>139.017</v>
      </c>
      <c r="L80" s="3">
        <v>3886.08</v>
      </c>
      <c r="M80" s="3">
        <v>0</v>
      </c>
    </row>
    <row r="81" spans="1:13" ht="12.75">
      <c r="A81" t="s">
        <v>52</v>
      </c>
      <c r="B81" t="s">
        <v>61</v>
      </c>
      <c r="C81" s="3">
        <f t="shared" si="12"/>
        <v>4117.513</v>
      </c>
      <c r="D81" s="3">
        <v>1940.03</v>
      </c>
      <c r="E81" s="3">
        <v>785.386</v>
      </c>
      <c r="F81" s="3">
        <v>231.095</v>
      </c>
      <c r="G81" s="3">
        <v>0</v>
      </c>
      <c r="H81" s="3">
        <v>363.698</v>
      </c>
      <c r="I81" s="3">
        <v>0</v>
      </c>
      <c r="J81" s="3">
        <v>0</v>
      </c>
      <c r="K81" s="3">
        <v>46.817</v>
      </c>
      <c r="L81" s="3">
        <v>657.969</v>
      </c>
      <c r="M81" s="3">
        <v>92.518</v>
      </c>
    </row>
    <row r="82" spans="1:13" ht="12.75">
      <c r="A82" s="1" t="s">
        <v>244</v>
      </c>
      <c r="C82" s="6">
        <f>SUM(C72:C81)</f>
        <v>68737.418</v>
      </c>
      <c r="D82" s="6">
        <f aca="true" t="shared" si="13" ref="D82:M82">SUM(D72:D81)</f>
        <v>22167.492</v>
      </c>
      <c r="E82" s="6">
        <f t="shared" si="13"/>
        <v>20606.983</v>
      </c>
      <c r="F82" s="6">
        <f t="shared" si="13"/>
        <v>4390.318</v>
      </c>
      <c r="G82" s="6">
        <f t="shared" si="13"/>
        <v>294.231</v>
      </c>
      <c r="H82" s="6">
        <f t="shared" si="13"/>
        <v>4021.913</v>
      </c>
      <c r="I82" s="6">
        <f t="shared" si="13"/>
        <v>0</v>
      </c>
      <c r="J82" s="6">
        <f t="shared" si="13"/>
        <v>0</v>
      </c>
      <c r="K82" s="6">
        <f t="shared" si="13"/>
        <v>778.5989999999999</v>
      </c>
      <c r="L82" s="6">
        <f t="shared" si="13"/>
        <v>16213.378</v>
      </c>
      <c r="M82" s="6">
        <f t="shared" si="13"/>
        <v>264.504</v>
      </c>
    </row>
    <row r="83" spans="1:13" ht="12.75">
      <c r="A83" t="s">
        <v>62</v>
      </c>
      <c r="B83" t="s">
        <v>63</v>
      </c>
      <c r="C83" s="3">
        <f>SUM(D83:M83)</f>
        <v>1678.168</v>
      </c>
      <c r="D83" s="3">
        <v>1079.717</v>
      </c>
      <c r="E83" s="3">
        <v>256.569</v>
      </c>
      <c r="F83" s="3">
        <v>0</v>
      </c>
      <c r="G83" s="3">
        <v>0</v>
      </c>
      <c r="H83" s="3">
        <v>177.012</v>
      </c>
      <c r="I83" s="3">
        <v>0</v>
      </c>
      <c r="J83" s="3">
        <v>0</v>
      </c>
      <c r="K83" s="3">
        <v>112.771</v>
      </c>
      <c r="L83" s="3">
        <v>25.443</v>
      </c>
      <c r="M83" s="3">
        <v>26.656</v>
      </c>
    </row>
    <row r="84" spans="1:13" ht="12.75">
      <c r="A84" s="1" t="s">
        <v>245</v>
      </c>
      <c r="C84" s="6">
        <f>+C83</f>
        <v>1678.168</v>
      </c>
      <c r="D84" s="6">
        <f aca="true" t="shared" si="14" ref="D84:M84">+D83</f>
        <v>1079.717</v>
      </c>
      <c r="E84" s="6">
        <f t="shared" si="14"/>
        <v>256.569</v>
      </c>
      <c r="F84" s="6">
        <f t="shared" si="14"/>
        <v>0</v>
      </c>
      <c r="G84" s="6">
        <f t="shared" si="14"/>
        <v>0</v>
      </c>
      <c r="H84" s="6">
        <f t="shared" si="14"/>
        <v>177.012</v>
      </c>
      <c r="I84" s="6">
        <f t="shared" si="14"/>
        <v>0</v>
      </c>
      <c r="J84" s="6">
        <f t="shared" si="14"/>
        <v>0</v>
      </c>
      <c r="K84" s="6">
        <f t="shared" si="14"/>
        <v>112.771</v>
      </c>
      <c r="L84" s="6">
        <f t="shared" si="14"/>
        <v>25.443</v>
      </c>
      <c r="M84" s="6">
        <f t="shared" si="14"/>
        <v>26.656</v>
      </c>
    </row>
    <row r="85" spans="1:13" ht="12.75">
      <c r="A85" t="s">
        <v>64</v>
      </c>
      <c r="B85" t="s">
        <v>65</v>
      </c>
      <c r="C85" s="3">
        <f>SUM(D85:M85)</f>
        <v>3162.5769999999998</v>
      </c>
      <c r="D85" s="3">
        <v>694.426</v>
      </c>
      <c r="E85" s="3">
        <v>470.997</v>
      </c>
      <c r="F85" s="3">
        <v>114.247</v>
      </c>
      <c r="G85" s="3">
        <v>156.581</v>
      </c>
      <c r="H85" s="3">
        <v>343.626</v>
      </c>
      <c r="I85" s="3">
        <v>0</v>
      </c>
      <c r="J85" s="3">
        <v>334.31</v>
      </c>
      <c r="K85" s="3">
        <v>241.107</v>
      </c>
      <c r="L85" s="3">
        <v>747.283</v>
      </c>
      <c r="M85" s="3">
        <v>60</v>
      </c>
    </row>
    <row r="86" spans="1:13" ht="12.75">
      <c r="A86" s="1" t="s">
        <v>246</v>
      </c>
      <c r="C86" s="6">
        <f>+C85</f>
        <v>3162.5769999999998</v>
      </c>
      <c r="D86" s="6">
        <f aca="true" t="shared" si="15" ref="D86:M86">+D85</f>
        <v>694.426</v>
      </c>
      <c r="E86" s="6">
        <f t="shared" si="15"/>
        <v>470.997</v>
      </c>
      <c r="F86" s="6">
        <f t="shared" si="15"/>
        <v>114.247</v>
      </c>
      <c r="G86" s="6">
        <f t="shared" si="15"/>
        <v>156.581</v>
      </c>
      <c r="H86" s="6">
        <f t="shared" si="15"/>
        <v>343.626</v>
      </c>
      <c r="I86" s="6">
        <f t="shared" si="15"/>
        <v>0</v>
      </c>
      <c r="J86" s="6">
        <f t="shared" si="15"/>
        <v>334.31</v>
      </c>
      <c r="K86" s="6">
        <f t="shared" si="15"/>
        <v>241.107</v>
      </c>
      <c r="L86" s="6">
        <f t="shared" si="15"/>
        <v>747.283</v>
      </c>
      <c r="M86" s="6">
        <f t="shared" si="15"/>
        <v>60</v>
      </c>
    </row>
    <row r="87" spans="1:13" ht="12.75">
      <c r="A87" t="s">
        <v>66</v>
      </c>
      <c r="B87" t="s">
        <v>67</v>
      </c>
      <c r="C87" s="3">
        <f>SUM(D87:M87)</f>
        <v>2311.021</v>
      </c>
      <c r="D87" s="3">
        <v>1072.879</v>
      </c>
      <c r="E87" s="3">
        <v>450.148</v>
      </c>
      <c r="F87" s="3">
        <v>5.199</v>
      </c>
      <c r="G87" s="3">
        <v>0</v>
      </c>
      <c r="H87" s="3">
        <v>252.809</v>
      </c>
      <c r="I87" s="3">
        <v>0</v>
      </c>
      <c r="J87" s="3">
        <v>0</v>
      </c>
      <c r="K87" s="3">
        <v>81.592</v>
      </c>
      <c r="L87" s="3">
        <v>421.609</v>
      </c>
      <c r="M87" s="3">
        <v>26.785</v>
      </c>
    </row>
    <row r="88" spans="1:13" ht="12.75">
      <c r="A88" t="s">
        <v>66</v>
      </c>
      <c r="B88" t="s">
        <v>68</v>
      </c>
      <c r="C88" s="3">
        <f>SUM(D88:M88)</f>
        <v>4787.064</v>
      </c>
      <c r="D88" s="3">
        <v>1184.952</v>
      </c>
      <c r="E88" s="3">
        <v>2416.217</v>
      </c>
      <c r="F88" s="3">
        <v>0</v>
      </c>
      <c r="G88" s="3">
        <v>0</v>
      </c>
      <c r="H88" s="3">
        <v>251.271</v>
      </c>
      <c r="I88" s="3">
        <v>0</v>
      </c>
      <c r="J88" s="3">
        <v>0</v>
      </c>
      <c r="K88" s="3">
        <v>70.503</v>
      </c>
      <c r="L88" s="3">
        <v>841.747</v>
      </c>
      <c r="M88" s="3">
        <v>22.374</v>
      </c>
    </row>
    <row r="89" spans="1:13" ht="12.75">
      <c r="A89" t="s">
        <v>66</v>
      </c>
      <c r="B89" t="s">
        <v>69</v>
      </c>
      <c r="C89" s="3">
        <f>SUM(D89:M89)</f>
        <v>42305.39700000001</v>
      </c>
      <c r="D89" s="3">
        <v>20444.843</v>
      </c>
      <c r="E89" s="3">
        <v>8377.641</v>
      </c>
      <c r="F89" s="3">
        <v>6100.888</v>
      </c>
      <c r="G89" s="3">
        <v>188.074</v>
      </c>
      <c r="H89" s="3">
        <v>2331.956</v>
      </c>
      <c r="I89" s="3">
        <v>0</v>
      </c>
      <c r="J89" s="3">
        <v>0</v>
      </c>
      <c r="K89" s="3">
        <v>1400.785</v>
      </c>
      <c r="L89" s="3">
        <v>2451.783</v>
      </c>
      <c r="M89" s="3">
        <v>1009.427</v>
      </c>
    </row>
    <row r="90" spans="1:13" ht="12.75">
      <c r="A90" t="s">
        <v>66</v>
      </c>
      <c r="B90" t="s">
        <v>70</v>
      </c>
      <c r="C90" s="3">
        <f>SUM(D90:M90)</f>
        <v>10767.621</v>
      </c>
      <c r="D90" s="3">
        <v>4405.773</v>
      </c>
      <c r="E90" s="3">
        <v>2761.367</v>
      </c>
      <c r="F90" s="3">
        <v>920.664</v>
      </c>
      <c r="G90" s="3">
        <v>185.305</v>
      </c>
      <c r="H90" s="3">
        <v>1045.899</v>
      </c>
      <c r="I90" s="3">
        <v>0</v>
      </c>
      <c r="J90" s="3">
        <v>0</v>
      </c>
      <c r="K90" s="3">
        <v>125.403</v>
      </c>
      <c r="L90" s="3">
        <v>1243.794</v>
      </c>
      <c r="M90" s="3">
        <v>79.416</v>
      </c>
    </row>
    <row r="91" spans="1:13" ht="12.75">
      <c r="A91" t="s">
        <v>66</v>
      </c>
      <c r="B91" t="s">
        <v>71</v>
      </c>
      <c r="C91" s="3">
        <f>SUM(D91:M91)</f>
        <v>7987.437</v>
      </c>
      <c r="D91" s="3">
        <v>2996.146</v>
      </c>
      <c r="E91" s="3">
        <v>2304.437</v>
      </c>
      <c r="F91" s="3">
        <v>0</v>
      </c>
      <c r="G91" s="3">
        <v>0</v>
      </c>
      <c r="H91" s="3">
        <v>555.173</v>
      </c>
      <c r="I91" s="3">
        <v>0</v>
      </c>
      <c r="J91" s="3">
        <v>0</v>
      </c>
      <c r="K91" s="3">
        <v>102.224</v>
      </c>
      <c r="L91" s="3">
        <v>1758.029</v>
      </c>
      <c r="M91" s="3">
        <v>271.428</v>
      </c>
    </row>
    <row r="92" spans="1:13" ht="12.75">
      <c r="A92" s="1" t="s">
        <v>247</v>
      </c>
      <c r="C92" s="6">
        <f>SUM(C87:C91)</f>
        <v>68158.54000000001</v>
      </c>
      <c r="D92" s="6">
        <f aca="true" t="shared" si="16" ref="D92:M92">SUM(D87:D91)</f>
        <v>30104.593</v>
      </c>
      <c r="E92" s="6">
        <f t="shared" si="16"/>
        <v>16309.81</v>
      </c>
      <c r="F92" s="6">
        <f t="shared" si="16"/>
        <v>7026.750999999999</v>
      </c>
      <c r="G92" s="6">
        <f t="shared" si="16"/>
        <v>373.379</v>
      </c>
      <c r="H92" s="6">
        <f t="shared" si="16"/>
        <v>4437.108</v>
      </c>
      <c r="I92" s="6">
        <f t="shared" si="16"/>
        <v>0</v>
      </c>
      <c r="J92" s="6">
        <f t="shared" si="16"/>
        <v>0</v>
      </c>
      <c r="K92" s="6">
        <f t="shared" si="16"/>
        <v>1780.507</v>
      </c>
      <c r="L92" s="6">
        <f t="shared" si="16"/>
        <v>6716.9619999999995</v>
      </c>
      <c r="M92" s="6">
        <f t="shared" si="16"/>
        <v>1409.4299999999998</v>
      </c>
    </row>
    <row r="93" spans="1:13" ht="12.75">
      <c r="A93" t="s">
        <v>72</v>
      </c>
      <c r="B93" t="s">
        <v>73</v>
      </c>
      <c r="C93" s="3">
        <f aca="true" t="shared" si="17" ref="C93:C110">SUM(D93:M93)</f>
        <v>9346.817000000001</v>
      </c>
      <c r="D93" s="3">
        <v>902.189</v>
      </c>
      <c r="E93" s="3">
        <v>290.406</v>
      </c>
      <c r="F93" s="3">
        <v>6946.842</v>
      </c>
      <c r="G93" s="3">
        <v>46.26</v>
      </c>
      <c r="H93" s="3">
        <v>361.45</v>
      </c>
      <c r="I93" s="3">
        <v>0</v>
      </c>
      <c r="J93" s="3">
        <v>0</v>
      </c>
      <c r="K93" s="3">
        <v>14.882</v>
      </c>
      <c r="L93" s="3">
        <v>650.088</v>
      </c>
      <c r="M93" s="3">
        <v>134.7</v>
      </c>
    </row>
    <row r="94" spans="1:13" ht="12.75">
      <c r="A94" t="s">
        <v>72</v>
      </c>
      <c r="B94" t="s">
        <v>74</v>
      </c>
      <c r="C94" s="3">
        <f t="shared" si="17"/>
        <v>1394.8709999999999</v>
      </c>
      <c r="D94" s="3">
        <v>666.903</v>
      </c>
      <c r="E94" s="3">
        <v>141.269</v>
      </c>
      <c r="F94" s="3">
        <v>53.577</v>
      </c>
      <c r="G94" s="3">
        <v>3.627</v>
      </c>
      <c r="H94" s="3">
        <v>132.179</v>
      </c>
      <c r="I94" s="3">
        <v>0</v>
      </c>
      <c r="J94" s="3">
        <v>74.567</v>
      </c>
      <c r="K94" s="3">
        <v>72.901</v>
      </c>
      <c r="L94" s="3">
        <v>249.848</v>
      </c>
      <c r="M94" s="3">
        <v>0</v>
      </c>
    </row>
    <row r="95" spans="1:13" ht="12.75">
      <c r="A95" t="s">
        <v>72</v>
      </c>
      <c r="B95" t="s">
        <v>75</v>
      </c>
      <c r="C95" s="3">
        <f t="shared" si="17"/>
        <v>1532.879</v>
      </c>
      <c r="D95" s="3">
        <v>386.672</v>
      </c>
      <c r="E95" s="3">
        <v>210.727</v>
      </c>
      <c r="F95" s="3">
        <v>494.861</v>
      </c>
      <c r="G95" s="3">
        <v>110.271</v>
      </c>
      <c r="H95" s="3">
        <v>206.238</v>
      </c>
      <c r="I95" s="3">
        <v>0</v>
      </c>
      <c r="J95" s="3">
        <v>0</v>
      </c>
      <c r="K95" s="3">
        <v>112.463</v>
      </c>
      <c r="L95" s="3">
        <v>11.647</v>
      </c>
      <c r="M95" s="3">
        <v>0</v>
      </c>
    </row>
    <row r="96" spans="1:13" ht="12.75">
      <c r="A96" t="s">
        <v>72</v>
      </c>
      <c r="B96" s="7" t="s">
        <v>208</v>
      </c>
      <c r="C96" s="8">
        <f t="shared" si="17"/>
        <v>1100</v>
      </c>
      <c r="D96" s="8">
        <v>600</v>
      </c>
      <c r="E96" s="8">
        <v>0</v>
      </c>
      <c r="F96" s="8">
        <v>450</v>
      </c>
      <c r="G96" s="8">
        <v>0</v>
      </c>
      <c r="H96" s="8">
        <v>50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</row>
    <row r="97" spans="1:13" ht="12.75">
      <c r="A97" t="s">
        <v>72</v>
      </c>
      <c r="B97" t="s">
        <v>76</v>
      </c>
      <c r="C97" s="3">
        <f t="shared" si="17"/>
        <v>1499.9669999999999</v>
      </c>
      <c r="D97" s="3">
        <v>618.228</v>
      </c>
      <c r="E97" s="3">
        <v>344.385</v>
      </c>
      <c r="F97" s="3">
        <v>66.602</v>
      </c>
      <c r="G97" s="3">
        <v>125.367</v>
      </c>
      <c r="H97" s="3">
        <v>144.603</v>
      </c>
      <c r="I97" s="3">
        <v>0</v>
      </c>
      <c r="J97" s="3">
        <v>0</v>
      </c>
      <c r="K97" s="3">
        <v>92.095</v>
      </c>
      <c r="L97" s="3">
        <v>89.809</v>
      </c>
      <c r="M97" s="3">
        <v>18.878</v>
      </c>
    </row>
    <row r="98" spans="1:13" ht="12.75">
      <c r="A98" t="s">
        <v>72</v>
      </c>
      <c r="B98" t="s">
        <v>77</v>
      </c>
      <c r="C98" s="3">
        <f t="shared" si="17"/>
        <v>10362.477</v>
      </c>
      <c r="D98" s="3">
        <v>4151.433</v>
      </c>
      <c r="E98" s="3">
        <v>964.392</v>
      </c>
      <c r="F98" s="3">
        <v>2889.927</v>
      </c>
      <c r="G98" s="3">
        <v>311.295</v>
      </c>
      <c r="H98" s="3">
        <v>461.438</v>
      </c>
      <c r="I98" s="3">
        <v>0</v>
      </c>
      <c r="J98" s="3">
        <v>19.307</v>
      </c>
      <c r="K98" s="3">
        <v>163.63</v>
      </c>
      <c r="L98" s="3">
        <v>1335.932</v>
      </c>
      <c r="M98" s="3">
        <v>65.123</v>
      </c>
    </row>
    <row r="99" spans="1:13" ht="12.75">
      <c r="A99" t="s">
        <v>72</v>
      </c>
      <c r="B99" s="9" t="s">
        <v>209</v>
      </c>
      <c r="C99" s="3">
        <f t="shared" si="17"/>
        <v>559.8040000000001</v>
      </c>
      <c r="D99" s="3">
        <v>263.064</v>
      </c>
      <c r="E99" s="3">
        <v>10.125</v>
      </c>
      <c r="F99" s="3">
        <v>1.095</v>
      </c>
      <c r="G99" s="3">
        <v>0</v>
      </c>
      <c r="H99" s="3">
        <v>0</v>
      </c>
      <c r="I99" s="3">
        <v>0</v>
      </c>
      <c r="J99" s="3">
        <v>0</v>
      </c>
      <c r="K99" s="3">
        <v>88.009</v>
      </c>
      <c r="L99" s="3">
        <v>197.511</v>
      </c>
      <c r="M99" s="3">
        <v>0</v>
      </c>
    </row>
    <row r="100" spans="1:13" ht="12.75">
      <c r="A100" t="s">
        <v>72</v>
      </c>
      <c r="B100" t="s">
        <v>78</v>
      </c>
      <c r="C100" s="3">
        <f t="shared" si="17"/>
        <v>17213.172</v>
      </c>
      <c r="D100" s="3">
        <v>5683.871</v>
      </c>
      <c r="E100" s="3">
        <v>4155.695</v>
      </c>
      <c r="F100" s="3">
        <v>3603.49</v>
      </c>
      <c r="G100" s="3">
        <v>101.24</v>
      </c>
      <c r="H100" s="3">
        <v>991.284</v>
      </c>
      <c r="I100" s="3">
        <v>0</v>
      </c>
      <c r="J100" s="3">
        <v>0</v>
      </c>
      <c r="K100" s="3">
        <v>299.584</v>
      </c>
      <c r="L100" s="3">
        <v>2338.682</v>
      </c>
      <c r="M100" s="3">
        <v>39.326</v>
      </c>
    </row>
    <row r="101" spans="1:13" ht="12.75">
      <c r="A101" t="s">
        <v>72</v>
      </c>
      <c r="B101" t="s">
        <v>79</v>
      </c>
      <c r="C101" s="3">
        <f t="shared" si="17"/>
        <v>24817.347999999998</v>
      </c>
      <c r="D101" s="3">
        <v>11422.147</v>
      </c>
      <c r="E101" s="3">
        <v>4983.965</v>
      </c>
      <c r="F101" s="3">
        <v>4498.672</v>
      </c>
      <c r="G101" s="3">
        <v>0</v>
      </c>
      <c r="H101" s="3">
        <v>1144.476</v>
      </c>
      <c r="I101" s="3">
        <v>0</v>
      </c>
      <c r="J101" s="3">
        <v>0</v>
      </c>
      <c r="K101" s="3">
        <v>475</v>
      </c>
      <c r="L101" s="3">
        <v>2293.088</v>
      </c>
      <c r="M101" s="3">
        <v>0</v>
      </c>
    </row>
    <row r="102" spans="1:13" ht="12.75">
      <c r="A102" t="s">
        <v>72</v>
      </c>
      <c r="B102" t="s">
        <v>80</v>
      </c>
      <c r="C102" s="3">
        <f t="shared" si="17"/>
        <v>14242.532000000003</v>
      </c>
      <c r="D102" s="3">
        <v>6603.42</v>
      </c>
      <c r="E102" s="3">
        <v>1556.174</v>
      </c>
      <c r="F102" s="3">
        <v>2519.108</v>
      </c>
      <c r="G102" s="3">
        <v>211.379</v>
      </c>
      <c r="H102" s="3">
        <v>906.236</v>
      </c>
      <c r="I102" s="3">
        <v>0</v>
      </c>
      <c r="J102" s="3">
        <v>0</v>
      </c>
      <c r="K102" s="3">
        <v>162.285</v>
      </c>
      <c r="L102" s="3">
        <v>1760.366</v>
      </c>
      <c r="M102" s="3">
        <v>523.564</v>
      </c>
    </row>
    <row r="103" spans="1:13" ht="12.75">
      <c r="A103" t="s">
        <v>72</v>
      </c>
      <c r="B103" t="s">
        <v>81</v>
      </c>
      <c r="C103" s="3">
        <f t="shared" si="17"/>
        <v>12174.047999999997</v>
      </c>
      <c r="D103" s="3">
        <v>4146.58</v>
      </c>
      <c r="E103" s="3">
        <v>1939.638</v>
      </c>
      <c r="F103" s="3">
        <v>4449.01</v>
      </c>
      <c r="G103" s="3">
        <v>247.381</v>
      </c>
      <c r="H103" s="3">
        <v>817.651</v>
      </c>
      <c r="I103" s="3">
        <v>0</v>
      </c>
      <c r="J103" s="3">
        <v>0</v>
      </c>
      <c r="K103" s="3">
        <v>51.621</v>
      </c>
      <c r="L103" s="3">
        <v>328.126</v>
      </c>
      <c r="M103" s="3">
        <v>194.041</v>
      </c>
    </row>
    <row r="104" spans="1:13" ht="12.75">
      <c r="A104" t="s">
        <v>72</v>
      </c>
      <c r="B104" t="s">
        <v>82</v>
      </c>
      <c r="C104" s="3">
        <f t="shared" si="17"/>
        <v>15548.856000000002</v>
      </c>
      <c r="D104" s="3">
        <v>5855.275</v>
      </c>
      <c r="E104" s="3">
        <v>4694.086</v>
      </c>
      <c r="F104" s="3">
        <v>123.458</v>
      </c>
      <c r="G104" s="3">
        <v>944.216</v>
      </c>
      <c r="H104" s="3">
        <v>880.378</v>
      </c>
      <c r="I104" s="3">
        <v>0</v>
      </c>
      <c r="J104" s="3">
        <v>0</v>
      </c>
      <c r="K104" s="3">
        <v>495.909</v>
      </c>
      <c r="L104" s="3">
        <v>2515.456</v>
      </c>
      <c r="M104" s="3">
        <v>40.078</v>
      </c>
    </row>
    <row r="105" spans="1:13" ht="12.75">
      <c r="A105" t="s">
        <v>72</v>
      </c>
      <c r="B105" t="s">
        <v>83</v>
      </c>
      <c r="C105" s="3">
        <f t="shared" si="17"/>
        <v>9738.925</v>
      </c>
      <c r="D105" s="3">
        <v>3611.551</v>
      </c>
      <c r="E105" s="3">
        <v>1917.396</v>
      </c>
      <c r="F105" s="3">
        <v>0</v>
      </c>
      <c r="G105" s="3">
        <v>252.869</v>
      </c>
      <c r="H105" s="3">
        <v>939.116</v>
      </c>
      <c r="I105" s="3">
        <v>0</v>
      </c>
      <c r="J105" s="3">
        <v>0</v>
      </c>
      <c r="K105" s="3">
        <v>274.505</v>
      </c>
      <c r="L105" s="3">
        <v>2529.483</v>
      </c>
      <c r="M105" s="3">
        <v>214.005</v>
      </c>
    </row>
    <row r="106" spans="1:13" ht="12.75">
      <c r="A106" t="s">
        <v>72</v>
      </c>
      <c r="B106" t="s">
        <v>84</v>
      </c>
      <c r="C106" s="3">
        <f t="shared" si="17"/>
        <v>5521.686</v>
      </c>
      <c r="D106" s="3">
        <v>2280.782</v>
      </c>
      <c r="E106" s="3">
        <v>712.262</v>
      </c>
      <c r="F106" s="3">
        <v>747.076</v>
      </c>
      <c r="G106" s="3">
        <v>0</v>
      </c>
      <c r="H106" s="3">
        <v>444.467</v>
      </c>
      <c r="I106" s="3">
        <v>0</v>
      </c>
      <c r="J106" s="3">
        <v>0</v>
      </c>
      <c r="K106" s="3">
        <v>203.025</v>
      </c>
      <c r="L106" s="3">
        <v>1134.074</v>
      </c>
      <c r="M106" s="3">
        <v>0</v>
      </c>
    </row>
    <row r="107" spans="1:13" ht="12.75">
      <c r="A107" t="s">
        <v>72</v>
      </c>
      <c r="B107" t="s">
        <v>85</v>
      </c>
      <c r="C107" s="3">
        <f t="shared" si="17"/>
        <v>7840.86</v>
      </c>
      <c r="D107" s="3">
        <v>2549.965</v>
      </c>
      <c r="E107" s="3">
        <v>655.083</v>
      </c>
      <c r="F107" s="3">
        <v>2827.051</v>
      </c>
      <c r="G107" s="3">
        <v>140.376</v>
      </c>
      <c r="H107" s="3">
        <v>588.491</v>
      </c>
      <c r="I107" s="3">
        <v>0</v>
      </c>
      <c r="J107" s="3">
        <v>0</v>
      </c>
      <c r="K107" s="3">
        <v>0</v>
      </c>
      <c r="L107" s="3">
        <v>944.472</v>
      </c>
      <c r="M107" s="3">
        <v>135.422</v>
      </c>
    </row>
    <row r="108" spans="1:13" ht="12.75">
      <c r="A108" t="s">
        <v>72</v>
      </c>
      <c r="B108" t="s">
        <v>86</v>
      </c>
      <c r="C108" s="3">
        <f t="shared" si="17"/>
        <v>8486.421999999999</v>
      </c>
      <c r="D108" s="3">
        <v>2098.66</v>
      </c>
      <c r="E108" s="3">
        <v>1505.474</v>
      </c>
      <c r="F108" s="3">
        <v>2278.14</v>
      </c>
      <c r="G108" s="3">
        <v>69.071</v>
      </c>
      <c r="H108" s="3">
        <v>342.82</v>
      </c>
      <c r="I108" s="3">
        <v>0</v>
      </c>
      <c r="J108" s="3">
        <v>0</v>
      </c>
      <c r="K108" s="3">
        <v>142.487</v>
      </c>
      <c r="L108" s="3">
        <v>1738.999</v>
      </c>
      <c r="M108" s="3">
        <v>310.771</v>
      </c>
    </row>
    <row r="109" spans="1:13" ht="12.75">
      <c r="A109" t="s">
        <v>72</v>
      </c>
      <c r="B109" t="s">
        <v>87</v>
      </c>
      <c r="C109" s="3">
        <f t="shared" si="17"/>
        <v>3871.978</v>
      </c>
      <c r="D109" s="3">
        <v>1243.643</v>
      </c>
      <c r="E109" s="3">
        <v>770.09</v>
      </c>
      <c r="F109" s="3">
        <v>420.005</v>
      </c>
      <c r="G109" s="3">
        <v>0</v>
      </c>
      <c r="H109" s="3">
        <v>280</v>
      </c>
      <c r="I109" s="3">
        <v>0</v>
      </c>
      <c r="J109" s="3">
        <v>0</v>
      </c>
      <c r="K109" s="3">
        <v>400.21</v>
      </c>
      <c r="L109" s="3">
        <v>758.03</v>
      </c>
      <c r="M109" s="3">
        <v>0</v>
      </c>
    </row>
    <row r="110" spans="1:13" ht="12.75">
      <c r="A110" t="s">
        <v>72</v>
      </c>
      <c r="B110" t="s">
        <v>88</v>
      </c>
      <c r="C110" s="3">
        <f t="shared" si="17"/>
        <v>5491.777999999999</v>
      </c>
      <c r="D110" s="3">
        <v>1408.592</v>
      </c>
      <c r="E110" s="3">
        <v>532.901</v>
      </c>
      <c r="F110" s="3">
        <v>1821.023</v>
      </c>
      <c r="G110" s="3">
        <v>0</v>
      </c>
      <c r="H110" s="3">
        <v>186</v>
      </c>
      <c r="I110" s="3">
        <v>0</v>
      </c>
      <c r="J110" s="3">
        <v>319.622</v>
      </c>
      <c r="K110" s="3">
        <v>89.565</v>
      </c>
      <c r="L110" s="3">
        <v>968.224</v>
      </c>
      <c r="M110" s="3">
        <v>165.851</v>
      </c>
    </row>
    <row r="111" spans="1:13" ht="12.75">
      <c r="A111" s="1" t="s">
        <v>248</v>
      </c>
      <c r="C111" s="6">
        <f>SUM(C93:C110)</f>
        <v>150744.41999999998</v>
      </c>
      <c r="D111" s="6">
        <f aca="true" t="shared" si="18" ref="D111:M111">SUM(D93:D110)</f>
        <v>54492.975</v>
      </c>
      <c r="E111" s="6">
        <f t="shared" si="18"/>
        <v>25384.067999999996</v>
      </c>
      <c r="F111" s="6">
        <f t="shared" si="18"/>
        <v>34189.937</v>
      </c>
      <c r="G111" s="6">
        <f t="shared" si="18"/>
        <v>2563.3520000000003</v>
      </c>
      <c r="H111" s="6">
        <f t="shared" si="18"/>
        <v>8876.827</v>
      </c>
      <c r="I111" s="6">
        <f t="shared" si="18"/>
        <v>0</v>
      </c>
      <c r="J111" s="6">
        <f t="shared" si="18"/>
        <v>413.496</v>
      </c>
      <c r="K111" s="6">
        <f t="shared" si="18"/>
        <v>3138.1710000000007</v>
      </c>
      <c r="L111" s="6">
        <f t="shared" si="18"/>
        <v>19843.835</v>
      </c>
      <c r="M111" s="6">
        <f t="shared" si="18"/>
        <v>1841.7589999999996</v>
      </c>
    </row>
    <row r="112" spans="1:13" ht="12.75">
      <c r="A112" t="s">
        <v>89</v>
      </c>
      <c r="B112" s="9" t="s">
        <v>210</v>
      </c>
      <c r="C112" s="3">
        <f aca="true" t="shared" si="19" ref="C112:C118">SUM(D112:M112)</f>
        <v>3979.441</v>
      </c>
      <c r="D112" s="3">
        <v>1400.442</v>
      </c>
      <c r="E112" s="3">
        <v>895.769</v>
      </c>
      <c r="F112" s="3">
        <v>214.745</v>
      </c>
      <c r="G112" s="3">
        <v>0</v>
      </c>
      <c r="H112" s="3">
        <v>332.738</v>
      </c>
      <c r="I112" s="3">
        <v>0</v>
      </c>
      <c r="J112" s="3">
        <v>799.896</v>
      </c>
      <c r="K112" s="3">
        <v>258.41</v>
      </c>
      <c r="L112" s="3">
        <v>77.441</v>
      </c>
      <c r="M112" s="3">
        <v>0</v>
      </c>
    </row>
    <row r="113" spans="1:13" ht="12.75">
      <c r="A113" t="s">
        <v>89</v>
      </c>
      <c r="B113" t="s">
        <v>90</v>
      </c>
      <c r="C113" s="3">
        <f t="shared" si="19"/>
        <v>2906.6969999999997</v>
      </c>
      <c r="D113" s="3">
        <v>831.274</v>
      </c>
      <c r="E113" s="3">
        <v>311.339</v>
      </c>
      <c r="F113" s="3">
        <v>597.036</v>
      </c>
      <c r="G113" s="3">
        <v>40.462</v>
      </c>
      <c r="H113" s="3">
        <v>204.913</v>
      </c>
      <c r="I113" s="3">
        <v>0</v>
      </c>
      <c r="J113" s="3">
        <v>0</v>
      </c>
      <c r="K113" s="3">
        <v>114.49</v>
      </c>
      <c r="L113" s="3">
        <v>807.183</v>
      </c>
      <c r="M113" s="3">
        <v>0</v>
      </c>
    </row>
    <row r="114" spans="1:13" ht="12.75">
      <c r="A114" t="s">
        <v>89</v>
      </c>
      <c r="B114" t="s">
        <v>91</v>
      </c>
      <c r="C114" s="3">
        <f t="shared" si="19"/>
        <v>20716.914</v>
      </c>
      <c r="D114" s="3">
        <v>7698.426</v>
      </c>
      <c r="E114" s="3">
        <v>2468.278</v>
      </c>
      <c r="F114" s="3">
        <v>151.943</v>
      </c>
      <c r="G114" s="3">
        <v>170</v>
      </c>
      <c r="H114" s="3">
        <v>657.636</v>
      </c>
      <c r="I114" s="3">
        <v>0</v>
      </c>
      <c r="J114" s="3">
        <v>6390.28</v>
      </c>
      <c r="K114" s="3">
        <v>819.254</v>
      </c>
      <c r="L114" s="3">
        <v>2310.468</v>
      </c>
      <c r="M114" s="3">
        <v>50.629</v>
      </c>
    </row>
    <row r="115" spans="1:13" ht="12.75">
      <c r="A115" t="s">
        <v>89</v>
      </c>
      <c r="B115" t="s">
        <v>92</v>
      </c>
      <c r="C115" s="3">
        <f t="shared" si="19"/>
        <v>17306.574000000004</v>
      </c>
      <c r="D115" s="3">
        <v>6479.323</v>
      </c>
      <c r="E115" s="3">
        <v>2461.112</v>
      </c>
      <c r="F115" s="3">
        <v>3102.052</v>
      </c>
      <c r="G115" s="3">
        <v>220.666</v>
      </c>
      <c r="H115" s="3">
        <v>988.349</v>
      </c>
      <c r="I115" s="3">
        <v>0</v>
      </c>
      <c r="J115" s="3">
        <v>1760.379</v>
      </c>
      <c r="K115" s="3">
        <v>351.896</v>
      </c>
      <c r="L115" s="3">
        <v>1774.593</v>
      </c>
      <c r="M115" s="3">
        <v>168.204</v>
      </c>
    </row>
    <row r="116" spans="1:13" ht="12.75">
      <c r="A116" t="s">
        <v>89</v>
      </c>
      <c r="B116" s="7" t="s">
        <v>93</v>
      </c>
      <c r="C116" s="8">
        <f t="shared" si="19"/>
        <v>15000</v>
      </c>
      <c r="D116" s="8">
        <v>7800</v>
      </c>
      <c r="E116" s="8">
        <v>2000</v>
      </c>
      <c r="F116" s="8">
        <v>300</v>
      </c>
      <c r="G116" s="8">
        <v>0</v>
      </c>
      <c r="H116" s="8">
        <v>1400</v>
      </c>
      <c r="I116" s="8">
        <v>0</v>
      </c>
      <c r="J116" s="8">
        <v>0</v>
      </c>
      <c r="K116" s="8">
        <v>0</v>
      </c>
      <c r="L116" s="8">
        <v>3500</v>
      </c>
      <c r="M116" s="8">
        <v>0</v>
      </c>
    </row>
    <row r="117" spans="1:13" ht="12.75">
      <c r="A117" t="s">
        <v>89</v>
      </c>
      <c r="B117" s="7" t="s">
        <v>94</v>
      </c>
      <c r="C117" s="8">
        <f t="shared" si="19"/>
        <v>7680</v>
      </c>
      <c r="D117" s="8">
        <v>3500</v>
      </c>
      <c r="E117" s="8">
        <v>900</v>
      </c>
      <c r="F117" s="8">
        <v>750</v>
      </c>
      <c r="G117" s="8">
        <v>300</v>
      </c>
      <c r="H117" s="8">
        <v>500</v>
      </c>
      <c r="I117" s="8">
        <v>0</v>
      </c>
      <c r="J117" s="8">
        <v>0</v>
      </c>
      <c r="K117" s="8">
        <v>100</v>
      </c>
      <c r="L117" s="8">
        <v>1600</v>
      </c>
      <c r="M117" s="8">
        <v>30</v>
      </c>
    </row>
    <row r="118" spans="1:13" ht="12.75">
      <c r="A118" t="s">
        <v>89</v>
      </c>
      <c r="B118" t="s">
        <v>95</v>
      </c>
      <c r="C118" s="3">
        <f t="shared" si="19"/>
        <v>5657.752</v>
      </c>
      <c r="D118" s="3">
        <v>1852.314</v>
      </c>
      <c r="E118" s="3">
        <v>596.659</v>
      </c>
      <c r="F118" s="3">
        <v>264.204</v>
      </c>
      <c r="G118" s="3">
        <v>0</v>
      </c>
      <c r="H118" s="3">
        <v>301.127</v>
      </c>
      <c r="I118" s="3">
        <v>0</v>
      </c>
      <c r="J118" s="3">
        <v>1634.31</v>
      </c>
      <c r="K118" s="3">
        <v>279.216</v>
      </c>
      <c r="L118" s="3">
        <v>593.037</v>
      </c>
      <c r="M118" s="3">
        <v>136.885</v>
      </c>
    </row>
    <row r="119" spans="1:13" ht="12.75">
      <c r="A119" s="1" t="s">
        <v>249</v>
      </c>
      <c r="C119" s="6">
        <f>SUM(C112:C118)</f>
        <v>73247.378</v>
      </c>
      <c r="D119" s="6">
        <f aca="true" t="shared" si="20" ref="D119:M119">SUM(D112:D118)</f>
        <v>29561.779</v>
      </c>
      <c r="E119" s="6">
        <f t="shared" si="20"/>
        <v>9633.157</v>
      </c>
      <c r="F119" s="6">
        <f t="shared" si="20"/>
        <v>5379.98</v>
      </c>
      <c r="G119" s="6">
        <f t="shared" si="20"/>
        <v>731.1279999999999</v>
      </c>
      <c r="H119" s="6">
        <f t="shared" si="20"/>
        <v>4384.763</v>
      </c>
      <c r="I119" s="6">
        <f t="shared" si="20"/>
        <v>0</v>
      </c>
      <c r="J119" s="6">
        <f t="shared" si="20"/>
        <v>10584.865</v>
      </c>
      <c r="K119" s="6">
        <f t="shared" si="20"/>
        <v>1923.266</v>
      </c>
      <c r="L119" s="6">
        <f t="shared" si="20"/>
        <v>10662.722</v>
      </c>
      <c r="M119" s="6">
        <f t="shared" si="20"/>
        <v>385.71799999999996</v>
      </c>
    </row>
    <row r="120" spans="1:13" ht="12.75">
      <c r="A120" t="s">
        <v>96</v>
      </c>
      <c r="B120" t="s">
        <v>97</v>
      </c>
      <c r="C120" s="3">
        <f>SUM(D120:M120)</f>
        <v>1694.684</v>
      </c>
      <c r="D120" s="3">
        <v>550.155</v>
      </c>
      <c r="E120" s="3">
        <v>549.056</v>
      </c>
      <c r="F120" s="3">
        <v>0</v>
      </c>
      <c r="G120" s="3">
        <v>0</v>
      </c>
      <c r="H120" s="3">
        <v>71.738</v>
      </c>
      <c r="I120" s="3">
        <v>0</v>
      </c>
      <c r="J120" s="3">
        <v>0</v>
      </c>
      <c r="K120" s="3">
        <v>68.522</v>
      </c>
      <c r="L120" s="3">
        <v>455.213</v>
      </c>
      <c r="M120" s="3">
        <v>0</v>
      </c>
    </row>
    <row r="121" spans="1:13" ht="12.75">
      <c r="A121" t="s">
        <v>96</v>
      </c>
      <c r="B121" s="7" t="s">
        <v>211</v>
      </c>
      <c r="C121" s="8">
        <f>SUM(D121:M121)</f>
        <v>4240</v>
      </c>
      <c r="D121" s="8">
        <v>2000</v>
      </c>
      <c r="E121" s="8">
        <v>1100</v>
      </c>
      <c r="F121" s="8">
        <v>0</v>
      </c>
      <c r="G121" s="8">
        <v>190</v>
      </c>
      <c r="H121" s="8">
        <v>160</v>
      </c>
      <c r="I121" s="8">
        <v>0</v>
      </c>
      <c r="J121" s="8">
        <v>0</v>
      </c>
      <c r="K121" s="8">
        <v>270</v>
      </c>
      <c r="L121" s="8">
        <v>520</v>
      </c>
      <c r="M121" s="8">
        <v>0</v>
      </c>
    </row>
    <row r="122" spans="1:13" ht="12.75">
      <c r="A122" s="1" t="s">
        <v>250</v>
      </c>
      <c r="C122" s="6">
        <f>+C120+C121</f>
        <v>5934.684</v>
      </c>
      <c r="D122" s="6">
        <f aca="true" t="shared" si="21" ref="D122:M122">+D120+D121</f>
        <v>2550.1549999999997</v>
      </c>
      <c r="E122" s="6">
        <f t="shared" si="21"/>
        <v>1649.056</v>
      </c>
      <c r="F122" s="6">
        <f t="shared" si="21"/>
        <v>0</v>
      </c>
      <c r="G122" s="6">
        <f t="shared" si="21"/>
        <v>190</v>
      </c>
      <c r="H122" s="6">
        <f t="shared" si="21"/>
        <v>231.738</v>
      </c>
      <c r="I122" s="6">
        <f t="shared" si="21"/>
        <v>0</v>
      </c>
      <c r="J122" s="6">
        <f t="shared" si="21"/>
        <v>0</v>
      </c>
      <c r="K122" s="6">
        <f t="shared" si="21"/>
        <v>338.522</v>
      </c>
      <c r="L122" s="6">
        <f t="shared" si="21"/>
        <v>975.213</v>
      </c>
      <c r="M122" s="6">
        <f t="shared" si="21"/>
        <v>0</v>
      </c>
    </row>
    <row r="123" spans="1:13" ht="12.75">
      <c r="A123" t="s">
        <v>98</v>
      </c>
      <c r="B123" t="s">
        <v>99</v>
      </c>
      <c r="C123" s="3">
        <f aca="true" t="shared" si="22" ref="C123:C136">SUM(D123:M123)</f>
        <v>5959.054999999999</v>
      </c>
      <c r="D123" s="3">
        <v>918.48</v>
      </c>
      <c r="E123" s="3">
        <v>367.665</v>
      </c>
      <c r="F123" s="3">
        <v>4085.042</v>
      </c>
      <c r="G123" s="3">
        <v>0</v>
      </c>
      <c r="H123" s="3">
        <v>217.678</v>
      </c>
      <c r="I123" s="3">
        <v>0</v>
      </c>
      <c r="J123" s="3">
        <v>0</v>
      </c>
      <c r="K123" s="3">
        <v>49.535</v>
      </c>
      <c r="L123" s="3">
        <v>238.016</v>
      </c>
      <c r="M123" s="3">
        <v>82.639</v>
      </c>
    </row>
    <row r="124" spans="1:13" ht="12.75">
      <c r="A124" t="s">
        <v>98</v>
      </c>
      <c r="B124" t="s">
        <v>100</v>
      </c>
      <c r="C124" s="3">
        <f t="shared" si="22"/>
        <v>3685.951</v>
      </c>
      <c r="D124" s="3">
        <v>816.55</v>
      </c>
      <c r="E124" s="3">
        <v>215.389</v>
      </c>
      <c r="F124" s="3">
        <v>457.634</v>
      </c>
      <c r="G124" s="3">
        <v>80.169</v>
      </c>
      <c r="H124" s="3">
        <v>150.275</v>
      </c>
      <c r="I124" s="3">
        <v>0</v>
      </c>
      <c r="J124" s="3">
        <v>1614.585</v>
      </c>
      <c r="K124" s="3">
        <v>67.368</v>
      </c>
      <c r="L124" s="3">
        <v>283.981</v>
      </c>
      <c r="M124" s="3">
        <v>0</v>
      </c>
    </row>
    <row r="125" spans="1:13" ht="12.75">
      <c r="A125" t="s">
        <v>98</v>
      </c>
      <c r="B125" t="s">
        <v>101</v>
      </c>
      <c r="C125" s="3">
        <f t="shared" si="22"/>
        <v>2314.804</v>
      </c>
      <c r="D125" s="3">
        <v>542.407</v>
      </c>
      <c r="E125" s="3">
        <v>591.544</v>
      </c>
      <c r="F125" s="3">
        <v>0</v>
      </c>
      <c r="G125" s="3">
        <v>47.877</v>
      </c>
      <c r="H125" s="3">
        <v>419.825</v>
      </c>
      <c r="I125" s="3">
        <v>0</v>
      </c>
      <c r="J125" s="3">
        <v>0</v>
      </c>
      <c r="K125" s="3">
        <v>55.839</v>
      </c>
      <c r="L125" s="3">
        <v>649.848</v>
      </c>
      <c r="M125" s="3">
        <v>7.464</v>
      </c>
    </row>
    <row r="126" spans="1:13" ht="12.75">
      <c r="A126" t="s">
        <v>98</v>
      </c>
      <c r="B126" t="s">
        <v>102</v>
      </c>
      <c r="C126" s="3">
        <f t="shared" si="22"/>
        <v>1786.064</v>
      </c>
      <c r="D126" s="3">
        <v>628.325</v>
      </c>
      <c r="E126" s="3">
        <v>444.692</v>
      </c>
      <c r="F126" s="3">
        <v>0</v>
      </c>
      <c r="G126" s="3">
        <v>42.246</v>
      </c>
      <c r="H126" s="3">
        <v>207.626</v>
      </c>
      <c r="I126" s="3">
        <v>0</v>
      </c>
      <c r="J126" s="3">
        <v>34.54</v>
      </c>
      <c r="K126" s="3">
        <v>86.776</v>
      </c>
      <c r="L126" s="3">
        <v>325.474</v>
      </c>
      <c r="M126" s="3">
        <v>16.385</v>
      </c>
    </row>
    <row r="127" spans="1:13" ht="12.75">
      <c r="A127" t="s">
        <v>98</v>
      </c>
      <c r="B127" t="s">
        <v>103</v>
      </c>
      <c r="C127" s="8">
        <f t="shared" si="22"/>
        <v>1386</v>
      </c>
      <c r="D127" s="8">
        <v>170</v>
      </c>
      <c r="E127" s="8">
        <v>250</v>
      </c>
      <c r="F127" s="8">
        <v>40</v>
      </c>
      <c r="G127" s="8">
        <v>6</v>
      </c>
      <c r="H127" s="8">
        <v>70</v>
      </c>
      <c r="I127" s="8">
        <v>0</v>
      </c>
      <c r="J127" s="8">
        <v>0</v>
      </c>
      <c r="K127" s="8">
        <v>50</v>
      </c>
      <c r="L127" s="8">
        <v>800</v>
      </c>
      <c r="M127" s="8">
        <v>0</v>
      </c>
    </row>
    <row r="128" spans="1:13" ht="12.75">
      <c r="A128" t="s">
        <v>98</v>
      </c>
      <c r="B128" t="s">
        <v>104</v>
      </c>
      <c r="C128" s="3">
        <f t="shared" si="22"/>
        <v>27216.132</v>
      </c>
      <c r="D128" s="3">
        <v>13010.666</v>
      </c>
      <c r="E128" s="3">
        <v>3189.106</v>
      </c>
      <c r="F128" s="3">
        <v>7390.745</v>
      </c>
      <c r="G128" s="3">
        <v>523.356</v>
      </c>
      <c r="H128" s="3">
        <v>1558.586</v>
      </c>
      <c r="I128" s="3">
        <v>0</v>
      </c>
      <c r="J128" s="3">
        <v>0</v>
      </c>
      <c r="K128" s="3">
        <v>536.216</v>
      </c>
      <c r="L128" s="3">
        <v>576.918</v>
      </c>
      <c r="M128" s="3">
        <v>430.539</v>
      </c>
    </row>
    <row r="129" spans="1:13" ht="12.75">
      <c r="A129" t="s">
        <v>98</v>
      </c>
      <c r="B129" t="s">
        <v>212</v>
      </c>
      <c r="C129" s="3">
        <f t="shared" si="22"/>
        <v>24505.663</v>
      </c>
      <c r="D129" s="3">
        <v>9103.072</v>
      </c>
      <c r="E129" s="3">
        <v>6290.84</v>
      </c>
      <c r="F129" s="3">
        <v>5103.485</v>
      </c>
      <c r="G129" s="3">
        <v>355.16</v>
      </c>
      <c r="H129" s="3">
        <v>1471.113</v>
      </c>
      <c r="I129" s="3">
        <v>0</v>
      </c>
      <c r="J129" s="3">
        <v>0</v>
      </c>
      <c r="K129" s="3">
        <v>471.689</v>
      </c>
      <c r="L129" s="3">
        <v>1029.926</v>
      </c>
      <c r="M129" s="3">
        <v>680.378</v>
      </c>
    </row>
    <row r="130" spans="1:13" ht="12.75">
      <c r="A130" t="s">
        <v>98</v>
      </c>
      <c r="B130" t="s">
        <v>213</v>
      </c>
      <c r="C130" s="3">
        <f t="shared" si="22"/>
        <v>15113.846</v>
      </c>
      <c r="D130" s="3">
        <v>5912.963</v>
      </c>
      <c r="E130" s="3">
        <v>1252.139</v>
      </c>
      <c r="F130" s="3">
        <v>5547.761</v>
      </c>
      <c r="G130" s="3">
        <v>194.434</v>
      </c>
      <c r="H130" s="3">
        <v>940.443</v>
      </c>
      <c r="I130" s="3">
        <v>0</v>
      </c>
      <c r="J130" s="3">
        <v>376.221</v>
      </c>
      <c r="K130" s="3">
        <v>342.648</v>
      </c>
      <c r="L130" s="3">
        <v>521.387</v>
      </c>
      <c r="M130" s="3">
        <v>25.85</v>
      </c>
    </row>
    <row r="131" spans="1:13" ht="12.75">
      <c r="A131" t="s">
        <v>98</v>
      </c>
      <c r="B131" t="s">
        <v>106</v>
      </c>
      <c r="C131" s="3">
        <f t="shared" si="22"/>
        <v>17366.363</v>
      </c>
      <c r="D131" s="3">
        <v>5258.908</v>
      </c>
      <c r="E131" s="3">
        <v>2147.437</v>
      </c>
      <c r="F131" s="3">
        <v>2860.03</v>
      </c>
      <c r="G131" s="3">
        <v>0</v>
      </c>
      <c r="H131" s="3">
        <v>738.79</v>
      </c>
      <c r="I131" s="3">
        <v>0</v>
      </c>
      <c r="J131" s="3">
        <v>0</v>
      </c>
      <c r="K131" s="3">
        <v>417.254</v>
      </c>
      <c r="L131" s="3">
        <v>5527.682</v>
      </c>
      <c r="M131" s="3">
        <v>416.262</v>
      </c>
    </row>
    <row r="132" spans="1:13" ht="12.75">
      <c r="A132" t="s">
        <v>98</v>
      </c>
      <c r="B132" t="s">
        <v>107</v>
      </c>
      <c r="C132" s="3">
        <f t="shared" si="22"/>
        <v>26189.652</v>
      </c>
      <c r="D132" s="3">
        <v>5010.716</v>
      </c>
      <c r="E132" s="3">
        <v>1971.201</v>
      </c>
      <c r="F132" s="3">
        <v>17129.183</v>
      </c>
      <c r="G132" s="3">
        <v>208.747</v>
      </c>
      <c r="H132" s="3">
        <v>530.142</v>
      </c>
      <c r="I132" s="3">
        <v>0</v>
      </c>
      <c r="J132" s="3">
        <v>0</v>
      </c>
      <c r="K132" s="3">
        <v>324.819</v>
      </c>
      <c r="L132" s="3">
        <v>882.744</v>
      </c>
      <c r="M132" s="3">
        <v>132.1</v>
      </c>
    </row>
    <row r="133" spans="1:13" ht="12.75">
      <c r="A133" t="s">
        <v>98</v>
      </c>
      <c r="B133" t="s">
        <v>108</v>
      </c>
      <c r="C133" s="3">
        <f t="shared" si="22"/>
        <v>7684.543</v>
      </c>
      <c r="D133" s="3">
        <v>1867.699</v>
      </c>
      <c r="E133" s="3">
        <v>1256.31</v>
      </c>
      <c r="F133" s="3">
        <v>1553.754</v>
      </c>
      <c r="G133" s="3">
        <v>141.968</v>
      </c>
      <c r="H133" s="3">
        <v>385.196</v>
      </c>
      <c r="I133" s="3">
        <v>0</v>
      </c>
      <c r="J133" s="3">
        <v>0</v>
      </c>
      <c r="K133" s="3">
        <v>141.349</v>
      </c>
      <c r="L133" s="3">
        <v>2275.897</v>
      </c>
      <c r="M133" s="3">
        <v>62.37</v>
      </c>
    </row>
    <row r="134" spans="1:13" ht="12.75">
      <c r="A134" t="s">
        <v>98</v>
      </c>
      <c r="B134" t="s">
        <v>109</v>
      </c>
      <c r="C134" s="3">
        <f t="shared" si="22"/>
        <v>4973.946</v>
      </c>
      <c r="D134" s="3">
        <v>966.326</v>
      </c>
      <c r="E134" s="3">
        <v>473.96</v>
      </c>
      <c r="F134" s="3">
        <v>3178.451</v>
      </c>
      <c r="G134" s="3">
        <v>49.44</v>
      </c>
      <c r="H134" s="3">
        <v>133.81</v>
      </c>
      <c r="I134" s="3">
        <v>0</v>
      </c>
      <c r="J134" s="3">
        <v>0</v>
      </c>
      <c r="K134" s="3">
        <v>83.038</v>
      </c>
      <c r="L134" s="3">
        <v>88.921</v>
      </c>
      <c r="M134" s="3">
        <v>0</v>
      </c>
    </row>
    <row r="135" spans="1:13" ht="12.75">
      <c r="A135" t="s">
        <v>98</v>
      </c>
      <c r="B135" t="s">
        <v>110</v>
      </c>
      <c r="C135" s="3">
        <f t="shared" si="22"/>
        <v>4341.871</v>
      </c>
      <c r="D135" s="3">
        <v>1276.003</v>
      </c>
      <c r="E135" s="3">
        <v>692.768</v>
      </c>
      <c r="F135" s="3">
        <v>0</v>
      </c>
      <c r="G135" s="3">
        <v>60.865</v>
      </c>
      <c r="H135" s="3">
        <v>411.181</v>
      </c>
      <c r="I135" s="3">
        <v>0</v>
      </c>
      <c r="J135" s="3">
        <v>0</v>
      </c>
      <c r="K135" s="3">
        <v>81.489</v>
      </c>
      <c r="L135" s="3">
        <v>1754.6</v>
      </c>
      <c r="M135" s="3">
        <v>64.965</v>
      </c>
    </row>
    <row r="136" spans="1:13" ht="12.75">
      <c r="A136" t="s">
        <v>98</v>
      </c>
      <c r="B136" s="7" t="s">
        <v>214</v>
      </c>
      <c r="C136" s="8">
        <f t="shared" si="22"/>
        <v>2567</v>
      </c>
      <c r="D136" s="8">
        <v>500</v>
      </c>
      <c r="E136" s="8">
        <v>140</v>
      </c>
      <c r="F136" s="8">
        <v>1400</v>
      </c>
      <c r="G136" s="8">
        <v>7</v>
      </c>
      <c r="H136" s="8">
        <v>120</v>
      </c>
      <c r="I136" s="8">
        <v>0</v>
      </c>
      <c r="J136" s="8">
        <v>0</v>
      </c>
      <c r="K136" s="8">
        <v>70</v>
      </c>
      <c r="L136" s="8">
        <v>300</v>
      </c>
      <c r="M136" s="8">
        <v>30</v>
      </c>
    </row>
    <row r="137" spans="1:13" ht="12.75">
      <c r="A137" s="1" t="s">
        <v>251</v>
      </c>
      <c r="C137" s="6">
        <f>SUM(C123:C136)</f>
        <v>145090.89</v>
      </c>
      <c r="D137" s="6">
        <f aca="true" t="shared" si="23" ref="D137:M137">SUM(D123:D136)</f>
        <v>45982.115</v>
      </c>
      <c r="E137" s="6">
        <f t="shared" si="23"/>
        <v>19283.051</v>
      </c>
      <c r="F137" s="6">
        <f t="shared" si="23"/>
        <v>48746.08500000001</v>
      </c>
      <c r="G137" s="6">
        <f t="shared" si="23"/>
        <v>1717.2620000000002</v>
      </c>
      <c r="H137" s="6">
        <f t="shared" si="23"/>
        <v>7354.665</v>
      </c>
      <c r="I137" s="6">
        <f t="shared" si="23"/>
        <v>0</v>
      </c>
      <c r="J137" s="6">
        <f t="shared" si="23"/>
        <v>2025.346</v>
      </c>
      <c r="K137" s="6">
        <f t="shared" si="23"/>
        <v>2778.02</v>
      </c>
      <c r="L137" s="6">
        <f t="shared" si="23"/>
        <v>15255.394</v>
      </c>
      <c r="M137" s="6">
        <f t="shared" si="23"/>
        <v>1948.9519999999998</v>
      </c>
    </row>
    <row r="138" spans="1:13" ht="12.75">
      <c r="A138" t="s">
        <v>111</v>
      </c>
      <c r="B138" t="s">
        <v>112</v>
      </c>
      <c r="C138" s="3">
        <f>SUM(D138:M138)</f>
        <v>5372.895</v>
      </c>
      <c r="D138" s="3">
        <v>2814.193</v>
      </c>
      <c r="E138" s="3">
        <v>1966.545</v>
      </c>
      <c r="F138" s="3">
        <v>0</v>
      </c>
      <c r="G138" s="3">
        <v>0</v>
      </c>
      <c r="H138" s="3">
        <v>145</v>
      </c>
      <c r="I138" s="3">
        <v>0</v>
      </c>
      <c r="J138" s="3">
        <v>0</v>
      </c>
      <c r="K138" s="3">
        <v>447.157</v>
      </c>
      <c r="L138" s="3">
        <v>0</v>
      </c>
      <c r="M138" s="3">
        <v>0</v>
      </c>
    </row>
    <row r="139" spans="1:13" ht="12.75">
      <c r="A139" t="s">
        <v>111</v>
      </c>
      <c r="B139" t="s">
        <v>113</v>
      </c>
      <c r="C139" s="3">
        <f>SUM(D139:M139)</f>
        <v>31940.579</v>
      </c>
      <c r="D139" s="3">
        <v>15760.187</v>
      </c>
      <c r="E139" s="3">
        <v>11856.271</v>
      </c>
      <c r="F139" s="3">
        <v>0</v>
      </c>
      <c r="G139" s="3">
        <v>0</v>
      </c>
      <c r="H139" s="3">
        <v>3185.059</v>
      </c>
      <c r="I139" s="3">
        <v>0</v>
      </c>
      <c r="J139" s="3">
        <v>0</v>
      </c>
      <c r="K139" s="3">
        <v>1007.417</v>
      </c>
      <c r="L139" s="3">
        <v>0</v>
      </c>
      <c r="M139" s="3">
        <v>131.645</v>
      </c>
    </row>
    <row r="140" spans="1:13" ht="12.75">
      <c r="A140" t="s">
        <v>111</v>
      </c>
      <c r="B140" t="s">
        <v>114</v>
      </c>
      <c r="C140" s="3">
        <f>SUM(D140:M140)</f>
        <v>18817.507999999998</v>
      </c>
      <c r="D140" s="3">
        <v>5988.624</v>
      </c>
      <c r="E140" s="3">
        <v>1805.119</v>
      </c>
      <c r="F140" s="3">
        <v>0</v>
      </c>
      <c r="G140" s="3">
        <v>89.238</v>
      </c>
      <c r="H140" s="3">
        <v>806.352</v>
      </c>
      <c r="I140" s="3">
        <v>0</v>
      </c>
      <c r="J140" s="3">
        <v>9783.358</v>
      </c>
      <c r="K140" s="3">
        <v>329.802</v>
      </c>
      <c r="L140" s="3">
        <v>0</v>
      </c>
      <c r="M140" s="3">
        <v>15.015</v>
      </c>
    </row>
    <row r="141" spans="1:13" ht="12.75">
      <c r="A141" s="1" t="s">
        <v>252</v>
      </c>
      <c r="C141" s="6">
        <f>+C138+C139+C140</f>
        <v>56130.982</v>
      </c>
      <c r="D141" s="6">
        <f aca="true" t="shared" si="24" ref="D141:M141">+D138+D139+D140</f>
        <v>24563.004</v>
      </c>
      <c r="E141" s="6">
        <f t="shared" si="24"/>
        <v>15627.935000000001</v>
      </c>
      <c r="F141" s="6">
        <f t="shared" si="24"/>
        <v>0</v>
      </c>
      <c r="G141" s="6">
        <f t="shared" si="24"/>
        <v>89.238</v>
      </c>
      <c r="H141" s="6">
        <f t="shared" si="24"/>
        <v>4136.411</v>
      </c>
      <c r="I141" s="6">
        <f t="shared" si="24"/>
        <v>0</v>
      </c>
      <c r="J141" s="6">
        <f t="shared" si="24"/>
        <v>9783.358</v>
      </c>
      <c r="K141" s="6">
        <f t="shared" si="24"/>
        <v>1784.3760000000002</v>
      </c>
      <c r="L141" s="6">
        <f t="shared" si="24"/>
        <v>0</v>
      </c>
      <c r="M141" s="6">
        <f t="shared" si="24"/>
        <v>146.66000000000003</v>
      </c>
    </row>
    <row r="142" spans="1:13" ht="12.75">
      <c r="A142" t="s">
        <v>115</v>
      </c>
      <c r="B142" s="9" t="s">
        <v>215</v>
      </c>
      <c r="C142" s="3">
        <f>SUM(D142:M142)</f>
        <v>763.014</v>
      </c>
      <c r="D142" s="3">
        <v>159.965</v>
      </c>
      <c r="E142" s="3">
        <v>60.928</v>
      </c>
      <c r="F142" s="3">
        <v>10.781</v>
      </c>
      <c r="G142" s="3">
        <v>0</v>
      </c>
      <c r="H142" s="3">
        <v>57.153</v>
      </c>
      <c r="I142" s="3">
        <v>0</v>
      </c>
      <c r="J142" s="3">
        <v>0</v>
      </c>
      <c r="K142" s="3">
        <v>23.093</v>
      </c>
      <c r="L142" s="3">
        <v>451.094</v>
      </c>
      <c r="M142" s="3">
        <v>0</v>
      </c>
    </row>
    <row r="143" spans="1:13" ht="12.75">
      <c r="A143" t="s">
        <v>115</v>
      </c>
      <c r="B143" t="s">
        <v>116</v>
      </c>
      <c r="C143" s="3">
        <f>SUM(D143:M143)</f>
        <v>1421.8619999999999</v>
      </c>
      <c r="D143" s="3">
        <v>764.882</v>
      </c>
      <c r="E143" s="3">
        <v>467.859</v>
      </c>
      <c r="F143" s="3">
        <v>0</v>
      </c>
      <c r="G143" s="3">
        <v>0</v>
      </c>
      <c r="H143" s="3">
        <v>129.556</v>
      </c>
      <c r="I143" s="3">
        <v>0</v>
      </c>
      <c r="J143" s="3">
        <v>0</v>
      </c>
      <c r="K143" s="3">
        <v>49.965</v>
      </c>
      <c r="L143" s="3">
        <v>0</v>
      </c>
      <c r="M143" s="3">
        <v>9.6</v>
      </c>
    </row>
    <row r="144" spans="1:13" ht="12.75">
      <c r="A144" t="s">
        <v>115</v>
      </c>
      <c r="B144" t="s">
        <v>264</v>
      </c>
      <c r="C144" s="3">
        <f>SUM(D144:M144)</f>
        <v>4025.126</v>
      </c>
      <c r="D144" s="3">
        <v>2484.73</v>
      </c>
      <c r="E144" s="3">
        <v>966.365</v>
      </c>
      <c r="F144" s="3">
        <v>0</v>
      </c>
      <c r="G144" s="3">
        <v>0</v>
      </c>
      <c r="H144" s="3">
        <v>198.561</v>
      </c>
      <c r="I144" s="3">
        <v>0</v>
      </c>
      <c r="J144" s="3">
        <v>0</v>
      </c>
      <c r="K144" s="3">
        <v>375.47</v>
      </c>
      <c r="L144" s="3">
        <v>0</v>
      </c>
      <c r="M144" s="3">
        <v>0</v>
      </c>
    </row>
    <row r="145" spans="1:13" ht="12.75">
      <c r="A145" t="s">
        <v>115</v>
      </c>
      <c r="B145" t="s">
        <v>114</v>
      </c>
      <c r="C145" s="3">
        <f>SUM(D145:M145)</f>
        <v>61458.948000000004</v>
      </c>
      <c r="D145" s="3">
        <v>27846.459</v>
      </c>
      <c r="E145" s="3">
        <v>18199.405</v>
      </c>
      <c r="F145" s="3">
        <v>0</v>
      </c>
      <c r="G145" s="3">
        <v>199.943</v>
      </c>
      <c r="H145" s="3">
        <v>4219.908</v>
      </c>
      <c r="I145" s="3">
        <v>0</v>
      </c>
      <c r="J145" s="3">
        <v>7752.85</v>
      </c>
      <c r="K145" s="3">
        <v>2546.69</v>
      </c>
      <c r="L145" s="3">
        <v>0</v>
      </c>
      <c r="M145" s="3">
        <v>693.693</v>
      </c>
    </row>
    <row r="146" spans="1:13" ht="12.75">
      <c r="A146" s="1" t="s">
        <v>253</v>
      </c>
      <c r="C146" s="6">
        <f>+C142+C143+C144+C145</f>
        <v>67668.95000000001</v>
      </c>
      <c r="D146" s="6">
        <f aca="true" t="shared" si="25" ref="D146:M146">+D142+D143+D144+D145</f>
        <v>31256.036</v>
      </c>
      <c r="E146" s="6">
        <f t="shared" si="25"/>
        <v>19694.557</v>
      </c>
      <c r="F146" s="6">
        <f t="shared" si="25"/>
        <v>10.781</v>
      </c>
      <c r="G146" s="6">
        <f t="shared" si="25"/>
        <v>199.943</v>
      </c>
      <c r="H146" s="6">
        <f t="shared" si="25"/>
        <v>4605.178</v>
      </c>
      <c r="I146" s="6">
        <f t="shared" si="25"/>
        <v>0</v>
      </c>
      <c r="J146" s="6">
        <f t="shared" si="25"/>
        <v>7752.85</v>
      </c>
      <c r="K146" s="6">
        <f t="shared" si="25"/>
        <v>2995.218</v>
      </c>
      <c r="L146" s="6">
        <f t="shared" si="25"/>
        <v>451.094</v>
      </c>
      <c r="M146" s="6">
        <f t="shared" si="25"/>
        <v>703.293</v>
      </c>
    </row>
    <row r="147" spans="1:13" ht="12.75">
      <c r="A147" t="s">
        <v>118</v>
      </c>
      <c r="B147" s="9" t="s">
        <v>216</v>
      </c>
      <c r="C147" s="3">
        <f aca="true" t="shared" si="26" ref="C147:C171">SUM(D147:M147)</f>
        <v>10925.403999999999</v>
      </c>
      <c r="D147" s="3">
        <v>3744.258</v>
      </c>
      <c r="E147" s="3">
        <v>1342.38</v>
      </c>
      <c r="F147" s="3">
        <v>2748.959</v>
      </c>
      <c r="G147" s="3">
        <v>121.256</v>
      </c>
      <c r="H147" s="3">
        <v>542.202</v>
      </c>
      <c r="I147" s="3">
        <v>0</v>
      </c>
      <c r="J147" s="3">
        <v>0</v>
      </c>
      <c r="K147" s="3">
        <v>242.92</v>
      </c>
      <c r="L147" s="3">
        <v>2136.272</v>
      </c>
      <c r="M147" s="3">
        <v>47.157</v>
      </c>
    </row>
    <row r="148" spans="1:13" ht="12.75">
      <c r="A148" t="s">
        <v>118</v>
      </c>
      <c r="B148" t="s">
        <v>119</v>
      </c>
      <c r="C148" s="10">
        <f t="shared" si="26"/>
        <v>4641.328</v>
      </c>
      <c r="D148" s="10">
        <v>1893.965</v>
      </c>
      <c r="E148" s="10">
        <v>1033.18</v>
      </c>
      <c r="F148" s="10">
        <v>0</v>
      </c>
      <c r="G148" s="10">
        <v>0</v>
      </c>
      <c r="H148" s="10">
        <v>223.795</v>
      </c>
      <c r="I148" s="10">
        <v>0</v>
      </c>
      <c r="J148" s="10">
        <v>0</v>
      </c>
      <c r="K148" s="10">
        <v>90.503</v>
      </c>
      <c r="L148" s="10">
        <v>1287.99</v>
      </c>
      <c r="M148" s="10">
        <v>111.895</v>
      </c>
    </row>
    <row r="149" spans="1:13" ht="12.75">
      <c r="A149" t="s">
        <v>118</v>
      </c>
      <c r="B149" t="s">
        <v>120</v>
      </c>
      <c r="C149" s="3">
        <f t="shared" si="26"/>
        <v>5990.1939999999995</v>
      </c>
      <c r="D149" s="3">
        <v>1294.569</v>
      </c>
      <c r="E149" s="3">
        <v>742.344</v>
      </c>
      <c r="F149" s="3">
        <v>563.42</v>
      </c>
      <c r="G149" s="3">
        <v>47.752</v>
      </c>
      <c r="H149" s="3">
        <v>168.779</v>
      </c>
      <c r="I149" s="3">
        <v>0</v>
      </c>
      <c r="J149" s="3">
        <v>0</v>
      </c>
      <c r="K149" s="3">
        <v>168.497</v>
      </c>
      <c r="L149" s="3">
        <v>2967.781</v>
      </c>
      <c r="M149" s="3">
        <v>37.052</v>
      </c>
    </row>
    <row r="150" spans="1:13" ht="12.75">
      <c r="A150" t="s">
        <v>118</v>
      </c>
      <c r="B150" s="7" t="s">
        <v>121</v>
      </c>
      <c r="C150" s="8">
        <f t="shared" si="26"/>
        <v>4440</v>
      </c>
      <c r="D150" s="8">
        <v>1100</v>
      </c>
      <c r="E150" s="8">
        <v>600</v>
      </c>
      <c r="F150" s="8">
        <v>0</v>
      </c>
      <c r="G150" s="8">
        <v>70</v>
      </c>
      <c r="H150" s="8">
        <v>190</v>
      </c>
      <c r="I150" s="8">
        <v>0</v>
      </c>
      <c r="J150" s="8">
        <v>100</v>
      </c>
      <c r="K150" s="8">
        <v>80</v>
      </c>
      <c r="L150" s="8">
        <v>2300</v>
      </c>
      <c r="M150" s="8">
        <v>0</v>
      </c>
    </row>
    <row r="151" spans="1:13" ht="12.75">
      <c r="A151" t="s">
        <v>118</v>
      </c>
      <c r="B151" s="7" t="s">
        <v>122</v>
      </c>
      <c r="C151" s="8">
        <f t="shared" si="26"/>
        <v>3160</v>
      </c>
      <c r="D151" s="8">
        <v>900</v>
      </c>
      <c r="E151" s="8">
        <v>300</v>
      </c>
      <c r="F151" s="8">
        <v>200</v>
      </c>
      <c r="G151" s="8">
        <v>0</v>
      </c>
      <c r="H151" s="8">
        <v>320</v>
      </c>
      <c r="I151" s="8">
        <v>0</v>
      </c>
      <c r="J151" s="8">
        <v>0</v>
      </c>
      <c r="K151" s="8">
        <v>100</v>
      </c>
      <c r="L151" s="8">
        <v>1300</v>
      </c>
      <c r="M151" s="8">
        <v>40</v>
      </c>
    </row>
    <row r="152" spans="1:13" ht="12.75">
      <c r="A152" t="s">
        <v>118</v>
      </c>
      <c r="B152" t="s">
        <v>123</v>
      </c>
      <c r="C152" s="3">
        <f t="shared" si="26"/>
        <v>5360.399</v>
      </c>
      <c r="D152" s="3">
        <v>1238.336</v>
      </c>
      <c r="E152" s="3">
        <v>492.538</v>
      </c>
      <c r="F152" s="3">
        <v>2480.657</v>
      </c>
      <c r="G152" s="3">
        <v>0</v>
      </c>
      <c r="H152" s="3">
        <v>224.171</v>
      </c>
      <c r="I152" s="3">
        <v>0</v>
      </c>
      <c r="J152" s="3">
        <v>0</v>
      </c>
      <c r="K152" s="3">
        <v>122.634</v>
      </c>
      <c r="L152" s="3">
        <v>773.318</v>
      </c>
      <c r="M152" s="3">
        <v>28.745</v>
      </c>
    </row>
    <row r="153" spans="1:13" ht="12.75">
      <c r="A153" t="s">
        <v>118</v>
      </c>
      <c r="B153" t="s">
        <v>124</v>
      </c>
      <c r="C153" s="3">
        <f t="shared" si="26"/>
        <v>4240.9800000000005</v>
      </c>
      <c r="D153" s="3">
        <v>960.302</v>
      </c>
      <c r="E153" s="3">
        <v>1642.303</v>
      </c>
      <c r="F153" s="3">
        <v>0</v>
      </c>
      <c r="G153" s="3">
        <v>0</v>
      </c>
      <c r="H153" s="3">
        <v>95.366</v>
      </c>
      <c r="I153" s="3">
        <v>0</v>
      </c>
      <c r="J153" s="3">
        <v>0</v>
      </c>
      <c r="K153" s="3">
        <v>77.924</v>
      </c>
      <c r="L153" s="3">
        <v>1433.343</v>
      </c>
      <c r="M153" s="3">
        <v>31.742</v>
      </c>
    </row>
    <row r="154" spans="1:13" ht="12.75">
      <c r="A154" t="s">
        <v>118</v>
      </c>
      <c r="B154" t="s">
        <v>125</v>
      </c>
      <c r="C154" s="3">
        <f t="shared" si="26"/>
        <v>4069.2090000000003</v>
      </c>
      <c r="D154" s="3">
        <v>1258.314</v>
      </c>
      <c r="E154" s="3">
        <v>392.531</v>
      </c>
      <c r="F154" s="3">
        <v>0</v>
      </c>
      <c r="G154" s="3">
        <v>0</v>
      </c>
      <c r="H154" s="3">
        <v>255.602</v>
      </c>
      <c r="I154" s="3">
        <v>0</v>
      </c>
      <c r="J154" s="3">
        <v>0</v>
      </c>
      <c r="K154" s="3">
        <v>110.67</v>
      </c>
      <c r="L154" s="3">
        <v>1991.782</v>
      </c>
      <c r="M154" s="3">
        <v>60.31</v>
      </c>
    </row>
    <row r="155" spans="1:13" ht="12.75">
      <c r="A155" t="s">
        <v>118</v>
      </c>
      <c r="B155" t="s">
        <v>126</v>
      </c>
      <c r="C155" s="3">
        <f t="shared" si="26"/>
        <v>41513.745</v>
      </c>
      <c r="D155" s="3">
        <v>21388.807</v>
      </c>
      <c r="E155" s="3">
        <v>12074.517</v>
      </c>
      <c r="F155" s="3">
        <v>3156.384</v>
      </c>
      <c r="G155" s="3">
        <v>23.285</v>
      </c>
      <c r="H155" s="3">
        <v>1989.963</v>
      </c>
      <c r="I155" s="3">
        <v>0</v>
      </c>
      <c r="J155" s="3">
        <v>0</v>
      </c>
      <c r="K155" s="3">
        <v>1090.36</v>
      </c>
      <c r="L155" s="3">
        <v>1550.109</v>
      </c>
      <c r="M155" s="3">
        <v>240.32</v>
      </c>
    </row>
    <row r="156" spans="1:13" ht="12.75">
      <c r="A156" t="s">
        <v>118</v>
      </c>
      <c r="B156" t="s">
        <v>127</v>
      </c>
      <c r="C156" s="3">
        <f t="shared" si="26"/>
        <v>45550.608000000015</v>
      </c>
      <c r="D156" s="3">
        <v>14547.713</v>
      </c>
      <c r="E156" s="3">
        <v>6725.755</v>
      </c>
      <c r="F156" s="3">
        <v>19631.465</v>
      </c>
      <c r="G156" s="3">
        <v>188.925</v>
      </c>
      <c r="H156" s="3">
        <v>2016.274</v>
      </c>
      <c r="I156" s="3">
        <v>0</v>
      </c>
      <c r="J156" s="3">
        <v>0</v>
      </c>
      <c r="K156" s="3">
        <v>974.302</v>
      </c>
      <c r="L156" s="3">
        <v>1265.889</v>
      </c>
      <c r="M156" s="3">
        <v>200.285</v>
      </c>
    </row>
    <row r="157" spans="1:13" ht="12.75">
      <c r="A157" t="s">
        <v>118</v>
      </c>
      <c r="B157" t="s">
        <v>128</v>
      </c>
      <c r="C157" s="3">
        <f t="shared" si="26"/>
        <v>63757.769</v>
      </c>
      <c r="D157" s="3">
        <v>18264.348</v>
      </c>
      <c r="E157" s="3">
        <v>7290.582</v>
      </c>
      <c r="F157" s="3">
        <v>25554.93</v>
      </c>
      <c r="G157" s="3">
        <v>0</v>
      </c>
      <c r="H157" s="3">
        <v>2237.994</v>
      </c>
      <c r="I157" s="3">
        <v>0</v>
      </c>
      <c r="J157" s="3">
        <v>0</v>
      </c>
      <c r="K157" s="3">
        <v>973.805</v>
      </c>
      <c r="L157" s="3">
        <v>8421.637</v>
      </c>
      <c r="M157" s="3">
        <v>1014.473</v>
      </c>
    </row>
    <row r="158" spans="1:13" ht="12.75">
      <c r="A158" t="s">
        <v>118</v>
      </c>
      <c r="B158" t="s">
        <v>129</v>
      </c>
      <c r="C158" s="3">
        <f t="shared" si="26"/>
        <v>3301.731</v>
      </c>
      <c r="D158" s="3">
        <v>604.762</v>
      </c>
      <c r="E158" s="3">
        <v>102.712</v>
      </c>
      <c r="F158" s="3">
        <v>31.103</v>
      </c>
      <c r="G158" s="3">
        <v>191.075</v>
      </c>
      <c r="H158" s="3">
        <v>70.196</v>
      </c>
      <c r="I158" s="3">
        <v>0</v>
      </c>
      <c r="J158" s="3">
        <v>0</v>
      </c>
      <c r="K158" s="3">
        <v>130.188</v>
      </c>
      <c r="L158" s="3">
        <v>2156.568</v>
      </c>
      <c r="M158" s="3">
        <v>15.127</v>
      </c>
    </row>
    <row r="159" spans="1:13" ht="12.75">
      <c r="A159" t="s">
        <v>118</v>
      </c>
      <c r="B159" t="s">
        <v>130</v>
      </c>
      <c r="C159" s="3">
        <f t="shared" si="26"/>
        <v>3900.2920000000004</v>
      </c>
      <c r="D159" s="3">
        <v>1342.42</v>
      </c>
      <c r="E159" s="3">
        <v>418.22</v>
      </c>
      <c r="F159" s="3">
        <v>0</v>
      </c>
      <c r="G159" s="3">
        <v>0</v>
      </c>
      <c r="H159" s="3">
        <v>156.598</v>
      </c>
      <c r="I159" s="3">
        <v>0</v>
      </c>
      <c r="J159" s="3">
        <v>0</v>
      </c>
      <c r="K159" s="3">
        <v>0</v>
      </c>
      <c r="L159" s="3">
        <v>1983.054</v>
      </c>
      <c r="M159" s="3">
        <v>0</v>
      </c>
    </row>
    <row r="160" spans="1:13" ht="12.75">
      <c r="A160" t="s">
        <v>118</v>
      </c>
      <c r="B160" t="s">
        <v>131</v>
      </c>
      <c r="C160" s="3">
        <f t="shared" si="26"/>
        <v>2627.732</v>
      </c>
      <c r="D160" s="3">
        <v>570.416</v>
      </c>
      <c r="E160" s="3">
        <v>895.967</v>
      </c>
      <c r="F160" s="3">
        <v>0</v>
      </c>
      <c r="G160" s="3">
        <v>0</v>
      </c>
      <c r="H160" s="3">
        <v>117.628</v>
      </c>
      <c r="I160" s="3">
        <v>0</v>
      </c>
      <c r="J160" s="3">
        <v>0</v>
      </c>
      <c r="K160" s="3">
        <v>154.474</v>
      </c>
      <c r="L160" s="3">
        <v>889.247</v>
      </c>
      <c r="M160" s="3">
        <v>0</v>
      </c>
    </row>
    <row r="161" spans="1:13" ht="12.75">
      <c r="A161" t="s">
        <v>118</v>
      </c>
      <c r="B161" t="s">
        <v>132</v>
      </c>
      <c r="C161" s="3">
        <f t="shared" si="26"/>
        <v>32645.182</v>
      </c>
      <c r="D161" s="3">
        <v>9630.328</v>
      </c>
      <c r="E161" s="3">
        <v>3922.906</v>
      </c>
      <c r="F161" s="3">
        <v>11432.557</v>
      </c>
      <c r="G161" s="3">
        <v>0</v>
      </c>
      <c r="H161" s="3">
        <v>1373.092</v>
      </c>
      <c r="I161" s="3">
        <v>0</v>
      </c>
      <c r="J161" s="3">
        <v>0</v>
      </c>
      <c r="K161" s="3">
        <v>211.704</v>
      </c>
      <c r="L161" s="3">
        <v>5570.491</v>
      </c>
      <c r="M161" s="3">
        <v>504.104</v>
      </c>
    </row>
    <row r="162" spans="1:13" ht="12.75">
      <c r="A162" t="s">
        <v>118</v>
      </c>
      <c r="B162" t="s">
        <v>133</v>
      </c>
      <c r="C162" s="3">
        <f t="shared" si="26"/>
        <v>30514.170000000002</v>
      </c>
      <c r="D162" s="3">
        <v>7470.327</v>
      </c>
      <c r="E162" s="3">
        <v>4041.132</v>
      </c>
      <c r="F162" s="3">
        <v>14686.495</v>
      </c>
      <c r="G162" s="3">
        <v>0</v>
      </c>
      <c r="H162" s="3">
        <v>844.2</v>
      </c>
      <c r="I162" s="3">
        <v>0</v>
      </c>
      <c r="J162" s="3">
        <v>0</v>
      </c>
      <c r="K162" s="3">
        <v>161.657</v>
      </c>
      <c r="L162" s="3">
        <v>3310.359</v>
      </c>
      <c r="M162" s="3">
        <v>0</v>
      </c>
    </row>
    <row r="163" spans="1:13" ht="12.75">
      <c r="A163" t="s">
        <v>118</v>
      </c>
      <c r="B163" s="7" t="s">
        <v>217</v>
      </c>
      <c r="C163" s="8">
        <f t="shared" si="26"/>
        <v>4260</v>
      </c>
      <c r="D163" s="8">
        <v>250</v>
      </c>
      <c r="E163" s="8">
        <v>0</v>
      </c>
      <c r="F163" s="8">
        <v>700</v>
      </c>
      <c r="G163" s="8">
        <v>0</v>
      </c>
      <c r="H163" s="8">
        <v>60</v>
      </c>
      <c r="I163" s="8">
        <v>0</v>
      </c>
      <c r="J163" s="8">
        <v>0</v>
      </c>
      <c r="K163" s="8">
        <v>0</v>
      </c>
      <c r="L163" s="8">
        <v>3250</v>
      </c>
      <c r="M163" s="8">
        <v>0</v>
      </c>
    </row>
    <row r="164" spans="1:13" ht="12.75">
      <c r="A164" t="s">
        <v>118</v>
      </c>
      <c r="B164" t="s">
        <v>134</v>
      </c>
      <c r="C164" s="3">
        <f t="shared" si="26"/>
        <v>14771.730999999998</v>
      </c>
      <c r="D164" s="3">
        <v>5885.644</v>
      </c>
      <c r="E164" s="3">
        <v>2687.747</v>
      </c>
      <c r="F164" s="3">
        <v>1581.096</v>
      </c>
      <c r="G164" s="3">
        <v>30</v>
      </c>
      <c r="H164" s="3">
        <v>789.497</v>
      </c>
      <c r="I164" s="3">
        <v>0</v>
      </c>
      <c r="J164" s="3">
        <v>0</v>
      </c>
      <c r="K164" s="3">
        <v>166.219</v>
      </c>
      <c r="L164" s="3">
        <v>3521.145</v>
      </c>
      <c r="M164" s="3">
        <v>110.383</v>
      </c>
    </row>
    <row r="165" spans="1:13" ht="12.75">
      <c r="A165" t="s">
        <v>118</v>
      </c>
      <c r="B165" t="s">
        <v>135</v>
      </c>
      <c r="C165" s="3">
        <f t="shared" si="26"/>
        <v>8316.546999999999</v>
      </c>
      <c r="D165" s="3">
        <v>4650.852</v>
      </c>
      <c r="E165" s="3">
        <v>1064.031</v>
      </c>
      <c r="F165" s="3">
        <v>396.457</v>
      </c>
      <c r="G165" s="3">
        <v>0</v>
      </c>
      <c r="H165" s="3">
        <v>512.503</v>
      </c>
      <c r="I165" s="3">
        <v>0</v>
      </c>
      <c r="J165" s="3">
        <v>0</v>
      </c>
      <c r="K165" s="3">
        <v>171.202</v>
      </c>
      <c r="L165" s="3">
        <v>1258.578</v>
      </c>
      <c r="M165" s="3">
        <v>262.924</v>
      </c>
    </row>
    <row r="166" spans="1:13" ht="12.75">
      <c r="A166" t="s">
        <v>118</v>
      </c>
      <c r="B166" s="7" t="s">
        <v>218</v>
      </c>
      <c r="C166" s="3">
        <f t="shared" si="26"/>
        <v>8170.38</v>
      </c>
      <c r="D166" s="3">
        <v>2763.468</v>
      </c>
      <c r="E166" s="3">
        <v>1356.487</v>
      </c>
      <c r="F166" s="3">
        <v>1268.487</v>
      </c>
      <c r="G166" s="3">
        <v>71.301</v>
      </c>
      <c r="H166" s="3">
        <v>396.614</v>
      </c>
      <c r="I166" s="3">
        <v>0</v>
      </c>
      <c r="J166" s="3">
        <v>0</v>
      </c>
      <c r="K166" s="3">
        <v>70.576</v>
      </c>
      <c r="L166" s="3">
        <v>2206.492</v>
      </c>
      <c r="M166" s="3">
        <v>36.955</v>
      </c>
    </row>
    <row r="167" spans="1:13" ht="12.75">
      <c r="A167" t="s">
        <v>118</v>
      </c>
      <c r="B167" t="s">
        <v>136</v>
      </c>
      <c r="C167" s="3">
        <f t="shared" si="26"/>
        <v>8335.22</v>
      </c>
      <c r="D167" s="3">
        <v>2123.624</v>
      </c>
      <c r="E167" s="3">
        <v>1853.842</v>
      </c>
      <c r="F167" s="3">
        <v>76.218</v>
      </c>
      <c r="G167" s="3">
        <v>41.6</v>
      </c>
      <c r="H167" s="3">
        <v>725.053</v>
      </c>
      <c r="I167" s="3">
        <v>0</v>
      </c>
      <c r="J167" s="3">
        <v>0</v>
      </c>
      <c r="K167" s="3">
        <v>197.867</v>
      </c>
      <c r="L167" s="3">
        <v>3296.524</v>
      </c>
      <c r="M167" s="3">
        <v>20.492</v>
      </c>
    </row>
    <row r="168" spans="1:13" ht="12.75">
      <c r="A168" t="s">
        <v>118</v>
      </c>
      <c r="B168" s="7" t="s">
        <v>219</v>
      </c>
      <c r="C168" s="3">
        <f t="shared" si="26"/>
        <v>6123.650000000001</v>
      </c>
      <c r="D168" s="3">
        <v>2597.414</v>
      </c>
      <c r="E168" s="3">
        <v>996.398</v>
      </c>
      <c r="F168" s="3">
        <v>573.669</v>
      </c>
      <c r="G168" s="3">
        <v>45</v>
      </c>
      <c r="H168" s="3">
        <v>325.995</v>
      </c>
      <c r="I168" s="3">
        <v>0</v>
      </c>
      <c r="J168" s="3">
        <v>0</v>
      </c>
      <c r="K168" s="3">
        <v>147.673</v>
      </c>
      <c r="L168" s="3">
        <v>1427.193</v>
      </c>
      <c r="M168" s="3">
        <v>10.308</v>
      </c>
    </row>
    <row r="169" spans="1:13" ht="12.75">
      <c r="A169" t="s">
        <v>118</v>
      </c>
      <c r="B169" t="s">
        <v>137</v>
      </c>
      <c r="C169" s="3">
        <f t="shared" si="26"/>
        <v>9519.824</v>
      </c>
      <c r="D169" s="3">
        <v>2481.95</v>
      </c>
      <c r="E169" s="3">
        <v>501.067</v>
      </c>
      <c r="F169" s="3">
        <v>4001.505</v>
      </c>
      <c r="G169" s="3">
        <v>78.838</v>
      </c>
      <c r="H169" s="3">
        <v>456.773</v>
      </c>
      <c r="I169" s="3">
        <v>0</v>
      </c>
      <c r="J169" s="3">
        <v>0</v>
      </c>
      <c r="K169" s="3">
        <v>123.403</v>
      </c>
      <c r="L169" s="3">
        <v>1806.502</v>
      </c>
      <c r="M169" s="3">
        <v>69.786</v>
      </c>
    </row>
    <row r="170" spans="1:13" ht="12.75">
      <c r="A170" t="s">
        <v>118</v>
      </c>
      <c r="B170" t="s">
        <v>138</v>
      </c>
      <c r="C170" s="3">
        <f t="shared" si="26"/>
        <v>5059.355</v>
      </c>
      <c r="D170" s="3">
        <v>3124.236</v>
      </c>
      <c r="E170" s="3">
        <v>879.793</v>
      </c>
      <c r="F170" s="3">
        <v>59.276</v>
      </c>
      <c r="G170" s="3">
        <v>0</v>
      </c>
      <c r="H170" s="3">
        <v>390.567</v>
      </c>
      <c r="I170" s="3">
        <v>0</v>
      </c>
      <c r="J170" s="3">
        <v>0</v>
      </c>
      <c r="K170" s="3">
        <v>209.821</v>
      </c>
      <c r="L170" s="3">
        <v>395.662</v>
      </c>
      <c r="M170" s="3">
        <v>0</v>
      </c>
    </row>
    <row r="171" spans="1:13" ht="12.75">
      <c r="A171" t="s">
        <v>118</v>
      </c>
      <c r="B171" t="s">
        <v>139</v>
      </c>
      <c r="C171" s="3">
        <f t="shared" si="26"/>
        <v>6583.5199999999995</v>
      </c>
      <c r="D171" s="3">
        <v>1724.573</v>
      </c>
      <c r="E171" s="3">
        <v>823.707</v>
      </c>
      <c r="F171" s="3">
        <v>1348.649</v>
      </c>
      <c r="G171" s="3">
        <v>0</v>
      </c>
      <c r="H171" s="3">
        <v>330.433</v>
      </c>
      <c r="I171" s="3">
        <v>0</v>
      </c>
      <c r="J171" s="3">
        <v>0</v>
      </c>
      <c r="K171" s="3">
        <v>148.125</v>
      </c>
      <c r="L171" s="3">
        <v>2189.386</v>
      </c>
      <c r="M171" s="3">
        <v>18.647</v>
      </c>
    </row>
    <row r="172" spans="1:14" ht="12.75">
      <c r="A172" s="1" t="s">
        <v>254</v>
      </c>
      <c r="C172" s="6">
        <f>SUM(C147:C171)</f>
        <v>337778.97000000003</v>
      </c>
      <c r="D172" s="6">
        <f aca="true" t="shared" si="27" ref="D172:N172">SUM(D147:D171)</f>
        <v>111810.62599999999</v>
      </c>
      <c r="E172" s="6">
        <f t="shared" si="27"/>
        <v>52180.13900000001</v>
      </c>
      <c r="F172" s="6">
        <f t="shared" si="27"/>
        <v>90491.32699999999</v>
      </c>
      <c r="G172" s="6">
        <f t="shared" si="27"/>
        <v>909.032</v>
      </c>
      <c r="H172" s="6">
        <f t="shared" si="27"/>
        <v>14813.295000000002</v>
      </c>
      <c r="I172" s="6">
        <f t="shared" si="27"/>
        <v>0</v>
      </c>
      <c r="J172" s="6">
        <f t="shared" si="27"/>
        <v>100</v>
      </c>
      <c r="K172" s="6">
        <f t="shared" si="27"/>
        <v>5924.524</v>
      </c>
      <c r="L172" s="6">
        <f t="shared" si="27"/>
        <v>58689.321999999986</v>
      </c>
      <c r="M172" s="6">
        <f t="shared" si="27"/>
        <v>2860.7049999999995</v>
      </c>
      <c r="N172" s="6"/>
    </row>
    <row r="173" spans="1:13" ht="12.75">
      <c r="A173" t="s">
        <v>140</v>
      </c>
      <c r="B173" t="s">
        <v>141</v>
      </c>
      <c r="C173" s="3">
        <f aca="true" t="shared" si="28" ref="C173:C184">SUM(D173:M173)</f>
        <v>6467.7119999999995</v>
      </c>
      <c r="D173" s="3">
        <v>3473.91</v>
      </c>
      <c r="E173" s="3">
        <v>966.096</v>
      </c>
      <c r="F173" s="3">
        <v>629.32</v>
      </c>
      <c r="G173" s="3">
        <v>18.56</v>
      </c>
      <c r="H173" s="3">
        <v>1057.284</v>
      </c>
      <c r="I173" s="3">
        <v>0</v>
      </c>
      <c r="J173" s="3">
        <v>0</v>
      </c>
      <c r="K173" s="3">
        <v>197.346</v>
      </c>
      <c r="L173" s="3">
        <v>85.766</v>
      </c>
      <c r="M173" s="3">
        <v>39.43</v>
      </c>
    </row>
    <row r="174" spans="1:13" ht="12.75">
      <c r="A174" t="s">
        <v>140</v>
      </c>
      <c r="B174" s="7" t="s">
        <v>220</v>
      </c>
      <c r="C174" s="8">
        <f t="shared" si="28"/>
        <v>745</v>
      </c>
      <c r="D174" s="8">
        <v>290</v>
      </c>
      <c r="E174" s="8">
        <v>150</v>
      </c>
      <c r="F174" s="8">
        <v>40</v>
      </c>
      <c r="G174" s="8">
        <v>0</v>
      </c>
      <c r="H174" s="8">
        <v>120</v>
      </c>
      <c r="I174" s="8">
        <v>0</v>
      </c>
      <c r="J174" s="8">
        <v>0</v>
      </c>
      <c r="K174" s="8">
        <v>35</v>
      </c>
      <c r="L174" s="8">
        <v>110</v>
      </c>
      <c r="M174" s="8">
        <v>0</v>
      </c>
    </row>
    <row r="175" spans="1:13" ht="12.75">
      <c r="A175" t="s">
        <v>140</v>
      </c>
      <c r="B175" t="s">
        <v>142</v>
      </c>
      <c r="C175" s="3">
        <f t="shared" si="28"/>
        <v>662.2479999999999</v>
      </c>
      <c r="D175" s="3">
        <v>333.092</v>
      </c>
      <c r="E175" s="3">
        <v>47.757</v>
      </c>
      <c r="F175" s="3">
        <v>0</v>
      </c>
      <c r="G175" s="3">
        <v>75.6</v>
      </c>
      <c r="H175" s="3">
        <v>102.36</v>
      </c>
      <c r="I175" s="3">
        <v>0</v>
      </c>
      <c r="J175" s="3">
        <v>0</v>
      </c>
      <c r="K175" s="3">
        <v>13.707</v>
      </c>
      <c r="L175" s="3">
        <v>82.932</v>
      </c>
      <c r="M175" s="3">
        <v>6.8</v>
      </c>
    </row>
    <row r="176" spans="1:13" ht="12.75">
      <c r="A176" t="s">
        <v>140</v>
      </c>
      <c r="B176" t="s">
        <v>143</v>
      </c>
      <c r="C176" s="10">
        <f t="shared" si="28"/>
        <v>2700</v>
      </c>
      <c r="D176" s="10">
        <v>250</v>
      </c>
      <c r="E176" s="10">
        <v>210</v>
      </c>
      <c r="F176" s="10">
        <v>1900</v>
      </c>
      <c r="G176" s="10">
        <v>13</v>
      </c>
      <c r="H176" s="10">
        <v>60</v>
      </c>
      <c r="I176" s="10">
        <v>0</v>
      </c>
      <c r="J176" s="10">
        <v>0</v>
      </c>
      <c r="K176" s="10">
        <v>13</v>
      </c>
      <c r="L176" s="10">
        <v>250</v>
      </c>
      <c r="M176" s="8">
        <v>4</v>
      </c>
    </row>
    <row r="177" spans="1:13" ht="12.75">
      <c r="A177" t="s">
        <v>140</v>
      </c>
      <c r="B177" s="7" t="s">
        <v>221</v>
      </c>
      <c r="C177" s="8">
        <f t="shared" si="28"/>
        <v>965</v>
      </c>
      <c r="D177" s="8">
        <v>350</v>
      </c>
      <c r="E177" s="8">
        <v>460</v>
      </c>
      <c r="F177" s="8">
        <v>0</v>
      </c>
      <c r="G177" s="8">
        <v>0</v>
      </c>
      <c r="H177" s="8">
        <v>70</v>
      </c>
      <c r="I177" s="8">
        <v>0</v>
      </c>
      <c r="J177" s="8">
        <v>0</v>
      </c>
      <c r="K177" s="8">
        <v>25</v>
      </c>
      <c r="L177" s="8">
        <v>0</v>
      </c>
      <c r="M177" s="8">
        <v>60</v>
      </c>
    </row>
    <row r="178" spans="1:13" ht="12.75">
      <c r="A178" t="s">
        <v>140</v>
      </c>
      <c r="B178" t="s">
        <v>144</v>
      </c>
      <c r="C178" s="3">
        <f t="shared" si="28"/>
        <v>472.03000000000003</v>
      </c>
      <c r="D178" s="3">
        <v>387.617</v>
      </c>
      <c r="E178" s="3">
        <v>0</v>
      </c>
      <c r="F178" s="3">
        <v>0</v>
      </c>
      <c r="G178" s="3">
        <v>2.574</v>
      </c>
      <c r="H178" s="3">
        <v>29.421</v>
      </c>
      <c r="I178" s="3">
        <v>0</v>
      </c>
      <c r="J178" s="3">
        <v>0</v>
      </c>
      <c r="K178" s="3">
        <v>45.378</v>
      </c>
      <c r="L178" s="3">
        <v>0</v>
      </c>
      <c r="M178" s="3">
        <v>7.04</v>
      </c>
    </row>
    <row r="179" spans="1:13" ht="12.75">
      <c r="A179" t="s">
        <v>140</v>
      </c>
      <c r="B179" t="s">
        <v>145</v>
      </c>
      <c r="C179" s="3">
        <f t="shared" si="28"/>
        <v>148.08300000000003</v>
      </c>
      <c r="D179" s="3">
        <v>71.718</v>
      </c>
      <c r="E179" s="3">
        <v>3.564</v>
      </c>
      <c r="F179" s="3">
        <v>0</v>
      </c>
      <c r="G179" s="3">
        <v>1.997</v>
      </c>
      <c r="H179" s="3">
        <v>25.846</v>
      </c>
      <c r="I179" s="3">
        <v>0</v>
      </c>
      <c r="J179" s="3">
        <v>0</v>
      </c>
      <c r="K179" s="3">
        <v>6.062</v>
      </c>
      <c r="L179" s="3">
        <v>38.896</v>
      </c>
      <c r="M179" s="3">
        <v>0</v>
      </c>
    </row>
    <row r="180" spans="1:13" ht="12.75">
      <c r="A180" t="s">
        <v>140</v>
      </c>
      <c r="B180" s="7" t="s">
        <v>222</v>
      </c>
      <c r="C180" s="8">
        <f t="shared" si="28"/>
        <v>279</v>
      </c>
      <c r="D180" s="8">
        <v>135</v>
      </c>
      <c r="E180" s="8">
        <v>60</v>
      </c>
      <c r="F180" s="8">
        <v>15</v>
      </c>
      <c r="G180" s="8">
        <v>6</v>
      </c>
      <c r="H180" s="8">
        <v>25</v>
      </c>
      <c r="I180" s="8">
        <v>0</v>
      </c>
      <c r="J180" s="8">
        <v>0</v>
      </c>
      <c r="K180" s="8">
        <v>30</v>
      </c>
      <c r="L180" s="8">
        <v>8</v>
      </c>
      <c r="M180" s="8">
        <v>0</v>
      </c>
    </row>
    <row r="181" spans="1:13" ht="12.75">
      <c r="A181" t="s">
        <v>140</v>
      </c>
      <c r="B181" t="s">
        <v>146</v>
      </c>
      <c r="C181" s="3">
        <f t="shared" si="28"/>
        <v>1629.571</v>
      </c>
      <c r="D181" s="3">
        <v>731.629</v>
      </c>
      <c r="E181" s="3">
        <v>16.205</v>
      </c>
      <c r="F181" s="3">
        <v>0</v>
      </c>
      <c r="G181" s="3">
        <v>219.099</v>
      </c>
      <c r="H181" s="3">
        <v>85.805</v>
      </c>
      <c r="I181" s="3">
        <v>0</v>
      </c>
      <c r="J181" s="3">
        <v>0</v>
      </c>
      <c r="K181" s="3">
        <v>432.072</v>
      </c>
      <c r="L181" s="3">
        <v>144.761</v>
      </c>
      <c r="M181" s="3">
        <v>0</v>
      </c>
    </row>
    <row r="182" spans="1:13" ht="12.75">
      <c r="A182" t="s">
        <v>140</v>
      </c>
      <c r="B182" s="9" t="s">
        <v>223</v>
      </c>
      <c r="C182" s="3">
        <f t="shared" si="28"/>
        <v>716.373</v>
      </c>
      <c r="D182" s="3">
        <v>315.932</v>
      </c>
      <c r="E182" s="3">
        <v>158.507</v>
      </c>
      <c r="F182" s="3">
        <v>0</v>
      </c>
      <c r="G182" s="3">
        <v>123</v>
      </c>
      <c r="H182" s="3">
        <v>82.375</v>
      </c>
      <c r="I182" s="3">
        <v>0</v>
      </c>
      <c r="J182" s="3">
        <v>0</v>
      </c>
      <c r="K182" s="3">
        <v>36.559</v>
      </c>
      <c r="L182" s="3">
        <v>0</v>
      </c>
      <c r="M182" s="3">
        <v>0</v>
      </c>
    </row>
    <row r="183" spans="1:13" ht="12.75">
      <c r="A183" t="s">
        <v>140</v>
      </c>
      <c r="B183" t="s">
        <v>147</v>
      </c>
      <c r="C183" s="3">
        <f t="shared" si="28"/>
        <v>8707.419</v>
      </c>
      <c r="D183" s="3">
        <v>5144.439</v>
      </c>
      <c r="E183" s="3">
        <v>0</v>
      </c>
      <c r="F183" s="3">
        <v>1320.034</v>
      </c>
      <c r="G183" s="3">
        <v>215</v>
      </c>
      <c r="H183" s="3">
        <v>964.864</v>
      </c>
      <c r="I183" s="3">
        <v>0</v>
      </c>
      <c r="J183" s="3">
        <v>0</v>
      </c>
      <c r="K183" s="3">
        <v>440.745</v>
      </c>
      <c r="L183" s="3">
        <v>544.526</v>
      </c>
      <c r="M183" s="3">
        <v>77.811</v>
      </c>
    </row>
    <row r="184" spans="1:13" ht="12.75">
      <c r="A184" t="s">
        <v>140</v>
      </c>
      <c r="B184" s="7" t="s">
        <v>224</v>
      </c>
      <c r="C184" s="3">
        <f t="shared" si="28"/>
        <v>5530.932</v>
      </c>
      <c r="D184" s="3">
        <v>2433.888</v>
      </c>
      <c r="E184" s="3">
        <v>657.692</v>
      </c>
      <c r="F184" s="3">
        <v>947.64</v>
      </c>
      <c r="G184" s="3">
        <v>196.775</v>
      </c>
      <c r="H184" s="3">
        <v>676.647</v>
      </c>
      <c r="I184" s="3">
        <v>0</v>
      </c>
      <c r="J184" s="3">
        <v>0</v>
      </c>
      <c r="K184" s="3">
        <v>168.238</v>
      </c>
      <c r="L184" s="3">
        <v>364.356</v>
      </c>
      <c r="M184" s="3">
        <v>85.696</v>
      </c>
    </row>
    <row r="185" spans="1:13" ht="12.75">
      <c r="A185" s="1" t="s">
        <v>255</v>
      </c>
      <c r="C185" s="6">
        <f>SUM(C173:C184)</f>
        <v>29023.368000000002</v>
      </c>
      <c r="D185" s="6">
        <f aca="true" t="shared" si="29" ref="D185:M185">SUM(D173:D184)</f>
        <v>13917.224999999999</v>
      </c>
      <c r="E185" s="6">
        <f t="shared" si="29"/>
        <v>2729.821</v>
      </c>
      <c r="F185" s="6">
        <f t="shared" si="29"/>
        <v>4851.994000000001</v>
      </c>
      <c r="G185" s="6">
        <f t="shared" si="29"/>
        <v>871.6049999999999</v>
      </c>
      <c r="H185" s="6">
        <f t="shared" si="29"/>
        <v>3299.602</v>
      </c>
      <c r="I185" s="6">
        <f t="shared" si="29"/>
        <v>0</v>
      </c>
      <c r="J185" s="6">
        <f t="shared" si="29"/>
        <v>0</v>
      </c>
      <c r="K185" s="6">
        <f t="shared" si="29"/>
        <v>1443.1070000000002</v>
      </c>
      <c r="L185" s="6">
        <f t="shared" si="29"/>
        <v>1629.2369999999999</v>
      </c>
      <c r="M185" s="6">
        <f t="shared" si="29"/>
        <v>280.77700000000004</v>
      </c>
    </row>
    <row r="186" spans="1:13" ht="12.75">
      <c r="A186" t="s">
        <v>148</v>
      </c>
      <c r="B186" t="s">
        <v>149</v>
      </c>
      <c r="C186" s="3">
        <f>SUM(D186:M186)</f>
        <v>938.1089999999999</v>
      </c>
      <c r="D186" s="3">
        <v>221.152</v>
      </c>
      <c r="E186" s="3">
        <v>155.917</v>
      </c>
      <c r="F186" s="3">
        <v>0</v>
      </c>
      <c r="G186" s="3">
        <v>139.083</v>
      </c>
      <c r="H186" s="3">
        <v>0</v>
      </c>
      <c r="I186" s="3">
        <v>0</v>
      </c>
      <c r="J186" s="3">
        <v>0</v>
      </c>
      <c r="K186" s="3">
        <v>421.957</v>
      </c>
      <c r="L186" s="3">
        <v>0</v>
      </c>
      <c r="M186" s="3">
        <v>0</v>
      </c>
    </row>
    <row r="187" spans="1:13" ht="12.75">
      <c r="A187" s="1" t="s">
        <v>256</v>
      </c>
      <c r="C187" s="6">
        <f>+C186</f>
        <v>938.1089999999999</v>
      </c>
      <c r="D187" s="6">
        <f aca="true" t="shared" si="30" ref="D187:M187">+D186</f>
        <v>221.152</v>
      </c>
      <c r="E187" s="6">
        <f t="shared" si="30"/>
        <v>155.917</v>
      </c>
      <c r="F187" s="6">
        <f t="shared" si="30"/>
        <v>0</v>
      </c>
      <c r="G187" s="6">
        <f t="shared" si="30"/>
        <v>139.083</v>
      </c>
      <c r="H187" s="6">
        <f t="shared" si="30"/>
        <v>0</v>
      </c>
      <c r="I187" s="6">
        <f t="shared" si="30"/>
        <v>0</v>
      </c>
      <c r="J187" s="6">
        <f t="shared" si="30"/>
        <v>0</v>
      </c>
      <c r="K187" s="6">
        <f t="shared" si="30"/>
        <v>421.957</v>
      </c>
      <c r="L187" s="6">
        <f t="shared" si="30"/>
        <v>0</v>
      </c>
      <c r="M187" s="6">
        <f t="shared" si="30"/>
        <v>0</v>
      </c>
    </row>
    <row r="188" spans="1:13" ht="12.75">
      <c r="A188" t="s">
        <v>150</v>
      </c>
      <c r="B188" t="s">
        <v>151</v>
      </c>
      <c r="C188" s="3">
        <f aca="true" t="shared" si="31" ref="C188:C201">SUM(D188:M188)</f>
        <v>6303.399</v>
      </c>
      <c r="D188" s="3">
        <v>1184.242</v>
      </c>
      <c r="E188" s="3">
        <v>606.113</v>
      </c>
      <c r="F188" s="3">
        <v>3880.323</v>
      </c>
      <c r="G188" s="3">
        <v>60.286</v>
      </c>
      <c r="H188" s="3">
        <v>172.947</v>
      </c>
      <c r="I188" s="3">
        <v>0</v>
      </c>
      <c r="J188" s="3">
        <v>0</v>
      </c>
      <c r="K188" s="3">
        <v>125.6</v>
      </c>
      <c r="L188" s="3">
        <v>273.888</v>
      </c>
      <c r="M188" s="3">
        <v>0</v>
      </c>
    </row>
    <row r="189" spans="1:13" ht="12.75">
      <c r="A189" t="s">
        <v>150</v>
      </c>
      <c r="B189" t="s">
        <v>152</v>
      </c>
      <c r="C189" s="3">
        <f t="shared" si="31"/>
        <v>2499.435</v>
      </c>
      <c r="D189" s="3">
        <v>636.184</v>
      </c>
      <c r="E189" s="3">
        <v>99.067</v>
      </c>
      <c r="F189" s="3">
        <v>238.436</v>
      </c>
      <c r="G189" s="3">
        <v>0</v>
      </c>
      <c r="H189" s="3">
        <v>82.17</v>
      </c>
      <c r="I189" s="3">
        <v>0</v>
      </c>
      <c r="J189" s="3">
        <v>82.884</v>
      </c>
      <c r="K189" s="3">
        <v>0</v>
      </c>
      <c r="L189" s="3">
        <v>1230.694</v>
      </c>
      <c r="M189" s="3">
        <v>130</v>
      </c>
    </row>
    <row r="190" spans="1:13" ht="12.75">
      <c r="A190" t="s">
        <v>150</v>
      </c>
      <c r="B190" t="s">
        <v>153</v>
      </c>
      <c r="C190" s="8">
        <f t="shared" si="31"/>
        <v>955</v>
      </c>
      <c r="D190" s="8">
        <v>340</v>
      </c>
      <c r="E190" s="8">
        <v>160</v>
      </c>
      <c r="F190" s="8">
        <v>0</v>
      </c>
      <c r="G190" s="8">
        <v>0</v>
      </c>
      <c r="H190" s="8">
        <v>85</v>
      </c>
      <c r="I190" s="8">
        <v>0</v>
      </c>
      <c r="J190" s="8">
        <v>0</v>
      </c>
      <c r="K190" s="8">
        <v>40</v>
      </c>
      <c r="L190" s="8">
        <v>310</v>
      </c>
      <c r="M190" s="8">
        <v>20</v>
      </c>
    </row>
    <row r="191" spans="1:13" ht="12.75">
      <c r="A191" t="s">
        <v>150</v>
      </c>
      <c r="B191" t="s">
        <v>154</v>
      </c>
      <c r="C191" s="3">
        <f t="shared" si="31"/>
        <v>2829.883</v>
      </c>
      <c r="D191" s="3">
        <v>363.859</v>
      </c>
      <c r="E191" s="3">
        <v>239.376</v>
      </c>
      <c r="F191" s="3">
        <v>344.377</v>
      </c>
      <c r="G191" s="3">
        <v>0</v>
      </c>
      <c r="H191" s="3">
        <v>76.376</v>
      </c>
      <c r="I191" s="3">
        <v>0</v>
      </c>
      <c r="J191" s="3">
        <v>0</v>
      </c>
      <c r="K191" s="3">
        <v>148.662</v>
      </c>
      <c r="L191" s="3">
        <v>1657.233</v>
      </c>
      <c r="M191" s="3">
        <v>0</v>
      </c>
    </row>
    <row r="192" spans="1:13" ht="12.75">
      <c r="A192" t="s">
        <v>150</v>
      </c>
      <c r="B192" s="7" t="s">
        <v>225</v>
      </c>
      <c r="C192" s="8">
        <f t="shared" si="31"/>
        <v>370</v>
      </c>
      <c r="D192" s="8">
        <v>65</v>
      </c>
      <c r="E192" s="8">
        <v>20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5</v>
      </c>
      <c r="L192" s="8">
        <v>280</v>
      </c>
      <c r="M192" s="8">
        <v>0</v>
      </c>
    </row>
    <row r="193" spans="1:13" ht="12.75">
      <c r="A193" t="s">
        <v>150</v>
      </c>
      <c r="B193" s="7" t="s">
        <v>105</v>
      </c>
      <c r="C193" s="8">
        <f t="shared" si="31"/>
        <v>20080</v>
      </c>
      <c r="D193" s="8">
        <v>10100</v>
      </c>
      <c r="E193" s="8">
        <v>2800</v>
      </c>
      <c r="F193" s="8">
        <v>2500</v>
      </c>
      <c r="G193" s="8">
        <v>460</v>
      </c>
      <c r="H193" s="8">
        <v>1320</v>
      </c>
      <c r="I193" s="8">
        <v>0</v>
      </c>
      <c r="J193" s="8">
        <v>0</v>
      </c>
      <c r="K193" s="8">
        <v>1710</v>
      </c>
      <c r="L193" s="8">
        <v>1070</v>
      </c>
      <c r="M193" s="8">
        <v>120</v>
      </c>
    </row>
    <row r="194" spans="1:13" ht="12.75">
      <c r="A194" t="s">
        <v>150</v>
      </c>
      <c r="B194" t="s">
        <v>155</v>
      </c>
      <c r="C194" s="3">
        <f t="shared" si="31"/>
        <v>21391.879999999997</v>
      </c>
      <c r="D194" s="3">
        <v>9425.22</v>
      </c>
      <c r="E194" s="3">
        <v>3920.124</v>
      </c>
      <c r="F194" s="3">
        <v>4858.861</v>
      </c>
      <c r="G194" s="3">
        <v>0</v>
      </c>
      <c r="H194" s="3">
        <v>1280.478</v>
      </c>
      <c r="I194" s="3">
        <v>0</v>
      </c>
      <c r="J194" s="3">
        <v>0</v>
      </c>
      <c r="K194" s="3">
        <v>985.667</v>
      </c>
      <c r="L194" s="3">
        <v>921.53</v>
      </c>
      <c r="M194" s="3">
        <v>0</v>
      </c>
    </row>
    <row r="195" spans="1:13" ht="12.75">
      <c r="A195" t="s">
        <v>150</v>
      </c>
      <c r="B195" t="s">
        <v>156</v>
      </c>
      <c r="C195" s="3">
        <f t="shared" si="31"/>
        <v>28328.206000000002</v>
      </c>
      <c r="D195" s="3">
        <v>7232.625</v>
      </c>
      <c r="E195" s="3">
        <v>3462.808</v>
      </c>
      <c r="F195" s="3">
        <v>14960.714</v>
      </c>
      <c r="G195" s="3">
        <v>526.678</v>
      </c>
      <c r="H195" s="3">
        <v>1073.666</v>
      </c>
      <c r="I195" s="3">
        <v>0</v>
      </c>
      <c r="J195" s="3">
        <v>0</v>
      </c>
      <c r="K195" s="3">
        <v>394.659</v>
      </c>
      <c r="L195" s="3">
        <v>508.408</v>
      </c>
      <c r="M195" s="3">
        <v>168.648</v>
      </c>
    </row>
    <row r="196" spans="1:13" ht="12.75">
      <c r="A196" t="s">
        <v>150</v>
      </c>
      <c r="B196" t="s">
        <v>157</v>
      </c>
      <c r="C196" s="3">
        <f t="shared" si="31"/>
        <v>1083.213</v>
      </c>
      <c r="D196" s="3">
        <v>0</v>
      </c>
      <c r="E196" s="3">
        <v>0</v>
      </c>
      <c r="F196" s="3">
        <v>0</v>
      </c>
      <c r="G196" s="3">
        <v>292.254</v>
      </c>
      <c r="H196" s="3">
        <v>0</v>
      </c>
      <c r="I196" s="3">
        <v>0</v>
      </c>
      <c r="J196" s="3">
        <v>0</v>
      </c>
      <c r="K196" s="3">
        <v>0</v>
      </c>
      <c r="L196" s="3">
        <v>790.959</v>
      </c>
      <c r="M196" s="3">
        <v>0</v>
      </c>
    </row>
    <row r="197" spans="1:13" ht="12.75">
      <c r="A197" t="s">
        <v>150</v>
      </c>
      <c r="B197" t="s">
        <v>158</v>
      </c>
      <c r="C197" s="3">
        <f t="shared" si="31"/>
        <v>6739.513999999998</v>
      </c>
      <c r="D197" s="3">
        <v>3395.365</v>
      </c>
      <c r="E197" s="3">
        <v>1828.982</v>
      </c>
      <c r="F197" s="3">
        <v>0</v>
      </c>
      <c r="G197" s="3">
        <v>196.017</v>
      </c>
      <c r="H197" s="3">
        <v>665.097</v>
      </c>
      <c r="I197" s="3">
        <v>0</v>
      </c>
      <c r="J197" s="3">
        <v>0.004</v>
      </c>
      <c r="K197" s="3">
        <v>88.266</v>
      </c>
      <c r="L197" s="3">
        <v>449.678</v>
      </c>
      <c r="M197" s="3">
        <v>116.105</v>
      </c>
    </row>
    <row r="198" spans="1:13" ht="12.75">
      <c r="A198" t="s">
        <v>150</v>
      </c>
      <c r="B198" t="s">
        <v>159</v>
      </c>
      <c r="C198" s="3">
        <f t="shared" si="31"/>
        <v>2037.2350000000001</v>
      </c>
      <c r="D198" s="3">
        <v>0</v>
      </c>
      <c r="E198" s="3">
        <v>0</v>
      </c>
      <c r="F198" s="3">
        <v>0</v>
      </c>
      <c r="G198" s="3">
        <v>0</v>
      </c>
      <c r="H198" s="3">
        <v>216.456</v>
      </c>
      <c r="I198" s="3">
        <v>0</v>
      </c>
      <c r="J198" s="3">
        <v>499.984</v>
      </c>
      <c r="K198" s="3">
        <v>0</v>
      </c>
      <c r="L198" s="3">
        <v>1320.795</v>
      </c>
      <c r="M198" s="3">
        <v>0</v>
      </c>
    </row>
    <row r="199" spans="1:13" ht="12.75">
      <c r="A199" t="s">
        <v>150</v>
      </c>
      <c r="B199" t="s">
        <v>160</v>
      </c>
      <c r="C199" s="3">
        <f t="shared" si="31"/>
        <v>84330.95399999998</v>
      </c>
      <c r="D199" s="3">
        <v>33184.461</v>
      </c>
      <c r="E199" s="3">
        <v>18145.784</v>
      </c>
      <c r="F199" s="3">
        <v>23157.595</v>
      </c>
      <c r="G199" s="3">
        <v>2148.332</v>
      </c>
      <c r="H199" s="3">
        <v>3858.006</v>
      </c>
      <c r="I199" s="3">
        <v>0</v>
      </c>
      <c r="J199" s="3">
        <v>0</v>
      </c>
      <c r="K199" s="3">
        <v>1828.008</v>
      </c>
      <c r="L199" s="3">
        <v>533.544</v>
      </c>
      <c r="M199" s="3">
        <v>1475.224</v>
      </c>
    </row>
    <row r="200" spans="1:13" ht="12.75">
      <c r="A200" t="s">
        <v>150</v>
      </c>
      <c r="B200" t="s">
        <v>161</v>
      </c>
      <c r="C200" s="3">
        <f t="shared" si="31"/>
        <v>4499.2789999999995</v>
      </c>
      <c r="D200" s="3">
        <v>1219.728</v>
      </c>
      <c r="E200" s="3">
        <v>336.042</v>
      </c>
      <c r="F200" s="3">
        <v>2553.743</v>
      </c>
      <c r="G200" s="3">
        <v>0</v>
      </c>
      <c r="H200" s="3">
        <v>185.362</v>
      </c>
      <c r="I200" s="3">
        <v>0</v>
      </c>
      <c r="J200" s="3">
        <v>0</v>
      </c>
      <c r="K200" s="3">
        <v>83.696</v>
      </c>
      <c r="L200" s="3">
        <v>61.29</v>
      </c>
      <c r="M200" s="3">
        <v>59.418</v>
      </c>
    </row>
    <row r="201" spans="1:13" ht="12.75">
      <c r="A201" t="s">
        <v>150</v>
      </c>
      <c r="B201" t="s">
        <v>117</v>
      </c>
      <c r="C201" s="3">
        <f t="shared" si="31"/>
        <v>3517.766</v>
      </c>
      <c r="D201" s="3">
        <v>1569.148</v>
      </c>
      <c r="E201" s="3">
        <v>1214.224</v>
      </c>
      <c r="F201" s="3">
        <v>0</v>
      </c>
      <c r="G201" s="3">
        <v>0</v>
      </c>
      <c r="H201" s="3">
        <v>280.411</v>
      </c>
      <c r="I201" s="3">
        <v>0</v>
      </c>
      <c r="J201" s="3">
        <v>0</v>
      </c>
      <c r="K201" s="3">
        <v>193.985</v>
      </c>
      <c r="L201" s="3">
        <v>259.998</v>
      </c>
      <c r="M201" s="3">
        <v>0</v>
      </c>
    </row>
    <row r="202" spans="1:13" ht="12.75">
      <c r="A202" s="1" t="s">
        <v>257</v>
      </c>
      <c r="C202" s="6">
        <f>SUM(C188:C201)</f>
        <v>184965.764</v>
      </c>
      <c r="D202" s="6">
        <f aca="true" t="shared" si="32" ref="D202:M202">SUM(D188:D201)</f>
        <v>68715.83200000001</v>
      </c>
      <c r="E202" s="6">
        <f t="shared" si="32"/>
        <v>32832.520000000004</v>
      </c>
      <c r="F202" s="6">
        <f t="shared" si="32"/>
        <v>52494.049</v>
      </c>
      <c r="G202" s="6">
        <f t="shared" si="32"/>
        <v>3683.567</v>
      </c>
      <c r="H202" s="6">
        <f t="shared" si="32"/>
        <v>9295.969</v>
      </c>
      <c r="I202" s="6">
        <f t="shared" si="32"/>
        <v>0</v>
      </c>
      <c r="J202" s="6">
        <f t="shared" si="32"/>
        <v>582.872</v>
      </c>
      <c r="K202" s="6">
        <f t="shared" si="32"/>
        <v>5603.543</v>
      </c>
      <c r="L202" s="6">
        <f t="shared" si="32"/>
        <v>9668.017</v>
      </c>
      <c r="M202" s="6">
        <f t="shared" si="32"/>
        <v>2089.395</v>
      </c>
    </row>
    <row r="203" spans="1:13" ht="12.75">
      <c r="A203" t="s">
        <v>162</v>
      </c>
      <c r="B203" t="s">
        <v>163</v>
      </c>
      <c r="C203" s="3">
        <f>SUM(D203:M203)</f>
        <v>6109.008</v>
      </c>
      <c r="D203" s="3">
        <v>1276.096</v>
      </c>
      <c r="E203" s="3">
        <v>447.585</v>
      </c>
      <c r="F203" s="3">
        <v>3141.403</v>
      </c>
      <c r="G203" s="3">
        <v>0</v>
      </c>
      <c r="H203" s="3">
        <v>277.743</v>
      </c>
      <c r="I203" s="3">
        <v>0</v>
      </c>
      <c r="J203" s="3">
        <v>0</v>
      </c>
      <c r="K203" s="3">
        <v>292.25</v>
      </c>
      <c r="L203" s="3">
        <v>657.611</v>
      </c>
      <c r="M203" s="3">
        <v>16.32</v>
      </c>
    </row>
    <row r="204" spans="1:13" ht="12.75">
      <c r="A204" t="s">
        <v>162</v>
      </c>
      <c r="B204" t="s">
        <v>164</v>
      </c>
      <c r="C204" s="3">
        <f>SUM(D204:M204)</f>
        <v>4676.4580000000005</v>
      </c>
      <c r="D204" s="3">
        <v>645.541</v>
      </c>
      <c r="E204" s="3">
        <v>220.913</v>
      </c>
      <c r="F204" s="3">
        <v>108.792</v>
      </c>
      <c r="G204" s="3">
        <v>0</v>
      </c>
      <c r="H204" s="3">
        <v>165.741</v>
      </c>
      <c r="I204" s="3">
        <v>0</v>
      </c>
      <c r="J204" s="3">
        <v>2793.592</v>
      </c>
      <c r="K204" s="3">
        <v>138.004</v>
      </c>
      <c r="L204" s="3">
        <v>597.397</v>
      </c>
      <c r="M204" s="3">
        <v>6.478</v>
      </c>
    </row>
    <row r="205" spans="1:13" ht="12.75">
      <c r="A205" t="s">
        <v>162</v>
      </c>
      <c r="B205" s="7" t="s">
        <v>226</v>
      </c>
      <c r="C205" s="8">
        <f>SUM(D205:M205)</f>
        <v>2398</v>
      </c>
      <c r="D205" s="8">
        <v>800</v>
      </c>
      <c r="E205" s="8">
        <v>220</v>
      </c>
      <c r="F205" s="8">
        <v>0</v>
      </c>
      <c r="G205" s="8">
        <v>0</v>
      </c>
      <c r="H205" s="8">
        <v>123</v>
      </c>
      <c r="I205" s="8">
        <v>0</v>
      </c>
      <c r="J205" s="8">
        <v>490</v>
      </c>
      <c r="K205" s="8">
        <v>495</v>
      </c>
      <c r="L205" s="8">
        <v>270</v>
      </c>
      <c r="M205" s="8">
        <v>0</v>
      </c>
    </row>
    <row r="206" spans="1:13" ht="12.75">
      <c r="A206" t="s">
        <v>162</v>
      </c>
      <c r="B206" s="7" t="s">
        <v>227</v>
      </c>
      <c r="C206" s="8">
        <f>SUM(D206:M206)</f>
        <v>300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300</v>
      </c>
      <c r="M206" s="8">
        <v>0</v>
      </c>
    </row>
    <row r="207" spans="1:13" ht="12.75">
      <c r="A207" s="1" t="s">
        <v>258</v>
      </c>
      <c r="C207" s="6">
        <f>+C203+C204+C205+C206</f>
        <v>13483.466</v>
      </c>
      <c r="D207" s="6">
        <f aca="true" t="shared" si="33" ref="D207:M207">+D203+D204+D205+D206</f>
        <v>2721.637</v>
      </c>
      <c r="E207" s="6">
        <f t="shared" si="33"/>
        <v>888.498</v>
      </c>
      <c r="F207" s="6">
        <f t="shared" si="33"/>
        <v>3250.1949999999997</v>
      </c>
      <c r="G207" s="6">
        <f t="shared" si="33"/>
        <v>0</v>
      </c>
      <c r="H207" s="6">
        <f t="shared" si="33"/>
        <v>566.484</v>
      </c>
      <c r="I207" s="6">
        <f t="shared" si="33"/>
        <v>0</v>
      </c>
      <c r="J207" s="6">
        <f t="shared" si="33"/>
        <v>3283.592</v>
      </c>
      <c r="K207" s="6">
        <f t="shared" si="33"/>
        <v>925.254</v>
      </c>
      <c r="L207" s="6">
        <f t="shared" si="33"/>
        <v>1825.008</v>
      </c>
      <c r="M207" s="6">
        <f t="shared" si="33"/>
        <v>22.798000000000002</v>
      </c>
    </row>
    <row r="208" spans="1:13" ht="12.75">
      <c r="A208" t="s">
        <v>165</v>
      </c>
      <c r="B208" s="9" t="s">
        <v>228</v>
      </c>
      <c r="C208" s="3">
        <f>SUM(D208:M208)</f>
        <v>1300.9089999999999</v>
      </c>
      <c r="D208" s="3">
        <v>664.808</v>
      </c>
      <c r="E208" s="3">
        <v>259.429</v>
      </c>
      <c r="F208" s="3">
        <v>0</v>
      </c>
      <c r="G208" s="3">
        <v>0</v>
      </c>
      <c r="H208" s="3">
        <v>119.497</v>
      </c>
      <c r="I208" s="3">
        <v>0</v>
      </c>
      <c r="J208" s="3">
        <v>0</v>
      </c>
      <c r="K208" s="3">
        <v>88.147</v>
      </c>
      <c r="L208" s="3">
        <v>160.835</v>
      </c>
      <c r="M208" s="3">
        <v>8.193</v>
      </c>
    </row>
    <row r="209" spans="1:13" ht="12.75">
      <c r="A209" t="s">
        <v>165</v>
      </c>
      <c r="B209" s="7" t="s">
        <v>229</v>
      </c>
      <c r="C209" s="8">
        <f>SUM(D209:M209)</f>
        <v>1405</v>
      </c>
      <c r="D209" s="8">
        <v>450</v>
      </c>
      <c r="E209" s="8">
        <v>270</v>
      </c>
      <c r="F209" s="8">
        <v>0</v>
      </c>
      <c r="G209" s="8">
        <v>0</v>
      </c>
      <c r="H209" s="8">
        <v>120</v>
      </c>
      <c r="I209" s="8">
        <v>0</v>
      </c>
      <c r="J209" s="8">
        <v>0</v>
      </c>
      <c r="K209" s="8">
        <v>165</v>
      </c>
      <c r="L209" s="8">
        <v>350</v>
      </c>
      <c r="M209" s="8">
        <v>50</v>
      </c>
    </row>
    <row r="210" spans="1:13" ht="12.75">
      <c r="A210" t="s">
        <v>165</v>
      </c>
      <c r="B210" s="7" t="s">
        <v>166</v>
      </c>
      <c r="C210" s="8">
        <f>SUM(D210:M210)</f>
        <v>5020</v>
      </c>
      <c r="D210" s="8">
        <v>2300</v>
      </c>
      <c r="E210" s="8">
        <v>1560</v>
      </c>
      <c r="F210" s="8">
        <v>0</v>
      </c>
      <c r="G210" s="8">
        <v>90</v>
      </c>
      <c r="H210" s="8">
        <v>310</v>
      </c>
      <c r="I210" s="8">
        <v>0</v>
      </c>
      <c r="J210" s="8">
        <v>0</v>
      </c>
      <c r="K210" s="8">
        <v>240</v>
      </c>
      <c r="L210" s="8">
        <v>520</v>
      </c>
      <c r="M210" s="8">
        <v>0</v>
      </c>
    </row>
    <row r="211" spans="1:13" ht="12.75">
      <c r="A211" s="1" t="s">
        <v>259</v>
      </c>
      <c r="C211" s="6">
        <f>+C208+C209+C210</f>
        <v>7725.909</v>
      </c>
      <c r="D211" s="6">
        <f aca="true" t="shared" si="34" ref="D211:M211">+D208+D209+D210</f>
        <v>3414.808</v>
      </c>
      <c r="E211" s="6">
        <f t="shared" si="34"/>
        <v>2089.429</v>
      </c>
      <c r="F211" s="6">
        <f t="shared" si="34"/>
        <v>0</v>
      </c>
      <c r="G211" s="6">
        <f t="shared" si="34"/>
        <v>90</v>
      </c>
      <c r="H211" s="6">
        <f t="shared" si="34"/>
        <v>549.4970000000001</v>
      </c>
      <c r="I211" s="6">
        <f t="shared" si="34"/>
        <v>0</v>
      </c>
      <c r="J211" s="6">
        <f t="shared" si="34"/>
        <v>0</v>
      </c>
      <c r="K211" s="6">
        <f t="shared" si="34"/>
        <v>493.147</v>
      </c>
      <c r="L211" s="6">
        <f t="shared" si="34"/>
        <v>1030.835</v>
      </c>
      <c r="M211" s="6">
        <f t="shared" si="34"/>
        <v>58.193</v>
      </c>
    </row>
    <row r="212" spans="1:13" ht="12.75">
      <c r="A212" t="s">
        <v>167</v>
      </c>
      <c r="B212" s="7" t="s">
        <v>230</v>
      </c>
      <c r="C212" s="8">
        <f aca="true" t="shared" si="35" ref="C212:C229">SUM(D212:M212)</f>
        <v>4110</v>
      </c>
      <c r="D212" s="8">
        <v>1200</v>
      </c>
      <c r="E212" s="8">
        <v>530</v>
      </c>
      <c r="F212" s="8">
        <v>0</v>
      </c>
      <c r="G212" s="8">
        <v>40</v>
      </c>
      <c r="H212" s="8">
        <v>380</v>
      </c>
      <c r="I212" s="8">
        <v>0</v>
      </c>
      <c r="J212" s="8">
        <v>0</v>
      </c>
      <c r="K212" s="8">
        <v>0</v>
      </c>
      <c r="L212" s="8">
        <v>1900</v>
      </c>
      <c r="M212" s="8">
        <v>60</v>
      </c>
    </row>
    <row r="213" spans="1:13" ht="12.75">
      <c r="A213" t="s">
        <v>167</v>
      </c>
      <c r="B213" t="s">
        <v>168</v>
      </c>
      <c r="C213" s="3">
        <f t="shared" si="35"/>
        <v>2702.842</v>
      </c>
      <c r="D213" s="3">
        <v>926.548</v>
      </c>
      <c r="E213" s="3">
        <v>350.863</v>
      </c>
      <c r="F213" s="3">
        <v>118.665</v>
      </c>
      <c r="G213" s="3">
        <v>18.52</v>
      </c>
      <c r="H213" s="3">
        <v>218.139</v>
      </c>
      <c r="I213" s="3">
        <v>0</v>
      </c>
      <c r="J213" s="3">
        <v>0</v>
      </c>
      <c r="K213" s="3">
        <v>0</v>
      </c>
      <c r="L213" s="3">
        <v>1070.107</v>
      </c>
      <c r="M213" s="3">
        <v>0</v>
      </c>
    </row>
    <row r="214" spans="1:13" ht="12.75">
      <c r="A214" t="s">
        <v>167</v>
      </c>
      <c r="B214" s="7" t="s">
        <v>231</v>
      </c>
      <c r="C214" s="8">
        <f t="shared" si="35"/>
        <v>1850</v>
      </c>
      <c r="D214" s="8">
        <v>750</v>
      </c>
      <c r="E214" s="8">
        <v>430</v>
      </c>
      <c r="F214" s="8">
        <v>170</v>
      </c>
      <c r="G214" s="8">
        <v>30</v>
      </c>
      <c r="H214" s="8">
        <v>210</v>
      </c>
      <c r="I214" s="8">
        <v>0</v>
      </c>
      <c r="J214" s="8">
        <v>0</v>
      </c>
      <c r="K214" s="8">
        <v>60</v>
      </c>
      <c r="L214" s="8">
        <v>200</v>
      </c>
      <c r="M214" s="8">
        <v>0</v>
      </c>
    </row>
    <row r="215" spans="1:13" ht="12.75">
      <c r="A215" t="s">
        <v>167</v>
      </c>
      <c r="B215" t="s">
        <v>232</v>
      </c>
      <c r="C215" s="3">
        <f t="shared" si="35"/>
        <v>2932.98</v>
      </c>
      <c r="D215" s="3">
        <v>371.535</v>
      </c>
      <c r="E215" s="3">
        <v>393.007</v>
      </c>
      <c r="F215" s="3">
        <v>1117.336</v>
      </c>
      <c r="G215" s="3">
        <v>0</v>
      </c>
      <c r="H215" s="3">
        <v>72.079</v>
      </c>
      <c r="I215" s="3">
        <v>0</v>
      </c>
      <c r="J215" s="3">
        <v>284.568</v>
      </c>
      <c r="K215" s="3">
        <v>46.317</v>
      </c>
      <c r="L215" s="3">
        <v>648.138</v>
      </c>
      <c r="M215" s="3">
        <v>0</v>
      </c>
    </row>
    <row r="216" spans="1:13" ht="12.75">
      <c r="A216" t="s">
        <v>167</v>
      </c>
      <c r="B216" t="s">
        <v>169</v>
      </c>
      <c r="C216" s="3">
        <f t="shared" si="35"/>
        <v>1725.632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1725.632</v>
      </c>
      <c r="M216" s="3">
        <v>0</v>
      </c>
    </row>
    <row r="217" spans="1:13" ht="12.75">
      <c r="A217" t="s">
        <v>167</v>
      </c>
      <c r="B217" s="9" t="s">
        <v>236</v>
      </c>
      <c r="C217" s="3">
        <f t="shared" si="35"/>
        <v>3292.871</v>
      </c>
      <c r="D217" s="3">
        <v>420.415</v>
      </c>
      <c r="E217" s="3">
        <v>386.22</v>
      </c>
      <c r="F217" s="3">
        <v>0</v>
      </c>
      <c r="G217" s="3">
        <v>73.31</v>
      </c>
      <c r="H217" s="3">
        <v>97.01</v>
      </c>
      <c r="I217" s="3">
        <v>0</v>
      </c>
      <c r="J217" s="3">
        <v>0</v>
      </c>
      <c r="K217" s="3">
        <v>0</v>
      </c>
      <c r="L217" s="3">
        <v>2315.916</v>
      </c>
      <c r="M217" s="3">
        <v>0</v>
      </c>
    </row>
    <row r="218" spans="1:13" ht="12.75">
      <c r="A218" t="s">
        <v>167</v>
      </c>
      <c r="B218" t="s">
        <v>170</v>
      </c>
      <c r="C218" s="3">
        <f t="shared" si="35"/>
        <v>830.357</v>
      </c>
      <c r="D218" s="3">
        <v>387.931</v>
      </c>
      <c r="E218" s="3">
        <v>57.895</v>
      </c>
      <c r="F218" s="3">
        <v>71.825</v>
      </c>
      <c r="G218" s="3">
        <v>6.801</v>
      </c>
      <c r="H218" s="3">
        <v>106.306</v>
      </c>
      <c r="I218" s="3">
        <v>0</v>
      </c>
      <c r="J218" s="3">
        <v>0</v>
      </c>
      <c r="K218" s="3">
        <v>45.848</v>
      </c>
      <c r="L218" s="3">
        <v>131.702</v>
      </c>
      <c r="M218" s="3">
        <v>22.049</v>
      </c>
    </row>
    <row r="219" spans="1:13" ht="12.75">
      <c r="A219" t="s">
        <v>167</v>
      </c>
      <c r="B219" t="s">
        <v>171</v>
      </c>
      <c r="C219" s="3">
        <f t="shared" si="35"/>
        <v>2113.0310000000004</v>
      </c>
      <c r="D219" s="3">
        <v>282.032</v>
      </c>
      <c r="E219" s="3">
        <v>100.454</v>
      </c>
      <c r="F219" s="3">
        <v>0</v>
      </c>
      <c r="G219" s="3">
        <v>0</v>
      </c>
      <c r="H219" s="3">
        <v>4.528</v>
      </c>
      <c r="I219" s="3">
        <v>0</v>
      </c>
      <c r="J219" s="3">
        <v>40.574</v>
      </c>
      <c r="K219" s="3">
        <v>1670.768</v>
      </c>
      <c r="L219" s="3">
        <v>14.675</v>
      </c>
      <c r="M219" s="3">
        <v>0</v>
      </c>
    </row>
    <row r="220" spans="1:13" ht="12.75">
      <c r="A220" t="s">
        <v>167</v>
      </c>
      <c r="B220" t="s">
        <v>172</v>
      </c>
      <c r="C220" s="3">
        <f t="shared" si="35"/>
        <v>19145.961</v>
      </c>
      <c r="D220" s="3">
        <v>7010</v>
      </c>
      <c r="E220" s="3">
        <v>4930</v>
      </c>
      <c r="F220" s="3">
        <v>3356.021</v>
      </c>
      <c r="G220" s="3">
        <v>0</v>
      </c>
      <c r="H220" s="3">
        <v>1151.552</v>
      </c>
      <c r="I220" s="3">
        <v>0</v>
      </c>
      <c r="J220" s="3">
        <v>0</v>
      </c>
      <c r="K220" s="3">
        <v>257.527</v>
      </c>
      <c r="L220" s="3">
        <v>2220.861</v>
      </c>
      <c r="M220" s="3">
        <v>220</v>
      </c>
    </row>
    <row r="221" spans="1:13" ht="12.75">
      <c r="A221" t="s">
        <v>167</v>
      </c>
      <c r="B221" t="s">
        <v>173</v>
      </c>
      <c r="C221" s="3">
        <f t="shared" si="35"/>
        <v>19590.235</v>
      </c>
      <c r="D221" s="3">
        <v>6175.166</v>
      </c>
      <c r="E221" s="3">
        <v>3297.191</v>
      </c>
      <c r="F221" s="3">
        <v>7667.924</v>
      </c>
      <c r="G221" s="3">
        <v>128.658</v>
      </c>
      <c r="H221" s="3">
        <v>729.932</v>
      </c>
      <c r="I221" s="3">
        <v>0</v>
      </c>
      <c r="J221" s="3">
        <v>0</v>
      </c>
      <c r="K221" s="3">
        <v>409.944</v>
      </c>
      <c r="L221" s="3">
        <v>982.686</v>
      </c>
      <c r="M221" s="3">
        <v>198.734</v>
      </c>
    </row>
    <row r="222" spans="1:13" ht="12.75">
      <c r="A222" t="s">
        <v>167</v>
      </c>
      <c r="B222" s="7" t="s">
        <v>233</v>
      </c>
      <c r="C222" s="8">
        <f t="shared" si="35"/>
        <v>320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320</v>
      </c>
      <c r="M222" s="8">
        <v>0</v>
      </c>
    </row>
    <row r="223" spans="1:13" ht="12.75">
      <c r="A223" t="s">
        <v>167</v>
      </c>
      <c r="B223" t="s">
        <v>174</v>
      </c>
      <c r="C223" s="3">
        <f t="shared" si="35"/>
        <v>3187.91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3187.91</v>
      </c>
      <c r="M223" s="3">
        <v>0</v>
      </c>
    </row>
    <row r="224" spans="1:13" ht="12.75">
      <c r="A224" t="s">
        <v>167</v>
      </c>
      <c r="B224" t="s">
        <v>175</v>
      </c>
      <c r="C224" s="3">
        <f t="shared" si="35"/>
        <v>2356.316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2356.316</v>
      </c>
      <c r="M224" s="3">
        <v>0</v>
      </c>
    </row>
    <row r="225" spans="1:13" ht="12.75">
      <c r="A225" t="s">
        <v>167</v>
      </c>
      <c r="B225" s="7" t="s">
        <v>234</v>
      </c>
      <c r="C225" s="3">
        <f t="shared" si="35"/>
        <v>10438.888999999997</v>
      </c>
      <c r="D225" s="3">
        <v>2804.524</v>
      </c>
      <c r="E225" s="3">
        <v>577.236</v>
      </c>
      <c r="F225" s="3">
        <v>6079.72</v>
      </c>
      <c r="G225" s="3">
        <v>0</v>
      </c>
      <c r="H225" s="3">
        <v>434.661</v>
      </c>
      <c r="I225" s="3">
        <v>0</v>
      </c>
      <c r="J225" s="3">
        <v>0</v>
      </c>
      <c r="K225" s="3">
        <v>44.032</v>
      </c>
      <c r="L225" s="3">
        <v>465.024</v>
      </c>
      <c r="M225" s="3">
        <v>33.692</v>
      </c>
    </row>
    <row r="226" spans="1:13" ht="12.75">
      <c r="A226" t="s">
        <v>167</v>
      </c>
      <c r="B226" t="s">
        <v>176</v>
      </c>
      <c r="C226" s="3">
        <f t="shared" si="35"/>
        <v>7606.5869999999995</v>
      </c>
      <c r="D226" s="3">
        <v>1926.905</v>
      </c>
      <c r="E226" s="3">
        <v>1322.58</v>
      </c>
      <c r="F226" s="3">
        <v>3295.08</v>
      </c>
      <c r="G226" s="3">
        <v>0</v>
      </c>
      <c r="H226" s="3">
        <v>466.238</v>
      </c>
      <c r="I226" s="3">
        <v>0</v>
      </c>
      <c r="J226" s="3">
        <v>0</v>
      </c>
      <c r="K226" s="3">
        <v>57.838</v>
      </c>
      <c r="L226" s="3">
        <v>396.903</v>
      </c>
      <c r="M226" s="3">
        <v>141.043</v>
      </c>
    </row>
    <row r="227" spans="1:13" ht="12.75">
      <c r="A227" t="s">
        <v>167</v>
      </c>
      <c r="B227" t="s">
        <v>177</v>
      </c>
      <c r="C227" s="3">
        <f t="shared" si="35"/>
        <v>1954.65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1954.65</v>
      </c>
      <c r="M227" s="3">
        <v>0</v>
      </c>
    </row>
    <row r="228" spans="1:13" ht="12.75">
      <c r="A228" t="s">
        <v>167</v>
      </c>
      <c r="B228" s="7" t="s">
        <v>235</v>
      </c>
      <c r="C228" s="8">
        <f t="shared" si="35"/>
        <v>2980</v>
      </c>
      <c r="D228" s="8">
        <v>850</v>
      </c>
      <c r="E228" s="8">
        <v>560</v>
      </c>
      <c r="F228" s="8">
        <v>0</v>
      </c>
      <c r="G228" s="8">
        <v>0</v>
      </c>
      <c r="H228" s="8">
        <v>170</v>
      </c>
      <c r="I228" s="8">
        <v>0</v>
      </c>
      <c r="J228" s="8">
        <v>0</v>
      </c>
      <c r="K228" s="8">
        <v>50</v>
      </c>
      <c r="L228" s="8">
        <v>1300</v>
      </c>
      <c r="M228" s="8">
        <v>50</v>
      </c>
    </row>
    <row r="229" spans="1:13" ht="12.75">
      <c r="A229" t="s">
        <v>167</v>
      </c>
      <c r="B229" t="s">
        <v>178</v>
      </c>
      <c r="C229" s="3">
        <f t="shared" si="35"/>
        <v>3735.5460000000003</v>
      </c>
      <c r="D229" s="3">
        <v>1543.152</v>
      </c>
      <c r="E229" s="3">
        <v>1093.599</v>
      </c>
      <c r="F229" s="3">
        <v>214.188</v>
      </c>
      <c r="G229" s="3">
        <v>0</v>
      </c>
      <c r="H229" s="3">
        <v>314.912</v>
      </c>
      <c r="I229" s="3">
        <v>0</v>
      </c>
      <c r="J229" s="3">
        <v>0</v>
      </c>
      <c r="K229" s="3">
        <v>77.44</v>
      </c>
      <c r="L229" s="3">
        <v>468.513</v>
      </c>
      <c r="M229" s="3">
        <v>23.742</v>
      </c>
    </row>
    <row r="230" spans="1:13" ht="12.75">
      <c r="A230" s="1" t="s">
        <v>260</v>
      </c>
      <c r="C230" s="6">
        <f>SUM(C212:C229)</f>
        <v>90873.807</v>
      </c>
      <c r="D230" s="6">
        <f aca="true" t="shared" si="36" ref="D230:M230">SUM(D212:D229)</f>
        <v>24648.208</v>
      </c>
      <c r="E230" s="6">
        <f t="shared" si="36"/>
        <v>14029.045000000002</v>
      </c>
      <c r="F230" s="6">
        <f t="shared" si="36"/>
        <v>22090.759000000002</v>
      </c>
      <c r="G230" s="6">
        <f t="shared" si="36"/>
        <v>297.289</v>
      </c>
      <c r="H230" s="6">
        <f t="shared" si="36"/>
        <v>4355.356999999999</v>
      </c>
      <c r="I230" s="6">
        <f t="shared" si="36"/>
        <v>0</v>
      </c>
      <c r="J230" s="6">
        <f t="shared" si="36"/>
        <v>325.142</v>
      </c>
      <c r="K230" s="6">
        <f t="shared" si="36"/>
        <v>2719.7140000000004</v>
      </c>
      <c r="L230" s="6">
        <f t="shared" si="36"/>
        <v>21659.033</v>
      </c>
      <c r="M230" s="6">
        <f t="shared" si="36"/>
        <v>749.26</v>
      </c>
    </row>
    <row r="232" spans="1:13" ht="12.75">
      <c r="A232" s="1" t="s">
        <v>261</v>
      </c>
      <c r="C232" s="6">
        <f>+C21+C28+C33+C41+C56+C59+C71+C82+C84+C86+C92+C111+C119+C122+C137+C141+C146+C172+C185+C187+C202+C207+C211+C230</f>
        <v>1928189.8730000001</v>
      </c>
      <c r="D232" s="6">
        <f aca="true" t="shared" si="37" ref="D232:M232">+D21+D28+D33+D41+D56+D59+D71+D82+D84+D86+D92+D111+D119+D122+D137+D141+D146+D172+D185+D187+D202+D207+D211+D230</f>
        <v>635795.9500000001</v>
      </c>
      <c r="E232" s="6">
        <f t="shared" si="37"/>
        <v>333367.6430000001</v>
      </c>
      <c r="F232" s="6">
        <f t="shared" si="37"/>
        <v>513773.61400000006</v>
      </c>
      <c r="G232" s="6">
        <f t="shared" si="37"/>
        <v>19383.613</v>
      </c>
      <c r="H232" s="6">
        <f t="shared" si="37"/>
        <v>101996.62099999998</v>
      </c>
      <c r="I232" s="6">
        <f t="shared" si="37"/>
        <v>0</v>
      </c>
      <c r="J232" s="6">
        <f t="shared" si="37"/>
        <v>47176.115</v>
      </c>
      <c r="K232" s="6">
        <f t="shared" si="37"/>
        <v>44797.779</v>
      </c>
      <c r="L232" s="6">
        <f t="shared" si="37"/>
        <v>214312.70399999994</v>
      </c>
      <c r="M232" s="6">
        <f t="shared" si="37"/>
        <v>17585.833999999995</v>
      </c>
    </row>
    <row r="235" ht="12.75">
      <c r="C235" s="5"/>
    </row>
    <row r="236" ht="12.75">
      <c r="C236" s="5"/>
    </row>
  </sheetData>
  <printOptions/>
  <pageMargins left="0.75" right="0.75" top="1" bottom="1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1"/>
  <sheetViews>
    <sheetView tabSelected="1" workbookViewId="0" topLeftCell="A1">
      <selection activeCell="B224" sqref="B224"/>
    </sheetView>
  </sheetViews>
  <sheetFormatPr defaultColWidth="11.421875" defaultRowHeight="12.75"/>
  <cols>
    <col min="1" max="1" width="27.8515625" style="0" customWidth="1"/>
    <col min="2" max="2" width="33.00390625" style="0" customWidth="1"/>
    <col min="3" max="3" width="17.28125" style="0" customWidth="1"/>
  </cols>
  <sheetData>
    <row r="1" ht="12.75">
      <c r="A1" s="1" t="s">
        <v>263</v>
      </c>
    </row>
    <row r="2" ht="12.75">
      <c r="A2" s="1" t="s">
        <v>262</v>
      </c>
    </row>
    <row r="3" ht="12.75">
      <c r="A3" s="1"/>
    </row>
    <row r="4" ht="12.75">
      <c r="A4" s="1" t="s">
        <v>179</v>
      </c>
    </row>
    <row r="6" spans="1:13" ht="12.75">
      <c r="A6" s="1" t="s">
        <v>180</v>
      </c>
      <c r="B6" s="1" t="s">
        <v>181</v>
      </c>
      <c r="C6" s="2" t="s">
        <v>182</v>
      </c>
      <c r="D6" s="2" t="s">
        <v>183</v>
      </c>
      <c r="E6" s="2" t="s">
        <v>184</v>
      </c>
      <c r="F6" s="2" t="s">
        <v>185</v>
      </c>
      <c r="G6" s="2" t="s">
        <v>186</v>
      </c>
      <c r="H6" s="2" t="s">
        <v>187</v>
      </c>
      <c r="I6" s="2" t="s">
        <v>188</v>
      </c>
      <c r="J6" s="2" t="s">
        <v>189</v>
      </c>
      <c r="K6" s="2" t="s">
        <v>190</v>
      </c>
      <c r="L6" s="2" t="s">
        <v>191</v>
      </c>
      <c r="M6" s="2" t="s">
        <v>192</v>
      </c>
    </row>
    <row r="7" spans="1:13" ht="12.75">
      <c r="A7" t="s">
        <v>0</v>
      </c>
      <c r="B7" t="s">
        <v>1</v>
      </c>
      <c r="C7" s="3">
        <f>SUM(D7:M7)</f>
        <v>859</v>
      </c>
      <c r="D7" s="3">
        <v>555</v>
      </c>
      <c r="E7" s="3">
        <v>29</v>
      </c>
      <c r="F7" s="3">
        <v>1</v>
      </c>
      <c r="G7" s="3">
        <v>1</v>
      </c>
      <c r="H7" s="3">
        <v>2</v>
      </c>
      <c r="I7" s="3">
        <v>0</v>
      </c>
      <c r="J7" s="3">
        <v>0</v>
      </c>
      <c r="K7" s="3">
        <v>24</v>
      </c>
      <c r="L7" s="3">
        <v>244</v>
      </c>
      <c r="M7" s="3">
        <v>3</v>
      </c>
    </row>
    <row r="8" spans="1:13" ht="12.75">
      <c r="A8" t="s">
        <v>0</v>
      </c>
      <c r="B8" s="7" t="s">
        <v>195</v>
      </c>
      <c r="C8" s="8">
        <f aca="true" t="shared" si="0" ref="C8:C19">SUM(D8:M8)</f>
        <v>461</v>
      </c>
      <c r="D8" s="8">
        <v>420</v>
      </c>
      <c r="E8" s="8">
        <v>40</v>
      </c>
      <c r="F8" s="8">
        <v>0</v>
      </c>
      <c r="G8" s="8">
        <v>0</v>
      </c>
      <c r="H8" s="8">
        <v>1</v>
      </c>
      <c r="I8" s="8">
        <v>0</v>
      </c>
      <c r="J8" s="8">
        <v>0</v>
      </c>
      <c r="K8" s="8">
        <v>0</v>
      </c>
      <c r="L8" s="8">
        <v>0</v>
      </c>
      <c r="M8" s="8">
        <v>0</v>
      </c>
    </row>
    <row r="9" spans="1:13" ht="12.75">
      <c r="A9" t="s">
        <v>0</v>
      </c>
      <c r="B9" t="s">
        <v>2</v>
      </c>
      <c r="C9" s="3">
        <f t="shared" si="0"/>
        <v>548</v>
      </c>
      <c r="D9" s="3">
        <v>491</v>
      </c>
      <c r="E9" s="3">
        <v>24</v>
      </c>
      <c r="F9" s="3">
        <v>2</v>
      </c>
      <c r="G9" s="3">
        <v>3</v>
      </c>
      <c r="H9" s="3">
        <v>3</v>
      </c>
      <c r="I9" s="3">
        <v>0</v>
      </c>
      <c r="J9" s="3">
        <v>0</v>
      </c>
      <c r="K9" s="3">
        <v>6</v>
      </c>
      <c r="L9" s="3">
        <v>16</v>
      </c>
      <c r="M9" s="3">
        <v>3</v>
      </c>
    </row>
    <row r="10" spans="1:13" ht="12.75">
      <c r="A10" t="s">
        <v>0</v>
      </c>
      <c r="B10" t="s">
        <v>3</v>
      </c>
      <c r="C10" s="10">
        <f t="shared" si="0"/>
        <v>49</v>
      </c>
      <c r="D10" s="10">
        <v>40</v>
      </c>
      <c r="E10" s="10">
        <v>6</v>
      </c>
      <c r="F10" s="10">
        <v>0</v>
      </c>
      <c r="G10" s="10">
        <v>1</v>
      </c>
      <c r="H10" s="10">
        <v>1</v>
      </c>
      <c r="I10" s="10">
        <v>0</v>
      </c>
      <c r="J10" s="10">
        <v>0</v>
      </c>
      <c r="K10" s="10">
        <v>1</v>
      </c>
      <c r="L10" s="10">
        <v>0</v>
      </c>
      <c r="M10" s="10">
        <v>0</v>
      </c>
    </row>
    <row r="11" spans="1:13" ht="12.75">
      <c r="A11" t="s">
        <v>0</v>
      </c>
      <c r="B11" t="s">
        <v>4</v>
      </c>
      <c r="C11" s="10">
        <f t="shared" si="0"/>
        <v>1057</v>
      </c>
      <c r="D11" s="10">
        <v>960</v>
      </c>
      <c r="E11" s="10">
        <v>90</v>
      </c>
      <c r="F11" s="10">
        <v>0</v>
      </c>
      <c r="G11" s="10">
        <v>1</v>
      </c>
      <c r="H11" s="10">
        <v>1</v>
      </c>
      <c r="I11" s="10">
        <v>0</v>
      </c>
      <c r="J11" s="10">
        <v>0</v>
      </c>
      <c r="K11" s="10">
        <v>5</v>
      </c>
      <c r="L11" s="10">
        <v>0</v>
      </c>
      <c r="M11" s="10">
        <v>0</v>
      </c>
    </row>
    <row r="12" spans="1:13" ht="12.75">
      <c r="A12" t="s">
        <v>0</v>
      </c>
      <c r="B12" t="s">
        <v>5</v>
      </c>
      <c r="C12" s="3">
        <f t="shared" si="0"/>
        <v>608</v>
      </c>
      <c r="D12" s="3">
        <v>419</v>
      </c>
      <c r="E12" s="3">
        <v>71</v>
      </c>
      <c r="F12" s="3">
        <v>3</v>
      </c>
      <c r="G12" s="3">
        <v>1</v>
      </c>
      <c r="H12" s="3">
        <v>1</v>
      </c>
      <c r="I12" s="3">
        <v>0</v>
      </c>
      <c r="J12" s="3">
        <v>0</v>
      </c>
      <c r="K12" s="3">
        <v>1</v>
      </c>
      <c r="L12" s="3">
        <v>112</v>
      </c>
      <c r="M12" s="3">
        <v>0</v>
      </c>
    </row>
    <row r="13" spans="1:13" ht="12.75">
      <c r="A13" t="s">
        <v>0</v>
      </c>
      <c r="B13" t="s">
        <v>6</v>
      </c>
      <c r="C13" s="3">
        <f t="shared" si="0"/>
        <v>6236</v>
      </c>
      <c r="D13" s="3">
        <v>5327</v>
      </c>
      <c r="E13" s="3">
        <v>877</v>
      </c>
      <c r="F13" s="3">
        <v>25</v>
      </c>
      <c r="G13" s="3">
        <v>1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5</v>
      </c>
    </row>
    <row r="14" spans="1:13" ht="12.75">
      <c r="A14" t="s">
        <v>0</v>
      </c>
      <c r="B14" t="s">
        <v>7</v>
      </c>
      <c r="C14" s="3">
        <f t="shared" si="0"/>
        <v>3517</v>
      </c>
      <c r="D14" s="3">
        <v>3067</v>
      </c>
      <c r="E14" s="3">
        <v>352</v>
      </c>
      <c r="F14" s="3">
        <v>4</v>
      </c>
      <c r="G14" s="3">
        <v>1</v>
      </c>
      <c r="H14" s="3">
        <v>1</v>
      </c>
      <c r="I14" s="3">
        <v>0</v>
      </c>
      <c r="J14" s="3">
        <v>0</v>
      </c>
      <c r="K14" s="3">
        <v>52</v>
      </c>
      <c r="L14" s="3">
        <v>39</v>
      </c>
      <c r="M14" s="3">
        <v>1</v>
      </c>
    </row>
    <row r="15" spans="1:13" ht="12.75">
      <c r="A15" t="s">
        <v>0</v>
      </c>
      <c r="B15" t="s">
        <v>8</v>
      </c>
      <c r="C15" s="3">
        <f t="shared" si="0"/>
        <v>5135</v>
      </c>
      <c r="D15" s="3">
        <v>4142</v>
      </c>
      <c r="E15" s="3">
        <v>908</v>
      </c>
      <c r="F15" s="3">
        <v>28</v>
      </c>
      <c r="G15" s="3">
        <v>0</v>
      </c>
      <c r="H15" s="3">
        <v>2</v>
      </c>
      <c r="I15" s="3">
        <v>0</v>
      </c>
      <c r="J15" s="3">
        <v>0</v>
      </c>
      <c r="K15" s="3">
        <v>55</v>
      </c>
      <c r="L15" s="3">
        <v>0</v>
      </c>
      <c r="M15" s="3">
        <v>0</v>
      </c>
    </row>
    <row r="16" spans="1:13" ht="12.75">
      <c r="A16" t="s">
        <v>0</v>
      </c>
      <c r="B16" s="9" t="s">
        <v>196</v>
      </c>
      <c r="C16" s="10">
        <f t="shared" si="0"/>
        <v>1731</v>
      </c>
      <c r="D16" s="10">
        <v>1634</v>
      </c>
      <c r="E16" s="10">
        <v>86</v>
      </c>
      <c r="F16" s="10">
        <v>0</v>
      </c>
      <c r="G16" s="10">
        <v>1</v>
      </c>
      <c r="H16" s="10">
        <v>1</v>
      </c>
      <c r="I16" s="10">
        <v>0</v>
      </c>
      <c r="J16" s="10">
        <v>0</v>
      </c>
      <c r="K16" s="10">
        <v>9</v>
      </c>
      <c r="L16" s="10">
        <v>0</v>
      </c>
      <c r="M16" s="10">
        <v>0</v>
      </c>
    </row>
    <row r="17" spans="1:13" ht="12.75">
      <c r="A17" t="s">
        <v>0</v>
      </c>
      <c r="B17" t="s">
        <v>9</v>
      </c>
      <c r="C17" s="3">
        <f t="shared" si="0"/>
        <v>2236</v>
      </c>
      <c r="D17" s="3">
        <v>2084</v>
      </c>
      <c r="E17" s="3">
        <v>126</v>
      </c>
      <c r="F17" s="3">
        <v>0</v>
      </c>
      <c r="G17" s="3">
        <v>1</v>
      </c>
      <c r="H17" s="3">
        <v>1</v>
      </c>
      <c r="I17" s="3">
        <v>0</v>
      </c>
      <c r="J17" s="3">
        <v>0</v>
      </c>
      <c r="K17" s="3">
        <v>16</v>
      </c>
      <c r="L17" s="3">
        <v>0</v>
      </c>
      <c r="M17" s="3">
        <v>8</v>
      </c>
    </row>
    <row r="18" spans="1:13" ht="12.75">
      <c r="A18" t="s">
        <v>0</v>
      </c>
      <c r="B18" t="s">
        <v>10</v>
      </c>
      <c r="C18" s="3">
        <f t="shared" si="0"/>
        <v>1302</v>
      </c>
      <c r="D18" s="3">
        <v>1108</v>
      </c>
      <c r="E18" s="3">
        <v>137</v>
      </c>
      <c r="F18" s="3">
        <v>8</v>
      </c>
      <c r="G18" s="3">
        <v>1</v>
      </c>
      <c r="H18" s="3">
        <v>1</v>
      </c>
      <c r="I18" s="3">
        <v>0</v>
      </c>
      <c r="J18" s="3">
        <v>0</v>
      </c>
      <c r="K18" s="3">
        <v>20</v>
      </c>
      <c r="L18" s="3">
        <v>27</v>
      </c>
      <c r="M18" s="3">
        <v>0</v>
      </c>
    </row>
    <row r="19" spans="1:13" ht="12.75">
      <c r="A19" t="s">
        <v>0</v>
      </c>
      <c r="B19" t="s">
        <v>11</v>
      </c>
      <c r="C19" s="3">
        <f t="shared" si="0"/>
        <v>1638</v>
      </c>
      <c r="D19" s="3">
        <v>1361</v>
      </c>
      <c r="E19" s="3">
        <v>34</v>
      </c>
      <c r="F19" s="3">
        <v>12</v>
      </c>
      <c r="G19" s="3">
        <v>0</v>
      </c>
      <c r="H19" s="3">
        <v>1</v>
      </c>
      <c r="I19" s="3">
        <v>0</v>
      </c>
      <c r="J19" s="3">
        <v>0</v>
      </c>
      <c r="K19" s="3">
        <v>18</v>
      </c>
      <c r="L19" s="3">
        <v>202</v>
      </c>
      <c r="M19" s="3">
        <v>10</v>
      </c>
    </row>
    <row r="20" spans="1:13" ht="12.75">
      <c r="A20" s="1" t="s">
        <v>237</v>
      </c>
      <c r="C20" s="6">
        <f aca="true" t="shared" si="1" ref="C20:M20">SUM(C7:C19)</f>
        <v>25377</v>
      </c>
      <c r="D20" s="6">
        <f t="shared" si="1"/>
        <v>21608</v>
      </c>
      <c r="E20" s="6">
        <f t="shared" si="1"/>
        <v>2780</v>
      </c>
      <c r="F20" s="6">
        <f t="shared" si="1"/>
        <v>83</v>
      </c>
      <c r="G20" s="6">
        <f t="shared" si="1"/>
        <v>12</v>
      </c>
      <c r="H20" s="6">
        <f t="shared" si="1"/>
        <v>17</v>
      </c>
      <c r="I20" s="6">
        <f t="shared" si="1"/>
        <v>0</v>
      </c>
      <c r="J20" s="6">
        <f t="shared" si="1"/>
        <v>0</v>
      </c>
      <c r="K20" s="6">
        <f t="shared" si="1"/>
        <v>207</v>
      </c>
      <c r="L20" s="6">
        <f t="shared" si="1"/>
        <v>640</v>
      </c>
      <c r="M20" s="6">
        <f t="shared" si="1"/>
        <v>30</v>
      </c>
    </row>
    <row r="21" spans="1:13" ht="12.75">
      <c r="A21" t="s">
        <v>12</v>
      </c>
      <c r="B21" t="s">
        <v>13</v>
      </c>
      <c r="C21" s="3">
        <f aca="true" t="shared" si="2" ref="C21:C26">SUM(D21:M21)</f>
        <v>977</v>
      </c>
      <c r="D21" s="3">
        <v>697</v>
      </c>
      <c r="E21" s="3">
        <v>111</v>
      </c>
      <c r="F21" s="3">
        <v>40</v>
      </c>
      <c r="G21" s="3">
        <v>0</v>
      </c>
      <c r="H21" s="3">
        <v>2</v>
      </c>
      <c r="I21" s="3">
        <v>0</v>
      </c>
      <c r="J21" s="3">
        <v>0</v>
      </c>
      <c r="K21" s="3">
        <v>20</v>
      </c>
      <c r="L21" s="3">
        <v>87</v>
      </c>
      <c r="M21" s="3">
        <v>20</v>
      </c>
    </row>
    <row r="22" spans="1:13" ht="12.75">
      <c r="A22" t="s">
        <v>12</v>
      </c>
      <c r="B22" t="s">
        <v>14</v>
      </c>
      <c r="C22" s="3">
        <f t="shared" si="2"/>
        <v>1657</v>
      </c>
      <c r="D22" s="3">
        <v>1489</v>
      </c>
      <c r="E22" s="3">
        <v>106</v>
      </c>
      <c r="F22" s="3">
        <v>3</v>
      </c>
      <c r="G22" s="3">
        <v>1</v>
      </c>
      <c r="H22" s="3">
        <v>1</v>
      </c>
      <c r="I22" s="3">
        <v>0</v>
      </c>
      <c r="J22" s="3">
        <v>0</v>
      </c>
      <c r="K22" s="3">
        <v>16</v>
      </c>
      <c r="L22" s="3">
        <v>39</v>
      </c>
      <c r="M22" s="3">
        <v>2</v>
      </c>
    </row>
    <row r="23" spans="1:13" ht="12.75">
      <c r="A23" t="s">
        <v>12</v>
      </c>
      <c r="B23" t="s">
        <v>15</v>
      </c>
      <c r="C23" s="3">
        <f t="shared" si="2"/>
        <v>2129</v>
      </c>
      <c r="D23" s="3">
        <v>1922</v>
      </c>
      <c r="E23" s="3">
        <v>151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25</v>
      </c>
      <c r="L23" s="3">
        <v>25</v>
      </c>
      <c r="M23" s="3">
        <v>5</v>
      </c>
    </row>
    <row r="24" spans="1:13" ht="12.75">
      <c r="A24" t="s">
        <v>12</v>
      </c>
      <c r="B24" t="s">
        <v>16</v>
      </c>
      <c r="C24" s="3">
        <f t="shared" si="2"/>
        <v>2185</v>
      </c>
      <c r="D24" s="3">
        <v>1463</v>
      </c>
      <c r="E24" s="3">
        <v>220</v>
      </c>
      <c r="F24" s="3">
        <v>6</v>
      </c>
      <c r="G24" s="3">
        <v>0</v>
      </c>
      <c r="H24" s="3">
        <v>1</v>
      </c>
      <c r="I24" s="3">
        <v>0</v>
      </c>
      <c r="J24" s="3">
        <v>0</v>
      </c>
      <c r="K24" s="3">
        <v>30</v>
      </c>
      <c r="L24" s="3">
        <v>465</v>
      </c>
      <c r="M24" s="3">
        <v>0</v>
      </c>
    </row>
    <row r="25" spans="1:13" ht="12.75">
      <c r="A25" t="s">
        <v>12</v>
      </c>
      <c r="B25" t="s">
        <v>17</v>
      </c>
      <c r="C25" s="3">
        <f t="shared" si="2"/>
        <v>719</v>
      </c>
      <c r="D25" s="3">
        <v>414</v>
      </c>
      <c r="E25" s="3">
        <v>72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13</v>
      </c>
      <c r="L25" s="3">
        <v>217</v>
      </c>
      <c r="M25" s="3">
        <v>2</v>
      </c>
    </row>
    <row r="26" spans="1:13" ht="12.75">
      <c r="A26" t="s">
        <v>12</v>
      </c>
      <c r="B26" t="s">
        <v>18</v>
      </c>
      <c r="C26" s="3">
        <f t="shared" si="2"/>
        <v>19691</v>
      </c>
      <c r="D26" s="3">
        <v>16497</v>
      </c>
      <c r="E26" s="3">
        <v>2571</v>
      </c>
      <c r="F26" s="3">
        <v>181</v>
      </c>
      <c r="G26" s="3">
        <v>2</v>
      </c>
      <c r="H26" s="3">
        <v>2</v>
      </c>
      <c r="I26" s="3">
        <v>0</v>
      </c>
      <c r="J26" s="3">
        <v>9</v>
      </c>
      <c r="K26" s="3">
        <v>235</v>
      </c>
      <c r="L26" s="3">
        <v>158</v>
      </c>
      <c r="M26" s="3">
        <v>36</v>
      </c>
    </row>
    <row r="27" spans="1:13" ht="12.75">
      <c r="A27" s="1" t="s">
        <v>238</v>
      </c>
      <c r="C27" s="6">
        <f aca="true" t="shared" si="3" ref="C27:M27">SUM(C21:C26)</f>
        <v>27358</v>
      </c>
      <c r="D27" s="6">
        <f t="shared" si="3"/>
        <v>22482</v>
      </c>
      <c r="E27" s="6">
        <f t="shared" si="3"/>
        <v>3231</v>
      </c>
      <c r="F27" s="6">
        <f t="shared" si="3"/>
        <v>230</v>
      </c>
      <c r="G27" s="6">
        <f t="shared" si="3"/>
        <v>3</v>
      </c>
      <c r="H27" s="6">
        <f t="shared" si="3"/>
        <v>8</v>
      </c>
      <c r="I27" s="6">
        <f t="shared" si="3"/>
        <v>0</v>
      </c>
      <c r="J27" s="6">
        <f t="shared" si="3"/>
        <v>9</v>
      </c>
      <c r="K27" s="6">
        <f t="shared" si="3"/>
        <v>339</v>
      </c>
      <c r="L27" s="6">
        <f t="shared" si="3"/>
        <v>991</v>
      </c>
      <c r="M27" s="6">
        <f t="shared" si="3"/>
        <v>65</v>
      </c>
    </row>
    <row r="28" spans="1:13" ht="12.75">
      <c r="A28" t="s">
        <v>19</v>
      </c>
      <c r="B28" t="s">
        <v>20</v>
      </c>
      <c r="C28" s="3">
        <f>SUM(D28:M28)</f>
        <v>1200</v>
      </c>
      <c r="D28" s="3">
        <v>1012</v>
      </c>
      <c r="E28" s="3">
        <v>161</v>
      </c>
      <c r="F28" s="3">
        <v>0</v>
      </c>
      <c r="G28" s="3">
        <v>1</v>
      </c>
      <c r="H28" s="3">
        <v>1</v>
      </c>
      <c r="I28" s="3">
        <v>0</v>
      </c>
      <c r="J28" s="3">
        <v>0</v>
      </c>
      <c r="K28" s="3">
        <v>25</v>
      </c>
      <c r="L28" s="3">
        <v>0</v>
      </c>
      <c r="M28" s="3">
        <v>0</v>
      </c>
    </row>
    <row r="29" spans="1:13" ht="12.75">
      <c r="A29" t="s">
        <v>19</v>
      </c>
      <c r="B29" t="s">
        <v>21</v>
      </c>
      <c r="C29" s="3">
        <f>SUM(D29:M29)</f>
        <v>1277</v>
      </c>
      <c r="D29" s="3">
        <v>1120</v>
      </c>
      <c r="E29" s="3">
        <v>65</v>
      </c>
      <c r="F29" s="3">
        <v>0</v>
      </c>
      <c r="G29" s="3">
        <v>2</v>
      </c>
      <c r="H29" s="3">
        <v>2</v>
      </c>
      <c r="I29" s="3">
        <v>0</v>
      </c>
      <c r="J29" s="3">
        <v>13</v>
      </c>
      <c r="K29" s="3">
        <v>53</v>
      </c>
      <c r="L29" s="3">
        <v>0</v>
      </c>
      <c r="M29" s="3">
        <v>22</v>
      </c>
    </row>
    <row r="30" spans="1:13" ht="12.75">
      <c r="A30" t="s">
        <v>19</v>
      </c>
      <c r="B30" s="7" t="s">
        <v>197</v>
      </c>
      <c r="C30" s="8">
        <f>SUM(D30:M30)</f>
        <v>737</v>
      </c>
      <c r="D30" s="8">
        <v>650</v>
      </c>
      <c r="E30" s="8">
        <v>50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37</v>
      </c>
      <c r="L30" s="8">
        <v>0</v>
      </c>
      <c r="M30" s="8">
        <v>0</v>
      </c>
    </row>
    <row r="31" spans="1:13" ht="12.75">
      <c r="A31" t="s">
        <v>19</v>
      </c>
      <c r="B31" t="s">
        <v>22</v>
      </c>
      <c r="C31" s="10">
        <f>SUM(D31:M31)</f>
        <v>3192</v>
      </c>
      <c r="D31" s="10">
        <v>2900</v>
      </c>
      <c r="E31" s="10">
        <v>240</v>
      </c>
      <c r="F31" s="10">
        <v>50</v>
      </c>
      <c r="G31" s="10">
        <v>1</v>
      </c>
      <c r="H31" s="10">
        <v>1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</row>
    <row r="32" spans="1:13" ht="12.75">
      <c r="A32" s="1" t="s">
        <v>239</v>
      </c>
      <c r="C32" s="6">
        <f>+C28+C29+C30+C31</f>
        <v>6406</v>
      </c>
      <c r="D32" s="6">
        <f aca="true" t="shared" si="4" ref="D32:M32">+D28+D29+D30+D31</f>
        <v>5682</v>
      </c>
      <c r="E32" s="6">
        <f t="shared" si="4"/>
        <v>516</v>
      </c>
      <c r="F32" s="6">
        <f t="shared" si="4"/>
        <v>50</v>
      </c>
      <c r="G32" s="6">
        <f t="shared" si="4"/>
        <v>4</v>
      </c>
      <c r="H32" s="6">
        <f t="shared" si="4"/>
        <v>4</v>
      </c>
      <c r="I32" s="6">
        <f t="shared" si="4"/>
        <v>0</v>
      </c>
      <c r="J32" s="6">
        <f t="shared" si="4"/>
        <v>13</v>
      </c>
      <c r="K32" s="6">
        <f t="shared" si="4"/>
        <v>115</v>
      </c>
      <c r="L32" s="6">
        <f t="shared" si="4"/>
        <v>0</v>
      </c>
      <c r="M32" s="6">
        <f t="shared" si="4"/>
        <v>22</v>
      </c>
    </row>
    <row r="33" spans="1:13" ht="12.75">
      <c r="A33" t="s">
        <v>23</v>
      </c>
      <c r="B33" s="9" t="s">
        <v>198</v>
      </c>
      <c r="C33" s="3">
        <f aca="true" t="shared" si="5" ref="C33:C39">SUM(D33:M33)</f>
        <v>677</v>
      </c>
      <c r="D33" s="3">
        <v>484</v>
      </c>
      <c r="E33" s="3">
        <v>87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28</v>
      </c>
      <c r="L33" s="3">
        <v>60</v>
      </c>
      <c r="M33" s="3">
        <v>17</v>
      </c>
    </row>
    <row r="34" spans="1:13" ht="12.75">
      <c r="A34" t="s">
        <v>23</v>
      </c>
      <c r="B34" t="s">
        <v>24</v>
      </c>
      <c r="C34" s="3">
        <f t="shared" si="5"/>
        <v>4096</v>
      </c>
      <c r="D34" s="3">
        <v>3339</v>
      </c>
      <c r="E34" s="3">
        <v>596</v>
      </c>
      <c r="F34" s="3">
        <v>18</v>
      </c>
      <c r="G34" s="3">
        <v>0</v>
      </c>
      <c r="H34" s="3">
        <v>2</v>
      </c>
      <c r="I34" s="3">
        <v>0</v>
      </c>
      <c r="J34" s="3">
        <v>0</v>
      </c>
      <c r="K34" s="3">
        <v>59</v>
      </c>
      <c r="L34" s="3">
        <v>82</v>
      </c>
      <c r="M34" s="3">
        <v>0</v>
      </c>
    </row>
    <row r="35" spans="1:13" ht="12.75">
      <c r="A35" t="s">
        <v>23</v>
      </c>
      <c r="B35" s="7" t="s">
        <v>199</v>
      </c>
      <c r="C35" s="8">
        <f t="shared" si="5"/>
        <v>2211</v>
      </c>
      <c r="D35" s="8">
        <v>1800</v>
      </c>
      <c r="E35" s="8">
        <v>310</v>
      </c>
      <c r="F35" s="8">
        <v>20</v>
      </c>
      <c r="G35" s="8">
        <v>0</v>
      </c>
      <c r="H35" s="8">
        <v>1</v>
      </c>
      <c r="I35" s="8">
        <v>0</v>
      </c>
      <c r="J35" s="8">
        <v>0</v>
      </c>
      <c r="K35" s="8">
        <v>0</v>
      </c>
      <c r="L35" s="8">
        <v>80</v>
      </c>
      <c r="M35" s="8">
        <v>0</v>
      </c>
    </row>
    <row r="36" spans="1:13" ht="12.75">
      <c r="A36" t="s">
        <v>23</v>
      </c>
      <c r="B36" t="s">
        <v>25</v>
      </c>
      <c r="C36" s="3">
        <f t="shared" si="5"/>
        <v>2759</v>
      </c>
      <c r="D36" s="3">
        <v>2023</v>
      </c>
      <c r="E36" s="3">
        <v>377</v>
      </c>
      <c r="F36" s="3">
        <v>0</v>
      </c>
      <c r="G36" s="3">
        <v>0</v>
      </c>
      <c r="H36" s="3">
        <v>4</v>
      </c>
      <c r="I36" s="3">
        <v>0</v>
      </c>
      <c r="J36" s="3">
        <v>0</v>
      </c>
      <c r="K36" s="3">
        <v>51</v>
      </c>
      <c r="L36" s="3">
        <v>304</v>
      </c>
      <c r="M36" s="3">
        <v>0</v>
      </c>
    </row>
    <row r="37" spans="1:13" ht="12.75">
      <c r="A37" t="s">
        <v>23</v>
      </c>
      <c r="B37" t="s">
        <v>26</v>
      </c>
      <c r="C37" s="3">
        <f t="shared" si="5"/>
        <v>1566</v>
      </c>
      <c r="D37" s="3">
        <v>1295</v>
      </c>
      <c r="E37" s="3">
        <v>179</v>
      </c>
      <c r="F37" s="3">
        <v>0</v>
      </c>
      <c r="G37" s="3">
        <v>1</v>
      </c>
      <c r="H37" s="3">
        <v>1</v>
      </c>
      <c r="I37" s="3">
        <v>0</v>
      </c>
      <c r="J37" s="3">
        <v>0</v>
      </c>
      <c r="K37" s="3">
        <v>31</v>
      </c>
      <c r="L37" s="3">
        <v>58</v>
      </c>
      <c r="M37" s="3">
        <v>1</v>
      </c>
    </row>
    <row r="38" spans="1:13" ht="12.75">
      <c r="A38" t="s">
        <v>23</v>
      </c>
      <c r="B38" s="7" t="s">
        <v>200</v>
      </c>
      <c r="C38" s="8">
        <f t="shared" si="5"/>
        <v>1310</v>
      </c>
      <c r="D38" s="8">
        <v>930</v>
      </c>
      <c r="E38" s="8">
        <v>220</v>
      </c>
      <c r="F38" s="8">
        <v>0</v>
      </c>
      <c r="G38" s="8">
        <v>1</v>
      </c>
      <c r="H38" s="8">
        <v>1</v>
      </c>
      <c r="I38" s="8">
        <v>0</v>
      </c>
      <c r="J38" s="8">
        <v>0</v>
      </c>
      <c r="K38" s="8">
        <v>18</v>
      </c>
      <c r="L38" s="8">
        <v>140</v>
      </c>
      <c r="M38" s="8">
        <v>0</v>
      </c>
    </row>
    <row r="39" spans="1:13" ht="12.75">
      <c r="A39" t="s">
        <v>23</v>
      </c>
      <c r="B39" s="7" t="s">
        <v>201</v>
      </c>
      <c r="C39" s="8">
        <f t="shared" si="5"/>
        <v>770</v>
      </c>
      <c r="D39" s="8">
        <v>590</v>
      </c>
      <c r="E39" s="8">
        <v>150</v>
      </c>
      <c r="F39" s="8">
        <v>0</v>
      </c>
      <c r="G39" s="8">
        <v>1</v>
      </c>
      <c r="H39" s="8">
        <v>1</v>
      </c>
      <c r="I39" s="8">
        <v>0</v>
      </c>
      <c r="J39" s="8">
        <v>0</v>
      </c>
      <c r="K39" s="8">
        <v>22</v>
      </c>
      <c r="L39" s="8">
        <v>1</v>
      </c>
      <c r="M39" s="8">
        <v>5</v>
      </c>
    </row>
    <row r="40" spans="1:13" ht="12.75">
      <c r="A40" s="1" t="s">
        <v>240</v>
      </c>
      <c r="C40" s="6">
        <f>SUM(C33:C39)</f>
        <v>13389</v>
      </c>
      <c r="D40" s="6">
        <f aca="true" t="shared" si="6" ref="D40:M40">SUM(D33:D39)</f>
        <v>10461</v>
      </c>
      <c r="E40" s="6">
        <f t="shared" si="6"/>
        <v>1919</v>
      </c>
      <c r="F40" s="6">
        <f t="shared" si="6"/>
        <v>38</v>
      </c>
      <c r="G40" s="6">
        <f t="shared" si="6"/>
        <v>3</v>
      </c>
      <c r="H40" s="6">
        <f t="shared" si="6"/>
        <v>11</v>
      </c>
      <c r="I40" s="6">
        <f t="shared" si="6"/>
        <v>0</v>
      </c>
      <c r="J40" s="6">
        <f t="shared" si="6"/>
        <v>0</v>
      </c>
      <c r="K40" s="6">
        <f t="shared" si="6"/>
        <v>209</v>
      </c>
      <c r="L40" s="6">
        <f t="shared" si="6"/>
        <v>725</v>
      </c>
      <c r="M40" s="6">
        <f t="shared" si="6"/>
        <v>23</v>
      </c>
    </row>
    <row r="41" spans="1:13" ht="12.75">
      <c r="A41" t="s">
        <v>27</v>
      </c>
      <c r="B41" t="s">
        <v>28</v>
      </c>
      <c r="C41" s="3">
        <f aca="true" t="shared" si="7" ref="C41:C54">SUM(D41:M41)</f>
        <v>973</v>
      </c>
      <c r="D41" s="3">
        <v>716</v>
      </c>
      <c r="E41" s="3">
        <v>141</v>
      </c>
      <c r="F41" s="3">
        <v>24</v>
      </c>
      <c r="G41" s="3">
        <v>1</v>
      </c>
      <c r="H41" s="3">
        <v>1</v>
      </c>
      <c r="I41" s="3">
        <v>0</v>
      </c>
      <c r="J41" s="3">
        <v>0</v>
      </c>
      <c r="K41" s="3">
        <v>16</v>
      </c>
      <c r="L41" s="3">
        <v>74</v>
      </c>
      <c r="M41" s="3">
        <v>0</v>
      </c>
    </row>
    <row r="42" spans="1:13" ht="12.75">
      <c r="A42" t="s">
        <v>27</v>
      </c>
      <c r="B42" t="s">
        <v>29</v>
      </c>
      <c r="C42" s="3">
        <f t="shared" si="7"/>
        <v>705</v>
      </c>
      <c r="D42" s="3">
        <v>550</v>
      </c>
      <c r="E42" s="3">
        <v>110</v>
      </c>
      <c r="F42" s="3">
        <v>2</v>
      </c>
      <c r="G42" s="3">
        <v>0</v>
      </c>
      <c r="H42" s="3">
        <v>3</v>
      </c>
      <c r="I42" s="3">
        <v>0</v>
      </c>
      <c r="J42" s="3">
        <v>0</v>
      </c>
      <c r="K42" s="3">
        <v>17</v>
      </c>
      <c r="L42" s="3">
        <v>20</v>
      </c>
      <c r="M42" s="3">
        <v>3</v>
      </c>
    </row>
    <row r="43" spans="1:13" ht="12.75">
      <c r="A43" t="s">
        <v>27</v>
      </c>
      <c r="B43" t="s">
        <v>30</v>
      </c>
      <c r="C43" s="3">
        <f t="shared" si="7"/>
        <v>558</v>
      </c>
      <c r="D43" s="3">
        <v>385</v>
      </c>
      <c r="E43" s="3">
        <v>93</v>
      </c>
      <c r="F43" s="3">
        <v>10</v>
      </c>
      <c r="G43" s="3">
        <v>1</v>
      </c>
      <c r="H43" s="3">
        <v>1</v>
      </c>
      <c r="I43" s="3">
        <v>0</v>
      </c>
      <c r="J43" s="3">
        <v>0</v>
      </c>
      <c r="K43" s="3">
        <v>20</v>
      </c>
      <c r="L43" s="3">
        <v>47</v>
      </c>
      <c r="M43" s="3">
        <v>1</v>
      </c>
    </row>
    <row r="44" spans="1:13" ht="12.75">
      <c r="A44" t="s">
        <v>27</v>
      </c>
      <c r="B44" s="7" t="s">
        <v>202</v>
      </c>
      <c r="C44" s="8">
        <f t="shared" si="7"/>
        <v>619</v>
      </c>
      <c r="D44" s="8">
        <v>420</v>
      </c>
      <c r="E44" s="8">
        <v>100</v>
      </c>
      <c r="F44" s="8">
        <v>3</v>
      </c>
      <c r="G44" s="8">
        <v>0</v>
      </c>
      <c r="H44" s="8">
        <v>1</v>
      </c>
      <c r="I44" s="8">
        <v>0</v>
      </c>
      <c r="J44" s="8">
        <v>0</v>
      </c>
      <c r="K44" s="8">
        <v>24</v>
      </c>
      <c r="L44" s="8">
        <v>70</v>
      </c>
      <c r="M44" s="8">
        <v>1</v>
      </c>
    </row>
    <row r="45" spans="1:13" ht="12.75">
      <c r="A45" t="s">
        <v>27</v>
      </c>
      <c r="B45" t="s">
        <v>31</v>
      </c>
      <c r="C45" s="3">
        <f t="shared" si="7"/>
        <v>457</v>
      </c>
      <c r="D45" s="3">
        <v>346</v>
      </c>
      <c r="E45" s="3">
        <v>55</v>
      </c>
      <c r="F45" s="3">
        <v>6</v>
      </c>
      <c r="G45" s="3">
        <v>1</v>
      </c>
      <c r="H45" s="3">
        <v>1</v>
      </c>
      <c r="I45" s="3">
        <v>0</v>
      </c>
      <c r="J45" s="3">
        <v>0</v>
      </c>
      <c r="K45" s="3">
        <v>10</v>
      </c>
      <c r="L45" s="3">
        <v>38</v>
      </c>
      <c r="M45" s="3">
        <v>0</v>
      </c>
    </row>
    <row r="46" spans="1:13" ht="12.75">
      <c r="A46" t="s">
        <v>27</v>
      </c>
      <c r="B46" t="s">
        <v>32</v>
      </c>
      <c r="C46" s="3">
        <f t="shared" si="7"/>
        <v>271</v>
      </c>
      <c r="D46" s="3">
        <v>143</v>
      </c>
      <c r="E46" s="3">
        <v>15</v>
      </c>
      <c r="F46" s="3">
        <v>7</v>
      </c>
      <c r="G46" s="3">
        <v>0</v>
      </c>
      <c r="H46" s="3">
        <v>1</v>
      </c>
      <c r="I46" s="3">
        <v>0</v>
      </c>
      <c r="J46" s="3">
        <v>0</v>
      </c>
      <c r="K46" s="3">
        <v>14</v>
      </c>
      <c r="L46" s="3">
        <v>91</v>
      </c>
      <c r="M46" s="3">
        <v>0</v>
      </c>
    </row>
    <row r="47" spans="1:13" ht="12.75">
      <c r="A47" t="s">
        <v>27</v>
      </c>
      <c r="B47" t="s">
        <v>33</v>
      </c>
      <c r="C47" s="3">
        <f t="shared" si="7"/>
        <v>267</v>
      </c>
      <c r="D47" s="3">
        <v>210</v>
      </c>
      <c r="E47" s="3">
        <v>16</v>
      </c>
      <c r="F47" s="3">
        <v>1</v>
      </c>
      <c r="G47" s="3">
        <v>1</v>
      </c>
      <c r="H47" s="3">
        <v>1</v>
      </c>
      <c r="I47" s="3">
        <v>0</v>
      </c>
      <c r="J47" s="3">
        <v>0</v>
      </c>
      <c r="K47" s="3">
        <v>11</v>
      </c>
      <c r="L47" s="3">
        <v>26</v>
      </c>
      <c r="M47" s="3">
        <v>1</v>
      </c>
    </row>
    <row r="48" spans="1:13" ht="12.75">
      <c r="A48" t="s">
        <v>27</v>
      </c>
      <c r="B48" t="s">
        <v>34</v>
      </c>
      <c r="C48" s="3">
        <f t="shared" si="7"/>
        <v>304</v>
      </c>
      <c r="D48" s="3">
        <v>170</v>
      </c>
      <c r="E48" s="3">
        <v>21</v>
      </c>
      <c r="F48" s="3">
        <v>4</v>
      </c>
      <c r="G48" s="3">
        <v>1</v>
      </c>
      <c r="H48" s="3">
        <v>1</v>
      </c>
      <c r="I48" s="3">
        <v>0</v>
      </c>
      <c r="J48" s="3">
        <v>3</v>
      </c>
      <c r="K48" s="3">
        <v>11</v>
      </c>
      <c r="L48" s="3">
        <v>93</v>
      </c>
      <c r="M48" s="3">
        <v>0</v>
      </c>
    </row>
    <row r="49" spans="1:13" ht="12.75">
      <c r="A49" t="s">
        <v>27</v>
      </c>
      <c r="B49" t="s">
        <v>35</v>
      </c>
      <c r="C49" s="3">
        <f t="shared" si="7"/>
        <v>535</v>
      </c>
      <c r="D49" s="3">
        <v>299</v>
      </c>
      <c r="E49" s="3">
        <v>37</v>
      </c>
      <c r="F49" s="3">
        <v>10</v>
      </c>
      <c r="G49" s="3">
        <v>0</v>
      </c>
      <c r="H49" s="3">
        <v>1</v>
      </c>
      <c r="I49" s="3">
        <v>0</v>
      </c>
      <c r="J49" s="3">
        <v>10</v>
      </c>
      <c r="K49" s="3">
        <v>21</v>
      </c>
      <c r="L49" s="3">
        <v>149</v>
      </c>
      <c r="M49" s="3">
        <v>8</v>
      </c>
    </row>
    <row r="50" spans="1:13" ht="12.75">
      <c r="A50" t="s">
        <v>27</v>
      </c>
      <c r="B50" t="s">
        <v>36</v>
      </c>
      <c r="C50" s="3">
        <f t="shared" si="7"/>
        <v>695</v>
      </c>
      <c r="D50" s="3">
        <v>34</v>
      </c>
      <c r="E50" s="3">
        <v>45</v>
      </c>
      <c r="F50" s="3">
        <v>21</v>
      </c>
      <c r="G50" s="3">
        <v>1</v>
      </c>
      <c r="H50" s="3">
        <v>1</v>
      </c>
      <c r="I50" s="3">
        <v>0</v>
      </c>
      <c r="J50" s="3">
        <v>6</v>
      </c>
      <c r="K50" s="3">
        <v>22</v>
      </c>
      <c r="L50" s="3">
        <v>565</v>
      </c>
      <c r="M50" s="3">
        <v>0</v>
      </c>
    </row>
    <row r="51" spans="1:13" ht="12.75">
      <c r="A51" t="s">
        <v>27</v>
      </c>
      <c r="B51" t="s">
        <v>37</v>
      </c>
      <c r="C51" s="3">
        <f t="shared" si="7"/>
        <v>1962</v>
      </c>
      <c r="D51" s="3">
        <v>1529</v>
      </c>
      <c r="E51" s="3">
        <v>343</v>
      </c>
      <c r="F51" s="3">
        <v>20</v>
      </c>
      <c r="G51" s="3">
        <v>0</v>
      </c>
      <c r="H51" s="3">
        <v>1</v>
      </c>
      <c r="I51" s="3">
        <v>0</v>
      </c>
      <c r="J51" s="3">
        <v>0</v>
      </c>
      <c r="K51" s="3">
        <v>17</v>
      </c>
      <c r="L51" s="3">
        <v>52</v>
      </c>
      <c r="M51" s="3">
        <v>0</v>
      </c>
    </row>
    <row r="52" spans="1:13" ht="12.75">
      <c r="A52" t="s">
        <v>27</v>
      </c>
      <c r="B52" s="7" t="s">
        <v>38</v>
      </c>
      <c r="C52" s="8">
        <f t="shared" si="7"/>
        <v>1431</v>
      </c>
      <c r="D52" s="8">
        <v>1100</v>
      </c>
      <c r="E52" s="8">
        <v>200</v>
      </c>
      <c r="F52" s="8">
        <v>26</v>
      </c>
      <c r="G52" s="8">
        <v>1</v>
      </c>
      <c r="H52" s="8">
        <v>1</v>
      </c>
      <c r="I52" s="8">
        <v>0</v>
      </c>
      <c r="J52" s="8">
        <v>0</v>
      </c>
      <c r="K52" s="8">
        <v>23</v>
      </c>
      <c r="L52" s="8">
        <v>80</v>
      </c>
      <c r="M52" s="8">
        <v>0</v>
      </c>
    </row>
    <row r="53" spans="1:13" ht="12.75">
      <c r="A53" t="s">
        <v>27</v>
      </c>
      <c r="B53" s="7" t="s">
        <v>39</v>
      </c>
      <c r="C53" s="8">
        <f t="shared" si="7"/>
        <v>1428</v>
      </c>
      <c r="D53" s="8">
        <v>1000</v>
      </c>
      <c r="E53" s="8">
        <v>120</v>
      </c>
      <c r="F53" s="8">
        <v>3</v>
      </c>
      <c r="G53" s="8">
        <v>0</v>
      </c>
      <c r="H53" s="8">
        <v>1</v>
      </c>
      <c r="I53" s="8">
        <v>0</v>
      </c>
      <c r="J53" s="8">
        <v>4</v>
      </c>
      <c r="K53" s="8">
        <v>0</v>
      </c>
      <c r="L53" s="8">
        <v>300</v>
      </c>
      <c r="M53" s="8">
        <v>0</v>
      </c>
    </row>
    <row r="54" spans="1:13" ht="12.75">
      <c r="A54" t="s">
        <v>27</v>
      </c>
      <c r="B54" t="s">
        <v>40</v>
      </c>
      <c r="C54" s="3">
        <f t="shared" si="7"/>
        <v>1284</v>
      </c>
      <c r="D54" s="3">
        <v>990</v>
      </c>
      <c r="E54" s="3">
        <v>145</v>
      </c>
      <c r="F54" s="3">
        <v>6</v>
      </c>
      <c r="G54" s="3">
        <v>0</v>
      </c>
      <c r="H54" s="3">
        <v>1</v>
      </c>
      <c r="I54" s="3">
        <v>0</v>
      </c>
      <c r="J54" s="3">
        <v>0</v>
      </c>
      <c r="K54" s="3">
        <v>23</v>
      </c>
      <c r="L54" s="3">
        <v>119</v>
      </c>
      <c r="M54" s="3">
        <v>0</v>
      </c>
    </row>
    <row r="55" spans="1:13" ht="12.75">
      <c r="A55" s="1" t="s">
        <v>241</v>
      </c>
      <c r="C55" s="6">
        <f aca="true" t="shared" si="8" ref="C55:M55">SUM(C41:C54)</f>
        <v>11489</v>
      </c>
      <c r="D55" s="6">
        <f t="shared" si="8"/>
        <v>7892</v>
      </c>
      <c r="E55" s="6">
        <f t="shared" si="8"/>
        <v>1441</v>
      </c>
      <c r="F55" s="6">
        <f t="shared" si="8"/>
        <v>143</v>
      </c>
      <c r="G55" s="6">
        <f t="shared" si="8"/>
        <v>7</v>
      </c>
      <c r="H55" s="6">
        <f t="shared" si="8"/>
        <v>16</v>
      </c>
      <c r="I55" s="6">
        <f t="shared" si="8"/>
        <v>0</v>
      </c>
      <c r="J55" s="6">
        <f t="shared" si="8"/>
        <v>23</v>
      </c>
      <c r="K55" s="6">
        <f t="shared" si="8"/>
        <v>229</v>
      </c>
      <c r="L55" s="6">
        <f t="shared" si="8"/>
        <v>1724</v>
      </c>
      <c r="M55" s="6">
        <f t="shared" si="8"/>
        <v>14</v>
      </c>
    </row>
    <row r="56" spans="1:13" ht="12.75">
      <c r="A56" t="s">
        <v>41</v>
      </c>
      <c r="B56" s="9" t="s">
        <v>203</v>
      </c>
      <c r="C56" s="3">
        <f>SUM(D56:M56)</f>
        <v>8330</v>
      </c>
      <c r="D56" s="3">
        <v>6984</v>
      </c>
      <c r="E56" s="3">
        <v>1093</v>
      </c>
      <c r="F56" s="3">
        <v>43</v>
      </c>
      <c r="G56" s="3">
        <v>1</v>
      </c>
      <c r="H56" s="3">
        <v>1</v>
      </c>
      <c r="I56" s="3">
        <v>0</v>
      </c>
      <c r="J56" s="3">
        <v>44</v>
      </c>
      <c r="K56" s="3">
        <v>164</v>
      </c>
      <c r="L56" s="3">
        <v>0</v>
      </c>
      <c r="M56" s="3">
        <v>0</v>
      </c>
    </row>
    <row r="57" spans="1:13" ht="12.75">
      <c r="A57" t="s">
        <v>41</v>
      </c>
      <c r="B57" t="s">
        <v>42</v>
      </c>
      <c r="C57" s="3">
        <f>SUM(D57:M57)</f>
        <v>2428</v>
      </c>
      <c r="D57" s="3">
        <v>1910</v>
      </c>
      <c r="E57" s="3">
        <v>201</v>
      </c>
      <c r="F57" s="3">
        <v>19</v>
      </c>
      <c r="G57" s="3">
        <v>1</v>
      </c>
      <c r="H57" s="3">
        <v>1</v>
      </c>
      <c r="I57" s="3">
        <v>0</v>
      </c>
      <c r="J57" s="3">
        <v>1</v>
      </c>
      <c r="K57" s="3">
        <v>114</v>
      </c>
      <c r="L57" s="3">
        <v>180</v>
      </c>
      <c r="M57" s="3">
        <v>1</v>
      </c>
    </row>
    <row r="58" spans="1:13" ht="12.75">
      <c r="A58" s="1" t="s">
        <v>242</v>
      </c>
      <c r="C58" s="6">
        <f>+C56+C57</f>
        <v>10758</v>
      </c>
      <c r="D58" s="6">
        <f aca="true" t="shared" si="9" ref="D58:M58">+D56+D57</f>
        <v>8894</v>
      </c>
      <c r="E58" s="6">
        <f t="shared" si="9"/>
        <v>1294</v>
      </c>
      <c r="F58" s="6">
        <f t="shared" si="9"/>
        <v>62</v>
      </c>
      <c r="G58" s="6">
        <f t="shared" si="9"/>
        <v>2</v>
      </c>
      <c r="H58" s="6">
        <f t="shared" si="9"/>
        <v>2</v>
      </c>
      <c r="I58" s="6">
        <f t="shared" si="9"/>
        <v>0</v>
      </c>
      <c r="J58" s="6">
        <f t="shared" si="9"/>
        <v>45</v>
      </c>
      <c r="K58" s="6">
        <f t="shared" si="9"/>
        <v>278</v>
      </c>
      <c r="L58" s="6">
        <f t="shared" si="9"/>
        <v>180</v>
      </c>
      <c r="M58" s="6">
        <f t="shared" si="9"/>
        <v>1</v>
      </c>
    </row>
    <row r="59" spans="1:13" ht="12.75">
      <c r="A59" t="s">
        <v>43</v>
      </c>
      <c r="B59" t="s">
        <v>44</v>
      </c>
      <c r="C59" s="10">
        <f aca="true" t="shared" si="10" ref="C59:C69">SUM(D59:M59)</f>
        <v>825</v>
      </c>
      <c r="D59" s="10">
        <v>490</v>
      </c>
      <c r="E59" s="10">
        <v>120</v>
      </c>
      <c r="F59" s="10">
        <v>0</v>
      </c>
      <c r="G59" s="10">
        <v>0</v>
      </c>
      <c r="H59" s="10">
        <v>1</v>
      </c>
      <c r="I59" s="10">
        <v>0</v>
      </c>
      <c r="J59" s="10">
        <v>0</v>
      </c>
      <c r="K59" s="10">
        <v>14</v>
      </c>
      <c r="L59" s="10">
        <v>200</v>
      </c>
      <c r="M59" s="10">
        <v>0</v>
      </c>
    </row>
    <row r="60" spans="1:13" ht="12.75">
      <c r="A60" t="s">
        <v>43</v>
      </c>
      <c r="B60" t="s">
        <v>45</v>
      </c>
      <c r="C60" s="3">
        <f t="shared" si="10"/>
        <v>535</v>
      </c>
      <c r="D60" s="3">
        <v>414</v>
      </c>
      <c r="E60" s="3">
        <v>32</v>
      </c>
      <c r="F60" s="3">
        <v>7</v>
      </c>
      <c r="G60" s="3">
        <v>0</v>
      </c>
      <c r="H60" s="3">
        <v>1</v>
      </c>
      <c r="I60" s="3">
        <v>0</v>
      </c>
      <c r="J60" s="3">
        <v>0</v>
      </c>
      <c r="K60" s="3">
        <v>12</v>
      </c>
      <c r="L60" s="3">
        <v>69</v>
      </c>
      <c r="M60" s="3">
        <v>0</v>
      </c>
    </row>
    <row r="61" spans="1:13" ht="12.75">
      <c r="A61" t="s">
        <v>43</v>
      </c>
      <c r="B61" t="s">
        <v>46</v>
      </c>
      <c r="C61" s="3">
        <f t="shared" si="10"/>
        <v>519</v>
      </c>
      <c r="D61" s="3">
        <v>325</v>
      </c>
      <c r="E61" s="3">
        <v>59</v>
      </c>
      <c r="F61" s="3">
        <v>0</v>
      </c>
      <c r="G61" s="3">
        <v>1</v>
      </c>
      <c r="H61" s="3">
        <v>1</v>
      </c>
      <c r="I61" s="3">
        <v>0</v>
      </c>
      <c r="J61" s="3">
        <v>2</v>
      </c>
      <c r="K61" s="3">
        <v>18</v>
      </c>
      <c r="L61" s="3">
        <v>108</v>
      </c>
      <c r="M61" s="3">
        <v>5</v>
      </c>
    </row>
    <row r="62" spans="1:13" ht="12.75">
      <c r="A62" t="s">
        <v>43</v>
      </c>
      <c r="B62" s="7" t="s">
        <v>204</v>
      </c>
      <c r="C62" s="8">
        <f t="shared" si="10"/>
        <v>586</v>
      </c>
      <c r="D62" s="8">
        <v>220</v>
      </c>
      <c r="E62" s="8">
        <v>14</v>
      </c>
      <c r="F62" s="8">
        <v>1</v>
      </c>
      <c r="G62" s="8">
        <v>0</v>
      </c>
      <c r="H62" s="8">
        <v>1</v>
      </c>
      <c r="I62" s="8">
        <v>0</v>
      </c>
      <c r="J62" s="8">
        <v>14</v>
      </c>
      <c r="K62" s="8">
        <v>10</v>
      </c>
      <c r="L62" s="8">
        <v>310</v>
      </c>
      <c r="M62" s="8">
        <v>16</v>
      </c>
    </row>
    <row r="63" spans="1:13" ht="12.75">
      <c r="A63" t="s">
        <v>43</v>
      </c>
      <c r="B63" s="7" t="s">
        <v>205</v>
      </c>
      <c r="C63" s="8">
        <f t="shared" si="10"/>
        <v>336</v>
      </c>
      <c r="D63" s="8">
        <v>260</v>
      </c>
      <c r="E63" s="8">
        <v>40</v>
      </c>
      <c r="F63" s="8">
        <v>1</v>
      </c>
      <c r="G63" s="8">
        <v>0</v>
      </c>
      <c r="H63" s="8">
        <v>1</v>
      </c>
      <c r="I63" s="8">
        <v>0</v>
      </c>
      <c r="J63" s="8">
        <v>0</v>
      </c>
      <c r="K63" s="8">
        <v>8</v>
      </c>
      <c r="L63" s="8">
        <v>25</v>
      </c>
      <c r="M63" s="8">
        <v>1</v>
      </c>
    </row>
    <row r="64" spans="1:14" ht="12.75">
      <c r="A64" t="s">
        <v>43</v>
      </c>
      <c r="B64" s="7" t="s">
        <v>206</v>
      </c>
      <c r="C64" s="8">
        <f t="shared" si="10"/>
        <v>121</v>
      </c>
      <c r="D64" s="8">
        <v>0</v>
      </c>
      <c r="E64" s="8">
        <v>0</v>
      </c>
      <c r="F64" s="8">
        <v>19</v>
      </c>
      <c r="G64" s="8">
        <v>0</v>
      </c>
      <c r="H64" s="8">
        <v>1</v>
      </c>
      <c r="I64" s="8">
        <v>0</v>
      </c>
      <c r="J64" s="8">
        <v>4</v>
      </c>
      <c r="K64" s="8">
        <v>0</v>
      </c>
      <c r="L64" s="8">
        <v>97</v>
      </c>
      <c r="M64" s="8">
        <v>0</v>
      </c>
      <c r="N64" s="7"/>
    </row>
    <row r="65" spans="1:13" ht="12.75">
      <c r="A65" t="s">
        <v>43</v>
      </c>
      <c r="B65" t="s">
        <v>47</v>
      </c>
      <c r="C65" s="3">
        <f t="shared" si="10"/>
        <v>4553</v>
      </c>
      <c r="D65" s="3">
        <v>3580</v>
      </c>
      <c r="E65" s="3">
        <v>561</v>
      </c>
      <c r="F65" s="3">
        <v>201</v>
      </c>
      <c r="G65" s="3">
        <v>1</v>
      </c>
      <c r="H65" s="3">
        <v>1</v>
      </c>
      <c r="I65" s="3">
        <v>0</v>
      </c>
      <c r="J65" s="3">
        <v>0</v>
      </c>
      <c r="K65" s="3">
        <v>41</v>
      </c>
      <c r="L65" s="3">
        <v>136</v>
      </c>
      <c r="M65" s="3">
        <v>32</v>
      </c>
    </row>
    <row r="66" spans="1:13" ht="12.75">
      <c r="A66" t="s">
        <v>43</v>
      </c>
      <c r="B66" t="s">
        <v>48</v>
      </c>
      <c r="C66" s="3">
        <f t="shared" si="10"/>
        <v>194</v>
      </c>
      <c r="D66" s="3">
        <v>0</v>
      </c>
      <c r="E66" s="3">
        <v>0</v>
      </c>
      <c r="F66" s="3">
        <v>7</v>
      </c>
      <c r="G66" s="3">
        <v>0</v>
      </c>
      <c r="H66" s="3">
        <v>0</v>
      </c>
      <c r="I66" s="3">
        <v>0</v>
      </c>
      <c r="J66" s="3">
        <v>0</v>
      </c>
      <c r="K66" s="3">
        <v>6</v>
      </c>
      <c r="L66" s="3">
        <v>180</v>
      </c>
      <c r="M66" s="3">
        <v>1</v>
      </c>
    </row>
    <row r="67" spans="1:13" ht="12.75">
      <c r="A67" t="s">
        <v>43</v>
      </c>
      <c r="B67" t="s">
        <v>49</v>
      </c>
      <c r="C67" s="3">
        <f t="shared" si="10"/>
        <v>32</v>
      </c>
      <c r="D67" s="3">
        <v>8</v>
      </c>
      <c r="E67" s="3">
        <v>6</v>
      </c>
      <c r="F67" s="3">
        <v>0</v>
      </c>
      <c r="G67" s="3">
        <v>1</v>
      </c>
      <c r="H67" s="3">
        <v>0</v>
      </c>
      <c r="I67" s="3">
        <v>0</v>
      </c>
      <c r="J67" s="3">
        <v>0</v>
      </c>
      <c r="K67" s="3">
        <v>1</v>
      </c>
      <c r="L67" s="3">
        <v>15</v>
      </c>
      <c r="M67" s="3">
        <v>1</v>
      </c>
    </row>
    <row r="68" spans="1:13" ht="12.75">
      <c r="A68" t="s">
        <v>43</v>
      </c>
      <c r="B68" t="s">
        <v>50</v>
      </c>
      <c r="C68" s="3">
        <f t="shared" si="10"/>
        <v>1121</v>
      </c>
      <c r="D68" s="3">
        <v>788</v>
      </c>
      <c r="E68" s="3">
        <v>195</v>
      </c>
      <c r="F68" s="3">
        <v>2</v>
      </c>
      <c r="G68" s="3">
        <v>1</v>
      </c>
      <c r="H68" s="3">
        <v>1</v>
      </c>
      <c r="I68" s="3">
        <v>0</v>
      </c>
      <c r="J68" s="3">
        <v>0</v>
      </c>
      <c r="K68" s="3">
        <v>12</v>
      </c>
      <c r="L68" s="3">
        <v>111</v>
      </c>
      <c r="M68" s="3">
        <v>11</v>
      </c>
    </row>
    <row r="69" spans="1:13" ht="12.75">
      <c r="A69" t="s">
        <v>43</v>
      </c>
      <c r="B69" t="s">
        <v>51</v>
      </c>
      <c r="C69" s="3">
        <f t="shared" si="10"/>
        <v>637</v>
      </c>
      <c r="D69" s="3">
        <v>526</v>
      </c>
      <c r="E69" s="3">
        <v>59</v>
      </c>
      <c r="F69" s="3">
        <v>4</v>
      </c>
      <c r="G69" s="3">
        <v>1</v>
      </c>
      <c r="H69" s="3">
        <v>1</v>
      </c>
      <c r="I69" s="3">
        <v>0</v>
      </c>
      <c r="J69" s="3">
        <v>1</v>
      </c>
      <c r="K69" s="3">
        <v>10</v>
      </c>
      <c r="L69" s="3">
        <v>34</v>
      </c>
      <c r="M69" s="3">
        <v>1</v>
      </c>
    </row>
    <row r="70" spans="1:13" ht="12.75">
      <c r="A70" s="1" t="s">
        <v>243</v>
      </c>
      <c r="C70" s="6">
        <f>SUM(C59:C69)</f>
        <v>9459</v>
      </c>
      <c r="D70" s="6">
        <f aca="true" t="shared" si="11" ref="D70:M70">SUM(D59:D69)</f>
        <v>6611</v>
      </c>
      <c r="E70" s="6">
        <f t="shared" si="11"/>
        <v>1086</v>
      </c>
      <c r="F70" s="6">
        <f t="shared" si="11"/>
        <v>242</v>
      </c>
      <c r="G70" s="6">
        <f t="shared" si="11"/>
        <v>5</v>
      </c>
      <c r="H70" s="6">
        <f t="shared" si="11"/>
        <v>9</v>
      </c>
      <c r="I70" s="6">
        <f t="shared" si="11"/>
        <v>0</v>
      </c>
      <c r="J70" s="6">
        <f t="shared" si="11"/>
        <v>21</v>
      </c>
      <c r="K70" s="6">
        <f t="shared" si="11"/>
        <v>132</v>
      </c>
      <c r="L70" s="6">
        <f t="shared" si="11"/>
        <v>1285</v>
      </c>
      <c r="M70" s="6">
        <f t="shared" si="11"/>
        <v>68</v>
      </c>
    </row>
    <row r="71" spans="1:13" ht="12.75">
      <c r="A71" t="s">
        <v>52</v>
      </c>
      <c r="B71" t="s">
        <v>53</v>
      </c>
      <c r="C71" s="3">
        <f aca="true" t="shared" si="12" ref="C71:C80">SUM(D71:M71)</f>
        <v>663</v>
      </c>
      <c r="D71" s="3">
        <v>516</v>
      </c>
      <c r="E71" s="3">
        <v>102</v>
      </c>
      <c r="F71" s="3">
        <v>1</v>
      </c>
      <c r="G71" s="3">
        <v>0</v>
      </c>
      <c r="H71" s="3">
        <v>1</v>
      </c>
      <c r="I71" s="3">
        <v>0</v>
      </c>
      <c r="J71" s="3">
        <v>0</v>
      </c>
      <c r="K71" s="3">
        <v>25</v>
      </c>
      <c r="L71" s="3">
        <v>18</v>
      </c>
      <c r="M71" s="3">
        <v>0</v>
      </c>
    </row>
    <row r="72" spans="1:13" ht="12.75">
      <c r="A72" t="s">
        <v>52</v>
      </c>
      <c r="B72" t="s">
        <v>54</v>
      </c>
      <c r="C72" s="3">
        <f t="shared" si="12"/>
        <v>341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341</v>
      </c>
      <c r="M72" s="3">
        <v>0</v>
      </c>
    </row>
    <row r="73" spans="1:13" ht="12.75">
      <c r="A73" t="s">
        <v>52</v>
      </c>
      <c r="B73" s="7" t="s">
        <v>207</v>
      </c>
      <c r="C73" s="8">
        <f t="shared" si="12"/>
        <v>264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4</v>
      </c>
      <c r="L73" s="8">
        <v>260</v>
      </c>
      <c r="M73" s="8">
        <v>0</v>
      </c>
    </row>
    <row r="74" spans="1:13" ht="12.75">
      <c r="A74" t="s">
        <v>52</v>
      </c>
      <c r="B74" t="s">
        <v>55</v>
      </c>
      <c r="C74" s="3">
        <f t="shared" si="12"/>
        <v>2483</v>
      </c>
      <c r="D74" s="3">
        <v>1816</v>
      </c>
      <c r="E74" s="3">
        <v>469</v>
      </c>
      <c r="F74" s="3">
        <v>33</v>
      </c>
      <c r="G74" s="3">
        <v>0</v>
      </c>
      <c r="H74" s="3">
        <v>1</v>
      </c>
      <c r="I74" s="3">
        <v>0</v>
      </c>
      <c r="J74" s="3">
        <v>0</v>
      </c>
      <c r="K74" s="3">
        <v>26</v>
      </c>
      <c r="L74" s="3">
        <v>138</v>
      </c>
      <c r="M74" s="3">
        <v>0</v>
      </c>
    </row>
    <row r="75" spans="1:13" ht="12.75">
      <c r="A75" t="s">
        <v>52</v>
      </c>
      <c r="B75" t="s">
        <v>56</v>
      </c>
      <c r="C75" s="3">
        <f t="shared" si="12"/>
        <v>3126</v>
      </c>
      <c r="D75" s="3">
        <v>2417</v>
      </c>
      <c r="E75" s="3">
        <v>500</v>
      </c>
      <c r="F75" s="3">
        <v>6</v>
      </c>
      <c r="G75" s="3">
        <v>1</v>
      </c>
      <c r="H75" s="3">
        <v>1</v>
      </c>
      <c r="I75" s="3">
        <v>0</v>
      </c>
      <c r="J75" s="3">
        <v>0</v>
      </c>
      <c r="K75" s="3">
        <v>34</v>
      </c>
      <c r="L75" s="3">
        <v>160</v>
      </c>
      <c r="M75" s="3">
        <v>7</v>
      </c>
    </row>
    <row r="76" spans="1:13" ht="12.75">
      <c r="A76" t="s">
        <v>52</v>
      </c>
      <c r="B76" s="7" t="s">
        <v>57</v>
      </c>
      <c r="C76" s="8">
        <f t="shared" si="12"/>
        <v>735</v>
      </c>
      <c r="D76" s="8">
        <v>400</v>
      </c>
      <c r="E76" s="8">
        <v>40</v>
      </c>
      <c r="F76" s="8">
        <v>0</v>
      </c>
      <c r="G76" s="8">
        <v>0</v>
      </c>
      <c r="H76" s="8">
        <v>1</v>
      </c>
      <c r="I76" s="8">
        <v>0</v>
      </c>
      <c r="J76" s="8">
        <v>0</v>
      </c>
      <c r="K76" s="8">
        <v>14</v>
      </c>
      <c r="L76" s="8">
        <v>280</v>
      </c>
      <c r="M76" s="8">
        <v>0</v>
      </c>
    </row>
    <row r="77" spans="1:13" ht="12.75">
      <c r="A77" t="s">
        <v>52</v>
      </c>
      <c r="B77" s="7" t="s">
        <v>58</v>
      </c>
      <c r="C77" s="8">
        <f t="shared" si="12"/>
        <v>2004</v>
      </c>
      <c r="D77" s="8">
        <v>1480</v>
      </c>
      <c r="E77" s="8">
        <v>300</v>
      </c>
      <c r="F77" s="8">
        <v>21</v>
      </c>
      <c r="G77" s="8">
        <v>1</v>
      </c>
      <c r="H77" s="8">
        <v>1</v>
      </c>
      <c r="I77" s="8">
        <v>0</v>
      </c>
      <c r="J77" s="8">
        <v>0</v>
      </c>
      <c r="K77" s="8">
        <v>11</v>
      </c>
      <c r="L77" s="8">
        <v>190</v>
      </c>
      <c r="M77" s="8">
        <v>0</v>
      </c>
    </row>
    <row r="78" spans="1:13" ht="12.75">
      <c r="A78" t="s">
        <v>52</v>
      </c>
      <c r="B78" t="s">
        <v>59</v>
      </c>
      <c r="C78" s="3">
        <f t="shared" si="12"/>
        <v>1238</v>
      </c>
      <c r="D78" s="3">
        <v>1028</v>
      </c>
      <c r="E78" s="3">
        <v>98</v>
      </c>
      <c r="F78" s="3">
        <v>79</v>
      </c>
      <c r="G78" s="3">
        <v>0</v>
      </c>
      <c r="H78" s="3">
        <v>1</v>
      </c>
      <c r="I78" s="3">
        <v>0</v>
      </c>
      <c r="J78" s="3">
        <v>0</v>
      </c>
      <c r="K78" s="3">
        <v>11</v>
      </c>
      <c r="L78" s="3">
        <v>21</v>
      </c>
      <c r="M78" s="3">
        <v>0</v>
      </c>
    </row>
    <row r="79" spans="1:13" ht="12.75">
      <c r="A79" t="s">
        <v>52</v>
      </c>
      <c r="B79" t="s">
        <v>60</v>
      </c>
      <c r="C79" s="3">
        <f t="shared" si="12"/>
        <v>2387</v>
      </c>
      <c r="D79" s="3">
        <v>1497</v>
      </c>
      <c r="E79" s="3">
        <v>165</v>
      </c>
      <c r="F79" s="3">
        <v>27</v>
      </c>
      <c r="G79" s="3">
        <v>1</v>
      </c>
      <c r="H79" s="3">
        <v>1</v>
      </c>
      <c r="I79" s="3">
        <v>0</v>
      </c>
      <c r="J79" s="3">
        <v>0</v>
      </c>
      <c r="K79" s="3">
        <v>42</v>
      </c>
      <c r="L79" s="3">
        <v>654</v>
      </c>
      <c r="M79" s="3">
        <v>0</v>
      </c>
    </row>
    <row r="80" spans="1:13" ht="12.75">
      <c r="A80" t="s">
        <v>52</v>
      </c>
      <c r="B80" t="s">
        <v>61</v>
      </c>
      <c r="C80" s="3">
        <f t="shared" si="12"/>
        <v>1126</v>
      </c>
      <c r="D80" s="3">
        <v>856</v>
      </c>
      <c r="E80" s="3">
        <v>97</v>
      </c>
      <c r="F80" s="3">
        <v>39</v>
      </c>
      <c r="G80" s="3">
        <v>0</v>
      </c>
      <c r="H80" s="3">
        <v>1</v>
      </c>
      <c r="I80" s="3">
        <v>0</v>
      </c>
      <c r="J80" s="3">
        <v>0</v>
      </c>
      <c r="K80" s="3">
        <v>6</v>
      </c>
      <c r="L80" s="3">
        <v>121</v>
      </c>
      <c r="M80" s="3">
        <v>6</v>
      </c>
    </row>
    <row r="81" spans="1:13" ht="12.75">
      <c r="A81" s="1" t="s">
        <v>244</v>
      </c>
      <c r="C81" s="6">
        <f>SUM(C71:C80)</f>
        <v>14367</v>
      </c>
      <c r="D81" s="6">
        <f aca="true" t="shared" si="13" ref="D81:M81">SUM(D71:D80)</f>
        <v>10010</v>
      </c>
      <c r="E81" s="6">
        <f t="shared" si="13"/>
        <v>1771</v>
      </c>
      <c r="F81" s="6">
        <f t="shared" si="13"/>
        <v>206</v>
      </c>
      <c r="G81" s="6">
        <f t="shared" si="13"/>
        <v>3</v>
      </c>
      <c r="H81" s="6">
        <f t="shared" si="13"/>
        <v>8</v>
      </c>
      <c r="I81" s="6">
        <f t="shared" si="13"/>
        <v>0</v>
      </c>
      <c r="J81" s="6">
        <f t="shared" si="13"/>
        <v>0</v>
      </c>
      <c r="K81" s="6">
        <f t="shared" si="13"/>
        <v>173</v>
      </c>
      <c r="L81" s="6">
        <f t="shared" si="13"/>
        <v>2183</v>
      </c>
      <c r="M81" s="6">
        <f t="shared" si="13"/>
        <v>13</v>
      </c>
    </row>
    <row r="82" spans="1:13" ht="12.75">
      <c r="A82" t="s">
        <v>62</v>
      </c>
      <c r="B82" t="s">
        <v>63</v>
      </c>
      <c r="C82" s="3">
        <f>SUM(D82:M82)</f>
        <v>993</v>
      </c>
      <c r="D82" s="3">
        <v>890</v>
      </c>
      <c r="E82" s="3">
        <v>48</v>
      </c>
      <c r="F82" s="3">
        <v>0</v>
      </c>
      <c r="G82" s="3">
        <v>0</v>
      </c>
      <c r="H82" s="3">
        <v>1</v>
      </c>
      <c r="I82" s="3">
        <v>0</v>
      </c>
      <c r="J82" s="3">
        <v>0</v>
      </c>
      <c r="K82" s="3">
        <v>21</v>
      </c>
      <c r="L82" s="3">
        <v>9</v>
      </c>
      <c r="M82" s="3">
        <v>24</v>
      </c>
    </row>
    <row r="83" spans="1:13" ht="12.75">
      <c r="A83" s="1" t="s">
        <v>245</v>
      </c>
      <c r="C83" s="6">
        <f>+C82</f>
        <v>993</v>
      </c>
      <c r="D83" s="6">
        <f aca="true" t="shared" si="14" ref="D83:M83">+D82</f>
        <v>890</v>
      </c>
      <c r="E83" s="6">
        <f t="shared" si="14"/>
        <v>48</v>
      </c>
      <c r="F83" s="6">
        <f t="shared" si="14"/>
        <v>0</v>
      </c>
      <c r="G83" s="6">
        <f t="shared" si="14"/>
        <v>0</v>
      </c>
      <c r="H83" s="6">
        <f t="shared" si="14"/>
        <v>1</v>
      </c>
      <c r="I83" s="6">
        <f t="shared" si="14"/>
        <v>0</v>
      </c>
      <c r="J83" s="6">
        <f t="shared" si="14"/>
        <v>0</v>
      </c>
      <c r="K83" s="6">
        <f t="shared" si="14"/>
        <v>21</v>
      </c>
      <c r="L83" s="6">
        <f t="shared" si="14"/>
        <v>9</v>
      </c>
      <c r="M83" s="6">
        <f t="shared" si="14"/>
        <v>24</v>
      </c>
    </row>
    <row r="84" spans="1:13" ht="12.75">
      <c r="A84" t="s">
        <v>64</v>
      </c>
      <c r="B84" t="s">
        <v>65</v>
      </c>
      <c r="C84" s="3">
        <f>SUM(D84:M84)</f>
        <v>1396</v>
      </c>
      <c r="D84" s="3">
        <v>542</v>
      </c>
      <c r="E84" s="3">
        <v>118</v>
      </c>
      <c r="F84" s="3">
        <v>23</v>
      </c>
      <c r="G84" s="3">
        <v>1</v>
      </c>
      <c r="H84" s="3">
        <v>1</v>
      </c>
      <c r="I84" s="3">
        <v>0</v>
      </c>
      <c r="J84" s="3">
        <v>3</v>
      </c>
      <c r="K84" s="3">
        <v>60</v>
      </c>
      <c r="L84" s="3">
        <v>647</v>
      </c>
      <c r="M84" s="3">
        <v>1</v>
      </c>
    </row>
    <row r="85" spans="1:13" ht="12.75">
      <c r="A85" s="1" t="s">
        <v>246</v>
      </c>
      <c r="C85" s="6">
        <f>+C84</f>
        <v>1396</v>
      </c>
      <c r="D85" s="6">
        <f aca="true" t="shared" si="15" ref="D85:M85">+D84</f>
        <v>542</v>
      </c>
      <c r="E85" s="6">
        <f t="shared" si="15"/>
        <v>118</v>
      </c>
      <c r="F85" s="6">
        <f t="shared" si="15"/>
        <v>23</v>
      </c>
      <c r="G85" s="6">
        <f t="shared" si="15"/>
        <v>1</v>
      </c>
      <c r="H85" s="6">
        <f t="shared" si="15"/>
        <v>1</v>
      </c>
      <c r="I85" s="6">
        <f t="shared" si="15"/>
        <v>0</v>
      </c>
      <c r="J85" s="6">
        <f t="shared" si="15"/>
        <v>3</v>
      </c>
      <c r="K85" s="6">
        <f t="shared" si="15"/>
        <v>60</v>
      </c>
      <c r="L85" s="6">
        <f t="shared" si="15"/>
        <v>647</v>
      </c>
      <c r="M85" s="6">
        <f t="shared" si="15"/>
        <v>1</v>
      </c>
    </row>
    <row r="86" spans="1:13" ht="12.75">
      <c r="A86" t="s">
        <v>66</v>
      </c>
      <c r="B86" t="s">
        <v>67</v>
      </c>
      <c r="C86" s="3">
        <f>SUM(D86:M86)</f>
        <v>610</v>
      </c>
      <c r="D86" s="3">
        <v>439</v>
      </c>
      <c r="E86" s="3">
        <v>85</v>
      </c>
      <c r="F86" s="3">
        <v>1</v>
      </c>
      <c r="G86" s="3">
        <v>0</v>
      </c>
      <c r="H86" s="3">
        <v>1</v>
      </c>
      <c r="I86" s="3">
        <v>0</v>
      </c>
      <c r="J86" s="3">
        <v>0</v>
      </c>
      <c r="K86" s="3">
        <v>16</v>
      </c>
      <c r="L86" s="3">
        <v>64</v>
      </c>
      <c r="M86" s="3">
        <v>4</v>
      </c>
    </row>
    <row r="87" spans="1:13" ht="12.75">
      <c r="A87" t="s">
        <v>66</v>
      </c>
      <c r="B87" t="s">
        <v>68</v>
      </c>
      <c r="C87" s="3">
        <f>SUM(D87:M87)</f>
        <v>743</v>
      </c>
      <c r="D87" s="3">
        <v>480</v>
      </c>
      <c r="E87" s="3">
        <v>131</v>
      </c>
      <c r="F87" s="3">
        <v>0</v>
      </c>
      <c r="G87" s="3">
        <v>0</v>
      </c>
      <c r="H87" s="3">
        <v>1</v>
      </c>
      <c r="I87" s="3">
        <v>0</v>
      </c>
      <c r="J87" s="3">
        <v>0</v>
      </c>
      <c r="K87" s="3">
        <v>14</v>
      </c>
      <c r="L87" s="3">
        <v>113</v>
      </c>
      <c r="M87" s="3">
        <v>4</v>
      </c>
    </row>
    <row r="88" spans="1:13" ht="12.75">
      <c r="A88" t="s">
        <v>66</v>
      </c>
      <c r="B88" t="s">
        <v>69</v>
      </c>
      <c r="C88" s="3">
        <f>SUM(D88:M88)</f>
        <v>9753</v>
      </c>
      <c r="D88" s="3">
        <v>7860</v>
      </c>
      <c r="E88" s="3">
        <v>1436</v>
      </c>
      <c r="F88" s="3">
        <v>32</v>
      </c>
      <c r="G88" s="3">
        <v>1</v>
      </c>
      <c r="H88" s="3">
        <v>1</v>
      </c>
      <c r="I88" s="3">
        <v>0</v>
      </c>
      <c r="J88" s="3">
        <v>0</v>
      </c>
      <c r="K88" s="3">
        <v>105</v>
      </c>
      <c r="L88" s="3">
        <v>317</v>
      </c>
      <c r="M88" s="3">
        <v>1</v>
      </c>
    </row>
    <row r="89" spans="1:13" ht="12.75">
      <c r="A89" t="s">
        <v>66</v>
      </c>
      <c r="B89" t="s">
        <v>70</v>
      </c>
      <c r="C89" s="3">
        <f>SUM(D89:M89)</f>
        <v>2763</v>
      </c>
      <c r="D89" s="3">
        <v>2111</v>
      </c>
      <c r="E89" s="3">
        <v>417</v>
      </c>
      <c r="F89" s="3">
        <v>8</v>
      </c>
      <c r="G89" s="3">
        <v>2</v>
      </c>
      <c r="H89" s="3">
        <v>2</v>
      </c>
      <c r="I89" s="3">
        <v>0</v>
      </c>
      <c r="J89" s="3">
        <v>0</v>
      </c>
      <c r="K89" s="3">
        <v>16</v>
      </c>
      <c r="L89" s="3">
        <v>203</v>
      </c>
      <c r="M89" s="3">
        <v>4</v>
      </c>
    </row>
    <row r="90" spans="1:13" ht="12.75">
      <c r="A90" t="s">
        <v>66</v>
      </c>
      <c r="B90" t="s">
        <v>71</v>
      </c>
      <c r="C90" s="3">
        <f>SUM(D90:M90)</f>
        <v>1577</v>
      </c>
      <c r="D90" s="3">
        <v>1198</v>
      </c>
      <c r="E90" s="3">
        <v>144</v>
      </c>
      <c r="F90" s="3">
        <v>0</v>
      </c>
      <c r="G90" s="3">
        <v>0</v>
      </c>
      <c r="H90" s="3">
        <v>1</v>
      </c>
      <c r="I90" s="3">
        <v>0</v>
      </c>
      <c r="J90" s="3">
        <v>0</v>
      </c>
      <c r="K90" s="3">
        <v>17</v>
      </c>
      <c r="L90" s="3">
        <v>178</v>
      </c>
      <c r="M90" s="3">
        <v>39</v>
      </c>
    </row>
    <row r="91" spans="1:13" ht="12.75">
      <c r="A91" s="1" t="s">
        <v>247</v>
      </c>
      <c r="C91" s="6">
        <f>+C86+C87+C88+C89+C90</f>
        <v>15446</v>
      </c>
      <c r="D91" s="6">
        <f aca="true" t="shared" si="16" ref="D91:M91">+D86+D87+D88+D89+D90</f>
        <v>12088</v>
      </c>
      <c r="E91" s="6">
        <f t="shared" si="16"/>
        <v>2213</v>
      </c>
      <c r="F91" s="6">
        <f t="shared" si="16"/>
        <v>41</v>
      </c>
      <c r="G91" s="6">
        <f t="shared" si="16"/>
        <v>3</v>
      </c>
      <c r="H91" s="6">
        <f t="shared" si="16"/>
        <v>6</v>
      </c>
      <c r="I91" s="6">
        <f t="shared" si="16"/>
        <v>0</v>
      </c>
      <c r="J91" s="6">
        <f t="shared" si="16"/>
        <v>0</v>
      </c>
      <c r="K91" s="6">
        <f t="shared" si="16"/>
        <v>168</v>
      </c>
      <c r="L91" s="6">
        <f t="shared" si="16"/>
        <v>875</v>
      </c>
      <c r="M91" s="6">
        <f t="shared" si="16"/>
        <v>52</v>
      </c>
    </row>
    <row r="92" spans="1:13" ht="12.75">
      <c r="A92" t="s">
        <v>72</v>
      </c>
      <c r="B92" t="s">
        <v>73</v>
      </c>
      <c r="C92" s="3">
        <f aca="true" t="shared" si="17" ref="C92:C109">SUM(D92:M92)</f>
        <v>772</v>
      </c>
      <c r="D92" s="3">
        <v>558</v>
      </c>
      <c r="E92" s="3">
        <v>56</v>
      </c>
      <c r="F92" s="3">
        <v>1</v>
      </c>
      <c r="G92" s="3">
        <v>1</v>
      </c>
      <c r="H92" s="3">
        <v>1</v>
      </c>
      <c r="I92" s="3">
        <v>0</v>
      </c>
      <c r="J92" s="3">
        <v>0</v>
      </c>
      <c r="K92" s="3">
        <v>5</v>
      </c>
      <c r="L92" s="3">
        <v>131</v>
      </c>
      <c r="M92" s="3">
        <v>19</v>
      </c>
    </row>
    <row r="93" spans="1:13" ht="12.75">
      <c r="A93" t="s">
        <v>72</v>
      </c>
      <c r="B93" t="s">
        <v>74</v>
      </c>
      <c r="C93" s="3">
        <f t="shared" si="17"/>
        <v>503</v>
      </c>
      <c r="D93" s="3">
        <v>384</v>
      </c>
      <c r="E93" s="3">
        <v>32</v>
      </c>
      <c r="F93" s="3">
        <v>25</v>
      </c>
      <c r="G93" s="3">
        <v>1</v>
      </c>
      <c r="H93" s="3">
        <v>1</v>
      </c>
      <c r="I93" s="3">
        <v>0</v>
      </c>
      <c r="J93" s="3">
        <v>1</v>
      </c>
      <c r="K93" s="3">
        <v>21</v>
      </c>
      <c r="L93" s="3">
        <v>38</v>
      </c>
      <c r="M93" s="3">
        <v>0</v>
      </c>
    </row>
    <row r="94" spans="1:13" ht="12.75">
      <c r="A94" t="s">
        <v>72</v>
      </c>
      <c r="B94" t="s">
        <v>75</v>
      </c>
      <c r="C94" s="3">
        <f t="shared" si="17"/>
        <v>298</v>
      </c>
      <c r="D94" s="3">
        <v>229</v>
      </c>
      <c r="E94" s="3">
        <v>47</v>
      </c>
      <c r="F94" s="3">
        <v>2</v>
      </c>
      <c r="G94" s="3">
        <v>1</v>
      </c>
      <c r="H94" s="3">
        <v>1</v>
      </c>
      <c r="I94" s="3">
        <v>0</v>
      </c>
      <c r="J94" s="3">
        <v>0</v>
      </c>
      <c r="K94" s="3">
        <v>15</v>
      </c>
      <c r="L94" s="3">
        <v>3</v>
      </c>
      <c r="M94" s="3">
        <v>0</v>
      </c>
    </row>
    <row r="95" spans="1:13" ht="12.75">
      <c r="A95" t="s">
        <v>72</v>
      </c>
      <c r="B95" s="7" t="s">
        <v>208</v>
      </c>
      <c r="C95" s="8">
        <f t="shared" si="17"/>
        <v>204</v>
      </c>
      <c r="D95" s="8">
        <v>200</v>
      </c>
      <c r="E95" s="8">
        <v>0</v>
      </c>
      <c r="F95" s="8">
        <v>3</v>
      </c>
      <c r="G95" s="8">
        <v>0</v>
      </c>
      <c r="H95" s="8">
        <v>1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</row>
    <row r="96" spans="1:13" ht="12.75">
      <c r="A96" t="s">
        <v>72</v>
      </c>
      <c r="B96" t="s">
        <v>76</v>
      </c>
      <c r="C96" s="3">
        <f t="shared" si="17"/>
        <v>1039</v>
      </c>
      <c r="D96" s="3">
        <v>895</v>
      </c>
      <c r="E96" s="3">
        <v>93</v>
      </c>
      <c r="F96" s="3">
        <v>3</v>
      </c>
      <c r="G96" s="3">
        <v>1</v>
      </c>
      <c r="H96" s="3">
        <v>1</v>
      </c>
      <c r="I96" s="3">
        <v>0</v>
      </c>
      <c r="J96" s="3">
        <v>0</v>
      </c>
      <c r="K96" s="3">
        <v>14</v>
      </c>
      <c r="L96" s="3">
        <v>30</v>
      </c>
      <c r="M96" s="3">
        <v>2</v>
      </c>
    </row>
    <row r="97" spans="1:13" ht="12.75">
      <c r="A97" t="s">
        <v>72</v>
      </c>
      <c r="B97" t="s">
        <v>77</v>
      </c>
      <c r="C97" s="3">
        <f t="shared" si="17"/>
        <v>2367</v>
      </c>
      <c r="D97" s="3">
        <v>1907</v>
      </c>
      <c r="E97" s="3">
        <v>115</v>
      </c>
      <c r="F97" s="3">
        <v>30</v>
      </c>
      <c r="G97" s="3">
        <v>1</v>
      </c>
      <c r="H97" s="3">
        <v>1</v>
      </c>
      <c r="I97" s="3">
        <v>0</v>
      </c>
      <c r="J97" s="3">
        <v>4</v>
      </c>
      <c r="K97" s="3">
        <v>14</v>
      </c>
      <c r="L97" s="3">
        <v>289</v>
      </c>
      <c r="M97" s="3">
        <v>6</v>
      </c>
    </row>
    <row r="98" spans="1:13" ht="12.75">
      <c r="A98" t="s">
        <v>72</v>
      </c>
      <c r="B98" s="7" t="s">
        <v>209</v>
      </c>
      <c r="C98" s="8">
        <f t="shared" si="17"/>
        <v>199</v>
      </c>
      <c r="D98" s="8">
        <v>128</v>
      </c>
      <c r="E98" s="8">
        <v>7</v>
      </c>
      <c r="F98" s="8">
        <v>2</v>
      </c>
      <c r="G98" s="8">
        <v>0</v>
      </c>
      <c r="H98" s="8">
        <v>0</v>
      </c>
      <c r="I98" s="8">
        <v>0</v>
      </c>
      <c r="J98" s="8">
        <v>0</v>
      </c>
      <c r="K98" s="8">
        <v>16</v>
      </c>
      <c r="L98" s="8">
        <v>46</v>
      </c>
      <c r="M98" s="8">
        <v>0</v>
      </c>
    </row>
    <row r="99" spans="1:13" ht="12.75">
      <c r="A99" t="s">
        <v>72</v>
      </c>
      <c r="B99" t="s">
        <v>78</v>
      </c>
      <c r="C99" s="3">
        <f t="shared" si="17"/>
        <v>4064</v>
      </c>
      <c r="D99" s="3">
        <v>3230</v>
      </c>
      <c r="E99" s="3">
        <v>490</v>
      </c>
      <c r="F99" s="3">
        <v>4</v>
      </c>
      <c r="G99" s="3">
        <v>1</v>
      </c>
      <c r="H99" s="3">
        <v>1</v>
      </c>
      <c r="I99" s="3">
        <v>0</v>
      </c>
      <c r="J99" s="3">
        <v>0</v>
      </c>
      <c r="K99" s="3">
        <v>38</v>
      </c>
      <c r="L99" s="3">
        <v>297</v>
      </c>
      <c r="M99" s="3">
        <v>3</v>
      </c>
    </row>
    <row r="100" spans="1:13" ht="12.75">
      <c r="A100" t="s">
        <v>72</v>
      </c>
      <c r="B100" t="s">
        <v>79</v>
      </c>
      <c r="C100" s="3">
        <f t="shared" si="17"/>
        <v>4710</v>
      </c>
      <c r="D100" s="3">
        <v>3739</v>
      </c>
      <c r="E100" s="3">
        <v>693</v>
      </c>
      <c r="F100" s="3">
        <v>16</v>
      </c>
      <c r="G100" s="3">
        <v>0</v>
      </c>
      <c r="H100" s="3">
        <v>2</v>
      </c>
      <c r="I100" s="3">
        <v>0</v>
      </c>
      <c r="J100" s="3">
        <v>0</v>
      </c>
      <c r="K100" s="3">
        <v>31</v>
      </c>
      <c r="L100" s="3">
        <v>229</v>
      </c>
      <c r="M100" s="3">
        <v>0</v>
      </c>
    </row>
    <row r="101" spans="1:13" ht="12.75">
      <c r="A101" t="s">
        <v>72</v>
      </c>
      <c r="B101" t="s">
        <v>80</v>
      </c>
      <c r="C101" s="3">
        <f t="shared" si="17"/>
        <v>4472</v>
      </c>
      <c r="D101" s="3">
        <v>3645</v>
      </c>
      <c r="E101" s="3">
        <v>399</v>
      </c>
      <c r="F101" s="3">
        <v>38</v>
      </c>
      <c r="G101" s="3">
        <v>3</v>
      </c>
      <c r="H101" s="3">
        <v>3</v>
      </c>
      <c r="I101" s="3">
        <v>0</v>
      </c>
      <c r="J101" s="3">
        <v>0</v>
      </c>
      <c r="K101" s="3">
        <v>18</v>
      </c>
      <c r="L101" s="3">
        <v>305</v>
      </c>
      <c r="M101" s="3">
        <v>61</v>
      </c>
    </row>
    <row r="102" spans="1:13" ht="12.75">
      <c r="A102" t="s">
        <v>72</v>
      </c>
      <c r="B102" t="s">
        <v>81</v>
      </c>
      <c r="C102" s="3">
        <f t="shared" si="17"/>
        <v>3981</v>
      </c>
      <c r="D102" s="3">
        <v>2989</v>
      </c>
      <c r="E102" s="3">
        <v>843</v>
      </c>
      <c r="F102" s="3">
        <v>22</v>
      </c>
      <c r="G102" s="3">
        <v>1</v>
      </c>
      <c r="H102" s="3">
        <v>1</v>
      </c>
      <c r="I102" s="3">
        <v>0</v>
      </c>
      <c r="J102" s="3">
        <v>0</v>
      </c>
      <c r="K102" s="3">
        <v>10</v>
      </c>
      <c r="L102" s="3">
        <v>73</v>
      </c>
      <c r="M102" s="3">
        <v>42</v>
      </c>
    </row>
    <row r="103" spans="1:13" ht="12.75">
      <c r="A103" t="s">
        <v>72</v>
      </c>
      <c r="B103" t="s">
        <v>82</v>
      </c>
      <c r="C103" s="3">
        <f t="shared" si="17"/>
        <v>3882</v>
      </c>
      <c r="D103" s="3">
        <v>3121</v>
      </c>
      <c r="E103" s="3">
        <v>452</v>
      </c>
      <c r="F103" s="3">
        <v>11</v>
      </c>
      <c r="G103" s="3">
        <v>1</v>
      </c>
      <c r="H103" s="3">
        <v>1</v>
      </c>
      <c r="I103" s="3">
        <v>0</v>
      </c>
      <c r="J103" s="3">
        <v>0</v>
      </c>
      <c r="K103" s="3">
        <v>66</v>
      </c>
      <c r="L103" s="3">
        <v>223</v>
      </c>
      <c r="M103" s="3">
        <v>7</v>
      </c>
    </row>
    <row r="104" spans="1:13" ht="12.75">
      <c r="A104" t="s">
        <v>72</v>
      </c>
      <c r="B104" t="s">
        <v>83</v>
      </c>
      <c r="C104" s="3">
        <f t="shared" si="17"/>
        <v>2837</v>
      </c>
      <c r="D104" s="3">
        <v>2213</v>
      </c>
      <c r="E104" s="3">
        <v>382</v>
      </c>
      <c r="F104" s="3">
        <v>0</v>
      </c>
      <c r="G104" s="3">
        <v>1</v>
      </c>
      <c r="H104" s="3">
        <v>1</v>
      </c>
      <c r="I104" s="3">
        <v>0</v>
      </c>
      <c r="J104" s="3">
        <v>0</v>
      </c>
      <c r="K104" s="3">
        <v>28</v>
      </c>
      <c r="L104" s="3">
        <v>150</v>
      </c>
      <c r="M104" s="3">
        <v>62</v>
      </c>
    </row>
    <row r="105" spans="1:13" ht="12.75">
      <c r="A105" t="s">
        <v>72</v>
      </c>
      <c r="B105" t="s">
        <v>84</v>
      </c>
      <c r="C105" s="3">
        <f t="shared" si="17"/>
        <v>1707</v>
      </c>
      <c r="D105" s="3">
        <v>1356</v>
      </c>
      <c r="E105" s="3">
        <v>123</v>
      </c>
      <c r="F105" s="3">
        <v>37</v>
      </c>
      <c r="G105" s="3">
        <v>0</v>
      </c>
      <c r="H105" s="3">
        <v>1</v>
      </c>
      <c r="I105" s="3">
        <v>0</v>
      </c>
      <c r="J105" s="3">
        <v>0</v>
      </c>
      <c r="K105" s="3">
        <v>21</v>
      </c>
      <c r="L105" s="3">
        <v>169</v>
      </c>
      <c r="M105" s="3">
        <v>0</v>
      </c>
    </row>
    <row r="106" spans="1:13" ht="12.75">
      <c r="A106" t="s">
        <v>72</v>
      </c>
      <c r="B106" t="s">
        <v>85</v>
      </c>
      <c r="C106" s="3">
        <f t="shared" si="17"/>
        <v>2230</v>
      </c>
      <c r="D106" s="3">
        <v>1843</v>
      </c>
      <c r="E106" s="3">
        <v>130</v>
      </c>
      <c r="F106" s="3">
        <v>9</v>
      </c>
      <c r="G106" s="3">
        <v>1</v>
      </c>
      <c r="H106" s="3">
        <v>1</v>
      </c>
      <c r="I106" s="3">
        <v>0</v>
      </c>
      <c r="J106" s="3">
        <v>0</v>
      </c>
      <c r="K106" s="3">
        <v>0</v>
      </c>
      <c r="L106" s="3">
        <v>202</v>
      </c>
      <c r="M106" s="3">
        <v>44</v>
      </c>
    </row>
    <row r="107" spans="1:13" ht="12.75">
      <c r="A107" t="s">
        <v>72</v>
      </c>
      <c r="B107" t="s">
        <v>86</v>
      </c>
      <c r="C107" s="3">
        <f t="shared" si="17"/>
        <v>1603</v>
      </c>
      <c r="D107" s="3">
        <v>1149</v>
      </c>
      <c r="E107" s="3">
        <v>297</v>
      </c>
      <c r="F107" s="3">
        <v>3</v>
      </c>
      <c r="G107" s="3">
        <v>1</v>
      </c>
      <c r="H107" s="3">
        <v>1</v>
      </c>
      <c r="I107" s="3">
        <v>0</v>
      </c>
      <c r="J107" s="3">
        <v>0</v>
      </c>
      <c r="K107" s="3">
        <v>11</v>
      </c>
      <c r="L107" s="3">
        <v>126</v>
      </c>
      <c r="M107" s="3">
        <v>15</v>
      </c>
    </row>
    <row r="108" spans="1:13" ht="12.75">
      <c r="A108" t="s">
        <v>72</v>
      </c>
      <c r="B108" t="s">
        <v>87</v>
      </c>
      <c r="C108" s="3">
        <f t="shared" si="17"/>
        <v>1663</v>
      </c>
      <c r="D108" s="3">
        <v>1086</v>
      </c>
      <c r="E108" s="3">
        <v>173</v>
      </c>
      <c r="F108" s="3">
        <v>81</v>
      </c>
      <c r="G108" s="3">
        <v>0</v>
      </c>
      <c r="H108" s="3">
        <v>1</v>
      </c>
      <c r="I108" s="3">
        <v>0</v>
      </c>
      <c r="J108" s="3">
        <v>0</v>
      </c>
      <c r="K108" s="3">
        <v>54</v>
      </c>
      <c r="L108" s="3">
        <v>268</v>
      </c>
      <c r="M108" s="3">
        <v>0</v>
      </c>
    </row>
    <row r="109" spans="1:13" ht="12.75">
      <c r="A109" t="s">
        <v>72</v>
      </c>
      <c r="B109" t="s">
        <v>88</v>
      </c>
      <c r="C109" s="3">
        <f t="shared" si="17"/>
        <v>1126</v>
      </c>
      <c r="D109" s="3">
        <v>834</v>
      </c>
      <c r="E109" s="3">
        <v>100</v>
      </c>
      <c r="F109" s="3">
        <v>5</v>
      </c>
      <c r="G109" s="3">
        <v>0</v>
      </c>
      <c r="H109" s="3">
        <v>1</v>
      </c>
      <c r="I109" s="3">
        <v>0</v>
      </c>
      <c r="J109" s="3">
        <v>5</v>
      </c>
      <c r="K109" s="3">
        <v>25</v>
      </c>
      <c r="L109" s="3">
        <v>151</v>
      </c>
      <c r="M109" s="3">
        <v>5</v>
      </c>
    </row>
    <row r="110" spans="1:13" ht="12.75">
      <c r="A110" s="1" t="s">
        <v>248</v>
      </c>
      <c r="C110" s="6">
        <f aca="true" t="shared" si="18" ref="C110:M110">SUM(C92:C109)</f>
        <v>37657</v>
      </c>
      <c r="D110" s="6">
        <f t="shared" si="18"/>
        <v>29506</v>
      </c>
      <c r="E110" s="6">
        <f t="shared" si="18"/>
        <v>4432</v>
      </c>
      <c r="F110" s="6">
        <f t="shared" si="18"/>
        <v>292</v>
      </c>
      <c r="G110" s="6">
        <f t="shared" si="18"/>
        <v>14</v>
      </c>
      <c r="H110" s="6">
        <f t="shared" si="18"/>
        <v>20</v>
      </c>
      <c r="I110" s="6">
        <f t="shared" si="18"/>
        <v>0</v>
      </c>
      <c r="J110" s="6">
        <f t="shared" si="18"/>
        <v>10</v>
      </c>
      <c r="K110" s="6">
        <f t="shared" si="18"/>
        <v>387</v>
      </c>
      <c r="L110" s="6">
        <f t="shared" si="18"/>
        <v>2730</v>
      </c>
      <c r="M110" s="6">
        <f t="shared" si="18"/>
        <v>266</v>
      </c>
    </row>
    <row r="111" spans="1:13" ht="12.75">
      <c r="A111" t="s">
        <v>89</v>
      </c>
      <c r="B111" s="9" t="s">
        <v>210</v>
      </c>
      <c r="C111" s="3">
        <f aca="true" t="shared" si="19" ref="C111:C117">SUM(D111:M111)</f>
        <v>1019</v>
      </c>
      <c r="D111" s="3">
        <v>835</v>
      </c>
      <c r="E111" s="3">
        <v>116</v>
      </c>
      <c r="F111" s="3">
        <v>1</v>
      </c>
      <c r="G111" s="3">
        <v>0</v>
      </c>
      <c r="H111" s="3">
        <v>11</v>
      </c>
      <c r="I111" s="3">
        <v>0</v>
      </c>
      <c r="J111" s="3">
        <v>3</v>
      </c>
      <c r="K111" s="3">
        <v>32</v>
      </c>
      <c r="L111" s="3">
        <v>21</v>
      </c>
      <c r="M111" s="3">
        <v>0</v>
      </c>
    </row>
    <row r="112" spans="1:13" ht="12.75">
      <c r="A112" t="s">
        <v>89</v>
      </c>
      <c r="B112" t="s">
        <v>90</v>
      </c>
      <c r="C112" s="3">
        <f t="shared" si="19"/>
        <v>481</v>
      </c>
      <c r="D112" s="3">
        <v>345</v>
      </c>
      <c r="E112" s="3">
        <v>50</v>
      </c>
      <c r="F112" s="3">
        <v>1</v>
      </c>
      <c r="G112" s="3">
        <v>1</v>
      </c>
      <c r="H112" s="3">
        <v>1</v>
      </c>
      <c r="I112" s="3">
        <v>0</v>
      </c>
      <c r="J112" s="3">
        <v>0</v>
      </c>
      <c r="K112" s="3">
        <v>24</v>
      </c>
      <c r="L112" s="3">
        <v>59</v>
      </c>
      <c r="M112" s="3">
        <v>0</v>
      </c>
    </row>
    <row r="113" spans="1:13" ht="12.75">
      <c r="A113" t="s">
        <v>89</v>
      </c>
      <c r="B113" t="s">
        <v>91</v>
      </c>
      <c r="C113" s="3">
        <f t="shared" si="19"/>
        <v>4159</v>
      </c>
      <c r="D113" s="3">
        <v>3226</v>
      </c>
      <c r="E113" s="3">
        <v>435</v>
      </c>
      <c r="F113" s="3">
        <v>13</v>
      </c>
      <c r="G113" s="3">
        <v>1</v>
      </c>
      <c r="H113" s="3">
        <v>1</v>
      </c>
      <c r="I113" s="3">
        <v>0</v>
      </c>
      <c r="J113" s="3">
        <v>32</v>
      </c>
      <c r="K113" s="3">
        <v>129</v>
      </c>
      <c r="L113" s="3">
        <v>321</v>
      </c>
      <c r="M113" s="3">
        <v>1</v>
      </c>
    </row>
    <row r="114" spans="1:13" ht="12.75">
      <c r="A114" t="s">
        <v>89</v>
      </c>
      <c r="B114" t="s">
        <v>92</v>
      </c>
      <c r="C114" s="3">
        <f t="shared" si="19"/>
        <v>3254</v>
      </c>
      <c r="D114" s="3">
        <v>2473</v>
      </c>
      <c r="E114" s="3">
        <v>362</v>
      </c>
      <c r="F114" s="3">
        <v>22</v>
      </c>
      <c r="G114" s="3">
        <v>1</v>
      </c>
      <c r="H114" s="3">
        <v>1</v>
      </c>
      <c r="I114" s="3">
        <v>0</v>
      </c>
      <c r="J114" s="3">
        <v>10</v>
      </c>
      <c r="K114" s="3">
        <v>52</v>
      </c>
      <c r="L114" s="3">
        <v>298</v>
      </c>
      <c r="M114" s="3">
        <v>35</v>
      </c>
    </row>
    <row r="115" spans="1:14" ht="12.75">
      <c r="A115" t="s">
        <v>89</v>
      </c>
      <c r="B115" s="7" t="s">
        <v>93</v>
      </c>
      <c r="C115" s="8">
        <f t="shared" si="19"/>
        <v>4222</v>
      </c>
      <c r="D115" s="8">
        <v>2800</v>
      </c>
      <c r="E115" s="8">
        <v>240</v>
      </c>
      <c r="F115" s="8">
        <v>28</v>
      </c>
      <c r="G115" s="8">
        <v>0</v>
      </c>
      <c r="H115" s="8">
        <v>4</v>
      </c>
      <c r="I115" s="8">
        <v>0</v>
      </c>
      <c r="J115" s="8">
        <v>0</v>
      </c>
      <c r="K115" s="8">
        <v>0</v>
      </c>
      <c r="L115" s="8">
        <v>1150</v>
      </c>
      <c r="M115" s="8">
        <v>0</v>
      </c>
      <c r="N115" s="9"/>
    </row>
    <row r="116" spans="1:14" ht="12.75">
      <c r="A116" t="s">
        <v>89</v>
      </c>
      <c r="B116" s="7" t="s">
        <v>94</v>
      </c>
      <c r="C116" s="8">
        <f t="shared" si="19"/>
        <v>1518</v>
      </c>
      <c r="D116" s="8">
        <v>1260</v>
      </c>
      <c r="E116" s="8">
        <v>140</v>
      </c>
      <c r="F116" s="8">
        <v>21</v>
      </c>
      <c r="G116" s="8">
        <v>1</v>
      </c>
      <c r="H116" s="8">
        <v>1</v>
      </c>
      <c r="I116" s="8">
        <v>0</v>
      </c>
      <c r="J116" s="8">
        <v>0</v>
      </c>
      <c r="K116" s="8">
        <v>12</v>
      </c>
      <c r="L116" s="8">
        <v>70</v>
      </c>
      <c r="M116" s="8">
        <v>13</v>
      </c>
      <c r="N116" s="9"/>
    </row>
    <row r="117" spans="1:13" ht="12.75">
      <c r="A117" t="s">
        <v>89</v>
      </c>
      <c r="B117" t="s">
        <v>95</v>
      </c>
      <c r="C117" s="3">
        <f t="shared" si="19"/>
        <v>1010</v>
      </c>
      <c r="D117" s="3">
        <v>681</v>
      </c>
      <c r="E117" s="3">
        <v>103</v>
      </c>
      <c r="F117" s="3">
        <v>4</v>
      </c>
      <c r="G117" s="3">
        <v>0</v>
      </c>
      <c r="H117" s="3">
        <v>1</v>
      </c>
      <c r="I117" s="3">
        <v>0</v>
      </c>
      <c r="J117" s="3">
        <v>8</v>
      </c>
      <c r="K117" s="3">
        <v>35</v>
      </c>
      <c r="L117" s="3">
        <v>169</v>
      </c>
      <c r="M117" s="3">
        <v>9</v>
      </c>
    </row>
    <row r="118" spans="1:13" ht="12.75">
      <c r="A118" s="1" t="s">
        <v>249</v>
      </c>
      <c r="C118" s="6">
        <f aca="true" t="shared" si="20" ref="C118:M118">SUM(C111:C117)</f>
        <v>15663</v>
      </c>
      <c r="D118" s="6">
        <f t="shared" si="20"/>
        <v>11620</v>
      </c>
      <c r="E118" s="6">
        <f t="shared" si="20"/>
        <v>1446</v>
      </c>
      <c r="F118" s="6">
        <f t="shared" si="20"/>
        <v>90</v>
      </c>
      <c r="G118" s="6">
        <f t="shared" si="20"/>
        <v>4</v>
      </c>
      <c r="H118" s="6">
        <f t="shared" si="20"/>
        <v>20</v>
      </c>
      <c r="I118" s="6">
        <f t="shared" si="20"/>
        <v>0</v>
      </c>
      <c r="J118" s="6">
        <f t="shared" si="20"/>
        <v>53</v>
      </c>
      <c r="K118" s="6">
        <f t="shared" si="20"/>
        <v>284</v>
      </c>
      <c r="L118" s="6">
        <f t="shared" si="20"/>
        <v>2088</v>
      </c>
      <c r="M118" s="6">
        <f t="shared" si="20"/>
        <v>58</v>
      </c>
    </row>
    <row r="119" spans="1:13" ht="12.75">
      <c r="A119" t="s">
        <v>96</v>
      </c>
      <c r="B119" t="s">
        <v>97</v>
      </c>
      <c r="C119" s="3">
        <f>SUM(D119:M119)</f>
        <v>588</v>
      </c>
      <c r="D119" s="3">
        <v>409</v>
      </c>
      <c r="E119" s="3">
        <v>96</v>
      </c>
      <c r="F119" s="3">
        <v>0</v>
      </c>
      <c r="G119" s="3">
        <v>0</v>
      </c>
      <c r="H119" s="3">
        <v>1</v>
      </c>
      <c r="I119" s="3">
        <v>0</v>
      </c>
      <c r="J119" s="3">
        <v>0</v>
      </c>
      <c r="K119" s="3">
        <v>21</v>
      </c>
      <c r="L119" s="3">
        <v>61</v>
      </c>
      <c r="M119" s="3">
        <v>0</v>
      </c>
    </row>
    <row r="120" spans="1:13" ht="12.75">
      <c r="A120" t="s">
        <v>96</v>
      </c>
      <c r="B120" s="7" t="s">
        <v>211</v>
      </c>
      <c r="C120" s="8">
        <f>SUM(D120:M120)</f>
        <v>1963</v>
      </c>
      <c r="D120" s="8">
        <v>1560</v>
      </c>
      <c r="E120" s="8">
        <v>220</v>
      </c>
      <c r="F120" s="8">
        <v>0</v>
      </c>
      <c r="G120" s="8">
        <v>10</v>
      </c>
      <c r="H120" s="8">
        <v>10</v>
      </c>
      <c r="I120" s="8">
        <v>0</v>
      </c>
      <c r="J120" s="8">
        <v>0</v>
      </c>
      <c r="K120" s="8">
        <v>53</v>
      </c>
      <c r="L120" s="8">
        <v>110</v>
      </c>
      <c r="M120" s="8">
        <v>0</v>
      </c>
    </row>
    <row r="121" spans="1:13" ht="12.75">
      <c r="A121" s="1" t="s">
        <v>250</v>
      </c>
      <c r="C121" s="6">
        <f>+C119+C120</f>
        <v>2551</v>
      </c>
      <c r="D121" s="6">
        <f aca="true" t="shared" si="21" ref="D121:M121">+D119+D120</f>
        <v>1969</v>
      </c>
      <c r="E121" s="6">
        <f t="shared" si="21"/>
        <v>316</v>
      </c>
      <c r="F121" s="6">
        <f t="shared" si="21"/>
        <v>0</v>
      </c>
      <c r="G121" s="6">
        <f t="shared" si="21"/>
        <v>10</v>
      </c>
      <c r="H121" s="6">
        <f t="shared" si="21"/>
        <v>11</v>
      </c>
      <c r="I121" s="6">
        <f t="shared" si="21"/>
        <v>0</v>
      </c>
      <c r="J121" s="6">
        <f t="shared" si="21"/>
        <v>0</v>
      </c>
      <c r="K121" s="6">
        <f t="shared" si="21"/>
        <v>74</v>
      </c>
      <c r="L121" s="6">
        <f t="shared" si="21"/>
        <v>171</v>
      </c>
      <c r="M121" s="6">
        <f t="shared" si="21"/>
        <v>0</v>
      </c>
    </row>
    <row r="122" spans="1:13" ht="12.75">
      <c r="A122" t="s">
        <v>98</v>
      </c>
      <c r="B122" t="s">
        <v>99</v>
      </c>
      <c r="C122" s="3">
        <f aca="true" t="shared" si="22" ref="C122:C135">SUM(D122:M122)</f>
        <v>663</v>
      </c>
      <c r="D122" s="3">
        <v>499</v>
      </c>
      <c r="E122" s="3">
        <v>52</v>
      </c>
      <c r="F122" s="3">
        <v>51</v>
      </c>
      <c r="G122" s="3">
        <v>0</v>
      </c>
      <c r="H122" s="3">
        <v>1</v>
      </c>
      <c r="I122" s="3">
        <v>0</v>
      </c>
      <c r="J122" s="3">
        <v>0</v>
      </c>
      <c r="K122" s="3">
        <v>11</v>
      </c>
      <c r="L122" s="3">
        <v>44</v>
      </c>
      <c r="M122" s="3">
        <v>5</v>
      </c>
    </row>
    <row r="123" spans="1:13" ht="12.75">
      <c r="A123" t="s">
        <v>98</v>
      </c>
      <c r="B123" t="s">
        <v>100</v>
      </c>
      <c r="C123" s="3">
        <f t="shared" si="22"/>
        <v>671</v>
      </c>
      <c r="D123" s="3">
        <v>484</v>
      </c>
      <c r="E123" s="3">
        <v>61</v>
      </c>
      <c r="F123" s="3">
        <v>11</v>
      </c>
      <c r="G123" s="3">
        <v>1</v>
      </c>
      <c r="H123" s="3">
        <v>2</v>
      </c>
      <c r="I123" s="3">
        <v>0</v>
      </c>
      <c r="J123" s="3">
        <v>8</v>
      </c>
      <c r="K123" s="3">
        <v>17</v>
      </c>
      <c r="L123" s="3">
        <v>87</v>
      </c>
      <c r="M123" s="3">
        <v>0</v>
      </c>
    </row>
    <row r="124" spans="1:13" ht="12.75">
      <c r="A124" t="s">
        <v>98</v>
      </c>
      <c r="B124" t="s">
        <v>101</v>
      </c>
      <c r="C124" s="3">
        <f t="shared" si="22"/>
        <v>389</v>
      </c>
      <c r="D124" s="3">
        <v>306</v>
      </c>
      <c r="E124" s="3">
        <v>42</v>
      </c>
      <c r="F124" s="3">
        <v>0</v>
      </c>
      <c r="G124" s="3">
        <v>1</v>
      </c>
      <c r="H124" s="3">
        <v>2</v>
      </c>
      <c r="I124" s="3">
        <v>0</v>
      </c>
      <c r="J124" s="3">
        <v>0</v>
      </c>
      <c r="K124" s="3">
        <v>8</v>
      </c>
      <c r="L124" s="3">
        <v>28</v>
      </c>
      <c r="M124" s="3">
        <v>2</v>
      </c>
    </row>
    <row r="125" spans="1:13" ht="12.75">
      <c r="A125" t="s">
        <v>98</v>
      </c>
      <c r="B125" t="s">
        <v>102</v>
      </c>
      <c r="C125" s="3">
        <f t="shared" si="22"/>
        <v>535</v>
      </c>
      <c r="D125" s="3">
        <v>335</v>
      </c>
      <c r="E125" s="3">
        <v>87</v>
      </c>
      <c r="F125" s="3">
        <v>0</v>
      </c>
      <c r="G125" s="3">
        <v>1</v>
      </c>
      <c r="H125" s="3">
        <v>1</v>
      </c>
      <c r="I125" s="3">
        <v>0</v>
      </c>
      <c r="J125" s="3">
        <v>2</v>
      </c>
      <c r="K125" s="3">
        <v>28</v>
      </c>
      <c r="L125" s="3">
        <v>77</v>
      </c>
      <c r="M125" s="3">
        <v>4</v>
      </c>
    </row>
    <row r="126" spans="1:13" ht="12.75">
      <c r="A126" t="s">
        <v>98</v>
      </c>
      <c r="B126" s="7" t="s">
        <v>103</v>
      </c>
      <c r="C126" s="8">
        <f t="shared" si="22"/>
        <v>204</v>
      </c>
      <c r="D126" s="8">
        <v>65</v>
      </c>
      <c r="E126" s="8">
        <v>26</v>
      </c>
      <c r="F126" s="8">
        <v>1</v>
      </c>
      <c r="G126" s="8">
        <v>1</v>
      </c>
      <c r="H126" s="8">
        <v>1</v>
      </c>
      <c r="I126" s="8">
        <v>0</v>
      </c>
      <c r="J126" s="8">
        <v>0</v>
      </c>
      <c r="K126" s="8">
        <v>10</v>
      </c>
      <c r="L126" s="8">
        <v>100</v>
      </c>
      <c r="M126" s="8">
        <v>0</v>
      </c>
    </row>
    <row r="127" spans="1:13" ht="12.75">
      <c r="A127" t="s">
        <v>98</v>
      </c>
      <c r="B127" t="s">
        <v>104</v>
      </c>
      <c r="C127" s="3">
        <f t="shared" si="22"/>
        <v>6890</v>
      </c>
      <c r="D127" s="3">
        <v>6053</v>
      </c>
      <c r="E127" s="3">
        <v>553</v>
      </c>
      <c r="F127" s="3">
        <v>73</v>
      </c>
      <c r="G127" s="3">
        <v>1</v>
      </c>
      <c r="H127" s="3">
        <v>1</v>
      </c>
      <c r="I127" s="3">
        <v>0</v>
      </c>
      <c r="J127" s="3">
        <v>0</v>
      </c>
      <c r="K127" s="3">
        <v>102</v>
      </c>
      <c r="L127" s="3">
        <v>82</v>
      </c>
      <c r="M127" s="3">
        <v>25</v>
      </c>
    </row>
    <row r="128" spans="1:13" ht="12.75">
      <c r="A128" t="s">
        <v>98</v>
      </c>
      <c r="B128" t="s">
        <v>212</v>
      </c>
      <c r="C128" s="3">
        <f t="shared" si="22"/>
        <v>6116</v>
      </c>
      <c r="D128" s="3">
        <v>4450</v>
      </c>
      <c r="E128" s="3">
        <v>1154</v>
      </c>
      <c r="F128" s="3">
        <v>182</v>
      </c>
      <c r="G128" s="3">
        <v>1</v>
      </c>
      <c r="H128" s="3">
        <v>1</v>
      </c>
      <c r="I128" s="3">
        <v>0</v>
      </c>
      <c r="J128" s="3">
        <v>0</v>
      </c>
      <c r="K128" s="3">
        <v>55</v>
      </c>
      <c r="L128" s="3">
        <v>153</v>
      </c>
      <c r="M128" s="3">
        <v>120</v>
      </c>
    </row>
    <row r="129" spans="1:13" ht="12.75">
      <c r="A129" t="s">
        <v>98</v>
      </c>
      <c r="B129" t="s">
        <v>213</v>
      </c>
      <c r="C129" s="3">
        <f t="shared" si="22"/>
        <v>3279</v>
      </c>
      <c r="D129" s="3">
        <v>2877</v>
      </c>
      <c r="E129" s="3">
        <v>190</v>
      </c>
      <c r="F129" s="3">
        <v>28</v>
      </c>
      <c r="G129" s="3">
        <v>1</v>
      </c>
      <c r="H129" s="3">
        <v>2</v>
      </c>
      <c r="I129" s="3">
        <v>0</v>
      </c>
      <c r="J129" s="3">
        <v>2</v>
      </c>
      <c r="K129" s="3">
        <v>47</v>
      </c>
      <c r="L129" s="3">
        <v>131</v>
      </c>
      <c r="M129" s="3">
        <v>1</v>
      </c>
    </row>
    <row r="130" spans="1:13" ht="12.75">
      <c r="A130" t="s">
        <v>98</v>
      </c>
      <c r="B130" t="s">
        <v>106</v>
      </c>
      <c r="C130" s="3">
        <f t="shared" si="22"/>
        <v>2763</v>
      </c>
      <c r="D130" s="3">
        <v>2089</v>
      </c>
      <c r="E130" s="3">
        <v>289</v>
      </c>
      <c r="F130" s="3">
        <v>29</v>
      </c>
      <c r="G130" s="3">
        <v>0</v>
      </c>
      <c r="H130" s="3">
        <v>1</v>
      </c>
      <c r="I130" s="3">
        <v>0</v>
      </c>
      <c r="J130" s="3">
        <v>0</v>
      </c>
      <c r="K130" s="3">
        <v>47</v>
      </c>
      <c r="L130" s="3">
        <v>282</v>
      </c>
      <c r="M130" s="3">
        <v>26</v>
      </c>
    </row>
    <row r="131" spans="1:13" ht="12.75">
      <c r="A131" t="s">
        <v>98</v>
      </c>
      <c r="B131" t="s">
        <v>107</v>
      </c>
      <c r="C131" s="3">
        <f t="shared" si="22"/>
        <v>2472</v>
      </c>
      <c r="D131" s="3">
        <v>2029</v>
      </c>
      <c r="E131" s="3">
        <v>294</v>
      </c>
      <c r="F131" s="3">
        <v>31</v>
      </c>
      <c r="G131" s="3">
        <v>1</v>
      </c>
      <c r="H131" s="3">
        <v>1</v>
      </c>
      <c r="I131" s="3">
        <v>0</v>
      </c>
      <c r="J131" s="3">
        <v>0</v>
      </c>
      <c r="K131" s="3">
        <v>29</v>
      </c>
      <c r="L131" s="3">
        <v>73</v>
      </c>
      <c r="M131" s="3">
        <v>14</v>
      </c>
    </row>
    <row r="132" spans="1:13" ht="12.75">
      <c r="A132" t="s">
        <v>98</v>
      </c>
      <c r="B132" t="s">
        <v>108</v>
      </c>
      <c r="C132" s="3">
        <f t="shared" si="22"/>
        <v>1138</v>
      </c>
      <c r="D132" s="3">
        <v>775</v>
      </c>
      <c r="E132" s="3">
        <v>164</v>
      </c>
      <c r="F132" s="3">
        <v>8</v>
      </c>
      <c r="G132" s="3">
        <v>1</v>
      </c>
      <c r="H132" s="3">
        <v>1</v>
      </c>
      <c r="I132" s="3">
        <v>0</v>
      </c>
      <c r="J132" s="3">
        <v>0</v>
      </c>
      <c r="K132" s="3">
        <v>24</v>
      </c>
      <c r="L132" s="3">
        <v>152</v>
      </c>
      <c r="M132" s="3">
        <v>13</v>
      </c>
    </row>
    <row r="133" spans="1:13" ht="12.75">
      <c r="A133" t="s">
        <v>98</v>
      </c>
      <c r="B133" t="s">
        <v>109</v>
      </c>
      <c r="C133" s="3">
        <f t="shared" si="22"/>
        <v>761</v>
      </c>
      <c r="D133" s="3">
        <v>578</v>
      </c>
      <c r="E133" s="3">
        <v>123</v>
      </c>
      <c r="F133" s="3">
        <v>10</v>
      </c>
      <c r="G133" s="3">
        <v>1</v>
      </c>
      <c r="H133" s="3">
        <v>1</v>
      </c>
      <c r="I133" s="3">
        <v>0</v>
      </c>
      <c r="J133" s="3">
        <v>0</v>
      </c>
      <c r="K133" s="3">
        <v>15</v>
      </c>
      <c r="L133" s="3">
        <v>33</v>
      </c>
      <c r="M133" s="3">
        <v>0</v>
      </c>
    </row>
    <row r="134" spans="1:13" ht="12.75">
      <c r="A134" t="s">
        <v>98</v>
      </c>
      <c r="B134" t="s">
        <v>110</v>
      </c>
      <c r="C134" s="3">
        <f t="shared" si="22"/>
        <v>855</v>
      </c>
      <c r="D134" s="3">
        <v>647</v>
      </c>
      <c r="E134" s="3">
        <v>119</v>
      </c>
      <c r="F134" s="3">
        <v>0</v>
      </c>
      <c r="G134" s="3">
        <v>1</v>
      </c>
      <c r="H134" s="3">
        <v>1</v>
      </c>
      <c r="I134" s="3">
        <v>0</v>
      </c>
      <c r="J134" s="3">
        <v>0</v>
      </c>
      <c r="K134" s="3">
        <v>20</v>
      </c>
      <c r="L134" s="3">
        <v>54</v>
      </c>
      <c r="M134" s="3">
        <v>13</v>
      </c>
    </row>
    <row r="135" spans="1:13" ht="12.75">
      <c r="A135" t="s">
        <v>98</v>
      </c>
      <c r="B135" s="7" t="s">
        <v>214</v>
      </c>
      <c r="C135" s="8">
        <f t="shared" si="22"/>
        <v>334</v>
      </c>
      <c r="D135" s="8">
        <v>220</v>
      </c>
      <c r="E135" s="8">
        <v>35</v>
      </c>
      <c r="F135" s="8">
        <v>3</v>
      </c>
      <c r="G135" s="8">
        <v>1</v>
      </c>
      <c r="H135" s="8">
        <v>1</v>
      </c>
      <c r="I135" s="8">
        <v>0</v>
      </c>
      <c r="J135" s="8">
        <v>0</v>
      </c>
      <c r="K135" s="8">
        <v>12</v>
      </c>
      <c r="L135" s="8">
        <v>60</v>
      </c>
      <c r="M135" s="8">
        <v>2</v>
      </c>
    </row>
    <row r="136" spans="1:13" ht="12.75">
      <c r="A136" s="1" t="s">
        <v>251</v>
      </c>
      <c r="C136" s="6">
        <f aca="true" t="shared" si="23" ref="C136:M136">SUM(C122:C135)</f>
        <v>27070</v>
      </c>
      <c r="D136" s="6">
        <f t="shared" si="23"/>
        <v>21407</v>
      </c>
      <c r="E136" s="6">
        <f t="shared" si="23"/>
        <v>3189</v>
      </c>
      <c r="F136" s="6">
        <f t="shared" si="23"/>
        <v>427</v>
      </c>
      <c r="G136" s="6">
        <f t="shared" si="23"/>
        <v>12</v>
      </c>
      <c r="H136" s="6">
        <f t="shared" si="23"/>
        <v>17</v>
      </c>
      <c r="I136" s="6">
        <f t="shared" si="23"/>
        <v>0</v>
      </c>
      <c r="J136" s="6">
        <f t="shared" si="23"/>
        <v>12</v>
      </c>
      <c r="K136" s="6">
        <f t="shared" si="23"/>
        <v>425</v>
      </c>
      <c r="L136" s="6">
        <f t="shared" si="23"/>
        <v>1356</v>
      </c>
      <c r="M136" s="6">
        <f t="shared" si="23"/>
        <v>225</v>
      </c>
    </row>
    <row r="137" spans="1:13" ht="12.75">
      <c r="A137" t="s">
        <v>111</v>
      </c>
      <c r="B137" t="s">
        <v>112</v>
      </c>
      <c r="C137" s="3">
        <f>SUM(D137:M137)</f>
        <v>1964</v>
      </c>
      <c r="D137" s="3">
        <v>1561</v>
      </c>
      <c r="E137" s="3">
        <v>358</v>
      </c>
      <c r="F137" s="3">
        <v>0</v>
      </c>
      <c r="G137" s="3">
        <v>0</v>
      </c>
      <c r="H137" s="3">
        <v>1</v>
      </c>
      <c r="I137" s="3">
        <v>0</v>
      </c>
      <c r="J137" s="3">
        <v>0</v>
      </c>
      <c r="K137" s="3">
        <v>44</v>
      </c>
      <c r="L137" s="3">
        <v>0</v>
      </c>
      <c r="M137" s="3">
        <v>0</v>
      </c>
    </row>
    <row r="138" spans="1:13" ht="12.75">
      <c r="A138" t="s">
        <v>111</v>
      </c>
      <c r="B138" t="s">
        <v>113</v>
      </c>
      <c r="C138" s="3">
        <f>SUM(D138:M138)</f>
        <v>8044</v>
      </c>
      <c r="D138" s="3">
        <v>6527</v>
      </c>
      <c r="E138" s="3">
        <v>1365</v>
      </c>
      <c r="F138" s="3">
        <v>0</v>
      </c>
      <c r="G138" s="3">
        <v>0</v>
      </c>
      <c r="H138" s="3">
        <v>2</v>
      </c>
      <c r="I138" s="3">
        <v>0</v>
      </c>
      <c r="J138" s="3">
        <v>0</v>
      </c>
      <c r="K138" s="3">
        <v>149</v>
      </c>
      <c r="L138" s="3">
        <v>0</v>
      </c>
      <c r="M138" s="3">
        <v>1</v>
      </c>
    </row>
    <row r="139" spans="1:13" ht="12.75">
      <c r="A139" t="s">
        <v>111</v>
      </c>
      <c r="B139" t="s">
        <v>114</v>
      </c>
      <c r="C139" s="3">
        <f>SUM(D139:M139)</f>
        <v>3522</v>
      </c>
      <c r="D139" s="3">
        <v>3123</v>
      </c>
      <c r="E139" s="3">
        <v>278</v>
      </c>
      <c r="F139" s="3">
        <v>0</v>
      </c>
      <c r="G139" s="3">
        <v>3</v>
      </c>
      <c r="H139" s="3">
        <v>8</v>
      </c>
      <c r="I139" s="3">
        <v>0</v>
      </c>
      <c r="J139" s="3">
        <v>34</v>
      </c>
      <c r="K139" s="3">
        <v>73</v>
      </c>
      <c r="L139" s="3">
        <v>0</v>
      </c>
      <c r="M139" s="3">
        <v>3</v>
      </c>
    </row>
    <row r="140" spans="1:13" ht="12.75">
      <c r="A140" s="1" t="s">
        <v>252</v>
      </c>
      <c r="C140" s="6">
        <f>+C137+C138+C139</f>
        <v>13530</v>
      </c>
      <c r="D140" s="6">
        <f aca="true" t="shared" si="24" ref="D140:M140">+D137+D138+D139</f>
        <v>11211</v>
      </c>
      <c r="E140" s="6">
        <f t="shared" si="24"/>
        <v>2001</v>
      </c>
      <c r="F140" s="6">
        <f t="shared" si="24"/>
        <v>0</v>
      </c>
      <c r="G140" s="6">
        <f t="shared" si="24"/>
        <v>3</v>
      </c>
      <c r="H140" s="6">
        <f t="shared" si="24"/>
        <v>11</v>
      </c>
      <c r="I140" s="6">
        <f t="shared" si="24"/>
        <v>0</v>
      </c>
      <c r="J140" s="6">
        <f t="shared" si="24"/>
        <v>34</v>
      </c>
      <c r="K140" s="6">
        <f t="shared" si="24"/>
        <v>266</v>
      </c>
      <c r="L140" s="6">
        <f t="shared" si="24"/>
        <v>0</v>
      </c>
      <c r="M140" s="6">
        <f t="shared" si="24"/>
        <v>4</v>
      </c>
    </row>
    <row r="141" spans="1:13" ht="12.75">
      <c r="A141" t="s">
        <v>115</v>
      </c>
      <c r="B141" s="7" t="s">
        <v>215</v>
      </c>
      <c r="C141" s="3">
        <f>SUM(D141:M141)</f>
        <v>471</v>
      </c>
      <c r="D141" s="3">
        <v>43</v>
      </c>
      <c r="E141" s="3">
        <v>15</v>
      </c>
      <c r="F141" s="3">
        <v>5</v>
      </c>
      <c r="G141" s="3">
        <v>0</v>
      </c>
      <c r="H141" s="3">
        <v>1</v>
      </c>
      <c r="I141" s="3">
        <v>0</v>
      </c>
      <c r="J141" s="3">
        <v>0</v>
      </c>
      <c r="K141" s="3">
        <v>14</v>
      </c>
      <c r="L141" s="3">
        <v>393</v>
      </c>
      <c r="M141" s="3">
        <v>0</v>
      </c>
    </row>
    <row r="142" spans="1:13" ht="12.75">
      <c r="A142" t="s">
        <v>115</v>
      </c>
      <c r="B142" t="s">
        <v>116</v>
      </c>
      <c r="C142" s="3">
        <f>SUM(D142:M142)</f>
        <v>760</v>
      </c>
      <c r="D142" s="3">
        <v>639</v>
      </c>
      <c r="E142" s="3">
        <v>104</v>
      </c>
      <c r="F142" s="3">
        <v>0</v>
      </c>
      <c r="G142" s="3">
        <v>0</v>
      </c>
      <c r="H142" s="3">
        <v>1</v>
      </c>
      <c r="I142" s="3">
        <v>0</v>
      </c>
      <c r="J142" s="3">
        <v>0</v>
      </c>
      <c r="K142" s="3">
        <v>15</v>
      </c>
      <c r="L142" s="3">
        <v>0</v>
      </c>
      <c r="M142" s="3">
        <v>1</v>
      </c>
    </row>
    <row r="143" spans="1:13" ht="12.75">
      <c r="A143" t="s">
        <v>115</v>
      </c>
      <c r="B143" t="s">
        <v>264</v>
      </c>
      <c r="C143" s="3">
        <f>SUM(D143:M143)</f>
        <v>1828</v>
      </c>
      <c r="D143" s="3">
        <v>1556</v>
      </c>
      <c r="E143" s="3">
        <v>236</v>
      </c>
      <c r="F143" s="3">
        <v>0</v>
      </c>
      <c r="G143" s="3">
        <v>0</v>
      </c>
      <c r="H143" s="3">
        <v>1</v>
      </c>
      <c r="I143" s="3">
        <v>0</v>
      </c>
      <c r="J143" s="3">
        <v>0</v>
      </c>
      <c r="K143" s="3">
        <v>35</v>
      </c>
      <c r="L143" s="3">
        <v>0</v>
      </c>
      <c r="M143" s="3">
        <v>0</v>
      </c>
    </row>
    <row r="144" spans="1:13" ht="12.75">
      <c r="A144" t="s">
        <v>115</v>
      </c>
      <c r="B144" t="s">
        <v>114</v>
      </c>
      <c r="C144" s="3">
        <f>SUM(D144:M144)</f>
        <v>17320</v>
      </c>
      <c r="D144" s="3">
        <v>14583</v>
      </c>
      <c r="E144" s="3">
        <v>2422</v>
      </c>
      <c r="F144" s="3">
        <v>0</v>
      </c>
      <c r="G144" s="3">
        <v>5</v>
      </c>
      <c r="H144" s="3">
        <v>11</v>
      </c>
      <c r="I144" s="3">
        <v>0</v>
      </c>
      <c r="J144" s="3">
        <v>22</v>
      </c>
      <c r="K144" s="3">
        <v>250</v>
      </c>
      <c r="L144" s="3">
        <v>0</v>
      </c>
      <c r="M144" s="3">
        <v>27</v>
      </c>
    </row>
    <row r="145" spans="1:13" ht="12.75">
      <c r="A145" s="1" t="s">
        <v>253</v>
      </c>
      <c r="C145" s="6">
        <f>+C141+C142+C143+C144</f>
        <v>20379</v>
      </c>
      <c r="D145" s="6">
        <f aca="true" t="shared" si="25" ref="D145:M145">+D141+D142+D143+D144</f>
        <v>16821</v>
      </c>
      <c r="E145" s="6">
        <f t="shared" si="25"/>
        <v>2777</v>
      </c>
      <c r="F145" s="6">
        <f t="shared" si="25"/>
        <v>5</v>
      </c>
      <c r="G145" s="6">
        <f t="shared" si="25"/>
        <v>5</v>
      </c>
      <c r="H145" s="6">
        <f t="shared" si="25"/>
        <v>14</v>
      </c>
      <c r="I145" s="6">
        <f t="shared" si="25"/>
        <v>0</v>
      </c>
      <c r="J145" s="6">
        <f t="shared" si="25"/>
        <v>22</v>
      </c>
      <c r="K145" s="6">
        <f t="shared" si="25"/>
        <v>314</v>
      </c>
      <c r="L145" s="6">
        <f t="shared" si="25"/>
        <v>393</v>
      </c>
      <c r="M145" s="6">
        <f t="shared" si="25"/>
        <v>28</v>
      </c>
    </row>
    <row r="146" spans="1:13" ht="12.75">
      <c r="A146" t="s">
        <v>118</v>
      </c>
      <c r="B146" s="9" t="s">
        <v>216</v>
      </c>
      <c r="C146" s="3">
        <f aca="true" t="shared" si="26" ref="C146:C170">SUM(D146:M146)</f>
        <v>1930</v>
      </c>
      <c r="D146" s="3">
        <v>1472</v>
      </c>
      <c r="E146" s="3">
        <v>170</v>
      </c>
      <c r="F146" s="3">
        <v>18</v>
      </c>
      <c r="G146" s="3">
        <v>2</v>
      </c>
      <c r="H146" s="3">
        <v>21</v>
      </c>
      <c r="I146" s="3">
        <v>0</v>
      </c>
      <c r="J146" s="3">
        <v>0</v>
      </c>
      <c r="K146" s="3">
        <v>57</v>
      </c>
      <c r="L146" s="3">
        <v>179</v>
      </c>
      <c r="M146" s="3">
        <v>11</v>
      </c>
    </row>
    <row r="147" spans="1:13" ht="12.75">
      <c r="A147" t="s">
        <v>118</v>
      </c>
      <c r="B147" t="s">
        <v>119</v>
      </c>
      <c r="C147" s="10">
        <f t="shared" si="26"/>
        <v>852</v>
      </c>
      <c r="D147" s="10">
        <v>597</v>
      </c>
      <c r="E147" s="10">
        <v>129</v>
      </c>
      <c r="F147" s="10">
        <v>0</v>
      </c>
      <c r="G147" s="10">
        <v>0</v>
      </c>
      <c r="H147" s="10">
        <v>1</v>
      </c>
      <c r="I147" s="10">
        <v>0</v>
      </c>
      <c r="J147" s="10">
        <v>0</v>
      </c>
      <c r="K147" s="10">
        <v>26</v>
      </c>
      <c r="L147" s="10">
        <v>87</v>
      </c>
      <c r="M147" s="10">
        <v>12</v>
      </c>
    </row>
    <row r="148" spans="1:13" ht="12.75">
      <c r="A148" t="s">
        <v>118</v>
      </c>
      <c r="B148" t="s">
        <v>120</v>
      </c>
      <c r="C148" s="3">
        <f t="shared" si="26"/>
        <v>900</v>
      </c>
      <c r="D148" s="3">
        <v>558</v>
      </c>
      <c r="E148" s="3">
        <v>107</v>
      </c>
      <c r="F148" s="3">
        <v>1</v>
      </c>
      <c r="G148" s="3">
        <v>1</v>
      </c>
      <c r="H148" s="3">
        <v>1</v>
      </c>
      <c r="I148" s="3">
        <v>0</v>
      </c>
      <c r="J148" s="3">
        <v>0</v>
      </c>
      <c r="K148" s="3">
        <v>22</v>
      </c>
      <c r="L148" s="3">
        <v>206</v>
      </c>
      <c r="M148" s="3">
        <v>4</v>
      </c>
    </row>
    <row r="149" spans="1:13" ht="12.75">
      <c r="A149" t="s">
        <v>118</v>
      </c>
      <c r="B149" s="7" t="s">
        <v>121</v>
      </c>
      <c r="C149" s="8">
        <f t="shared" si="26"/>
        <v>681</v>
      </c>
      <c r="D149" s="8">
        <v>360</v>
      </c>
      <c r="E149" s="8">
        <v>80</v>
      </c>
      <c r="F149" s="8">
        <v>0</v>
      </c>
      <c r="G149" s="8">
        <v>1</v>
      </c>
      <c r="H149" s="8">
        <v>1</v>
      </c>
      <c r="I149" s="8">
        <v>0</v>
      </c>
      <c r="J149" s="8">
        <v>1</v>
      </c>
      <c r="K149" s="8">
        <v>18</v>
      </c>
      <c r="L149" s="8">
        <v>220</v>
      </c>
      <c r="M149" s="8">
        <v>0</v>
      </c>
    </row>
    <row r="150" spans="1:13" ht="12.75">
      <c r="A150" t="s">
        <v>118</v>
      </c>
      <c r="B150" s="7" t="s">
        <v>122</v>
      </c>
      <c r="C150" s="8">
        <f t="shared" si="26"/>
        <v>678</v>
      </c>
      <c r="D150" s="8">
        <v>450</v>
      </c>
      <c r="E150" s="8">
        <v>80</v>
      </c>
      <c r="F150" s="8">
        <v>10</v>
      </c>
      <c r="G150" s="8">
        <v>0</v>
      </c>
      <c r="H150" s="8">
        <v>8</v>
      </c>
      <c r="I150" s="8">
        <v>0</v>
      </c>
      <c r="J150" s="8">
        <v>0</v>
      </c>
      <c r="K150" s="8">
        <v>19</v>
      </c>
      <c r="L150" s="8">
        <v>100</v>
      </c>
      <c r="M150" s="8">
        <v>11</v>
      </c>
    </row>
    <row r="151" spans="1:13" ht="12.75">
      <c r="A151" t="s">
        <v>118</v>
      </c>
      <c r="B151" t="s">
        <v>123</v>
      </c>
      <c r="C151" s="3">
        <f t="shared" si="26"/>
        <v>651</v>
      </c>
      <c r="D151" s="3">
        <v>498</v>
      </c>
      <c r="E151" s="3">
        <v>56</v>
      </c>
      <c r="F151" s="3">
        <v>11</v>
      </c>
      <c r="G151" s="3">
        <v>0</v>
      </c>
      <c r="H151" s="3">
        <v>1</v>
      </c>
      <c r="I151" s="3">
        <v>0</v>
      </c>
      <c r="J151" s="3">
        <v>0</v>
      </c>
      <c r="K151" s="3">
        <v>19</v>
      </c>
      <c r="L151" s="3">
        <v>61</v>
      </c>
      <c r="M151" s="3">
        <v>5</v>
      </c>
    </row>
    <row r="152" spans="1:13" ht="12.75">
      <c r="A152" t="s">
        <v>118</v>
      </c>
      <c r="B152" t="s">
        <v>124</v>
      </c>
      <c r="C152" s="3">
        <f t="shared" si="26"/>
        <v>703</v>
      </c>
      <c r="D152" s="3">
        <v>437</v>
      </c>
      <c r="E152" s="3">
        <v>87</v>
      </c>
      <c r="F152" s="3">
        <v>0</v>
      </c>
      <c r="G152" s="3">
        <v>0</v>
      </c>
      <c r="H152" s="3">
        <v>1</v>
      </c>
      <c r="I152" s="3">
        <v>0</v>
      </c>
      <c r="J152" s="3">
        <v>0</v>
      </c>
      <c r="K152" s="3">
        <v>20</v>
      </c>
      <c r="L152" s="3">
        <v>152</v>
      </c>
      <c r="M152" s="3">
        <v>6</v>
      </c>
    </row>
    <row r="153" spans="1:13" ht="12.75">
      <c r="A153" t="s">
        <v>118</v>
      </c>
      <c r="B153" t="s">
        <v>125</v>
      </c>
      <c r="C153" s="3">
        <f t="shared" si="26"/>
        <v>697</v>
      </c>
      <c r="D153" s="3">
        <v>496</v>
      </c>
      <c r="E153" s="3">
        <v>54</v>
      </c>
      <c r="F153" s="3">
        <v>0</v>
      </c>
      <c r="G153" s="3">
        <v>0</v>
      </c>
      <c r="H153" s="3">
        <v>1</v>
      </c>
      <c r="I153" s="3">
        <v>0</v>
      </c>
      <c r="J153" s="3">
        <v>0</v>
      </c>
      <c r="K153" s="3">
        <v>9</v>
      </c>
      <c r="L153" s="3">
        <v>123</v>
      </c>
      <c r="M153" s="3">
        <v>14</v>
      </c>
    </row>
    <row r="154" spans="1:13" ht="12.75">
      <c r="A154" t="s">
        <v>118</v>
      </c>
      <c r="B154" t="s">
        <v>126</v>
      </c>
      <c r="C154" s="3">
        <f t="shared" si="26"/>
        <v>9587</v>
      </c>
      <c r="D154" s="3">
        <v>8247</v>
      </c>
      <c r="E154" s="3">
        <v>1088</v>
      </c>
      <c r="F154" s="3">
        <v>21</v>
      </c>
      <c r="G154" s="3">
        <v>1</v>
      </c>
      <c r="H154" s="3">
        <v>1</v>
      </c>
      <c r="I154" s="3">
        <v>0</v>
      </c>
      <c r="J154" s="3">
        <v>0</v>
      </c>
      <c r="K154" s="3">
        <v>40</v>
      </c>
      <c r="L154" s="3">
        <v>154</v>
      </c>
      <c r="M154" s="3">
        <v>35</v>
      </c>
    </row>
    <row r="155" spans="1:13" ht="12.75">
      <c r="A155" t="s">
        <v>118</v>
      </c>
      <c r="B155" t="s">
        <v>127</v>
      </c>
      <c r="C155" s="3">
        <f t="shared" si="26"/>
        <v>8013</v>
      </c>
      <c r="D155" s="3">
        <v>6282</v>
      </c>
      <c r="E155" s="3">
        <v>1315</v>
      </c>
      <c r="F155" s="3">
        <v>189</v>
      </c>
      <c r="G155" s="3">
        <v>1</v>
      </c>
      <c r="H155" s="3">
        <v>1</v>
      </c>
      <c r="I155" s="3">
        <v>0</v>
      </c>
      <c r="J155" s="3">
        <v>0</v>
      </c>
      <c r="K155" s="3">
        <v>75</v>
      </c>
      <c r="L155" s="3">
        <v>132</v>
      </c>
      <c r="M155" s="3">
        <v>18</v>
      </c>
    </row>
    <row r="156" spans="1:13" ht="12.75">
      <c r="A156" t="s">
        <v>118</v>
      </c>
      <c r="B156" t="s">
        <v>128</v>
      </c>
      <c r="C156" s="3">
        <f t="shared" si="26"/>
        <v>8130</v>
      </c>
      <c r="D156" s="3">
        <v>6150</v>
      </c>
      <c r="E156" s="3">
        <v>1074</v>
      </c>
      <c r="F156" s="3">
        <v>164</v>
      </c>
      <c r="G156" s="3">
        <v>0</v>
      </c>
      <c r="H156" s="3">
        <v>1</v>
      </c>
      <c r="I156" s="3">
        <v>0</v>
      </c>
      <c r="J156" s="3">
        <v>0</v>
      </c>
      <c r="K156" s="3">
        <v>120</v>
      </c>
      <c r="L156" s="3">
        <v>467</v>
      </c>
      <c r="M156" s="3">
        <v>154</v>
      </c>
    </row>
    <row r="157" spans="1:13" ht="12.75">
      <c r="A157" t="s">
        <v>118</v>
      </c>
      <c r="B157" t="s">
        <v>129</v>
      </c>
      <c r="C157" s="3">
        <f t="shared" si="26"/>
        <v>489</v>
      </c>
      <c r="D157" s="3">
        <v>240</v>
      </c>
      <c r="E157" s="3">
        <v>13</v>
      </c>
      <c r="F157" s="3">
        <v>7</v>
      </c>
      <c r="G157" s="3">
        <v>1</v>
      </c>
      <c r="H157" s="3">
        <v>1</v>
      </c>
      <c r="I157" s="3">
        <v>0</v>
      </c>
      <c r="J157" s="3">
        <v>0</v>
      </c>
      <c r="K157" s="3">
        <v>36</v>
      </c>
      <c r="L157" s="3">
        <v>186</v>
      </c>
      <c r="M157" s="3">
        <v>5</v>
      </c>
    </row>
    <row r="158" spans="1:13" ht="12.75">
      <c r="A158" t="s">
        <v>118</v>
      </c>
      <c r="B158" t="s">
        <v>130</v>
      </c>
      <c r="C158" s="3">
        <f t="shared" si="26"/>
        <v>656</v>
      </c>
      <c r="D158" s="3">
        <v>465</v>
      </c>
      <c r="E158" s="3">
        <v>87</v>
      </c>
      <c r="F158" s="3">
        <v>0</v>
      </c>
      <c r="G158" s="3">
        <v>0</v>
      </c>
      <c r="H158" s="3">
        <v>1</v>
      </c>
      <c r="I158" s="3">
        <v>0</v>
      </c>
      <c r="J158" s="3">
        <v>0</v>
      </c>
      <c r="K158" s="3">
        <v>0</v>
      </c>
      <c r="L158" s="3">
        <v>103</v>
      </c>
      <c r="M158" s="3">
        <v>0</v>
      </c>
    </row>
    <row r="159" spans="1:13" ht="12.75">
      <c r="A159" t="s">
        <v>118</v>
      </c>
      <c r="B159" t="s">
        <v>131</v>
      </c>
      <c r="C159" s="3">
        <f t="shared" si="26"/>
        <v>254</v>
      </c>
      <c r="D159" s="3">
        <v>119</v>
      </c>
      <c r="E159" s="3">
        <v>54</v>
      </c>
      <c r="F159" s="3">
        <v>0</v>
      </c>
      <c r="G159" s="3">
        <v>0</v>
      </c>
      <c r="H159" s="3">
        <v>1</v>
      </c>
      <c r="I159" s="3">
        <v>0</v>
      </c>
      <c r="J159" s="3">
        <v>0</v>
      </c>
      <c r="K159" s="3">
        <v>5</v>
      </c>
      <c r="L159" s="3">
        <v>75</v>
      </c>
      <c r="M159" s="3">
        <v>0</v>
      </c>
    </row>
    <row r="160" spans="1:13" ht="12.75">
      <c r="A160" t="s">
        <v>118</v>
      </c>
      <c r="B160" t="s">
        <v>132</v>
      </c>
      <c r="C160" s="3">
        <f t="shared" si="26"/>
        <v>4750</v>
      </c>
      <c r="D160" s="3">
        <v>3764</v>
      </c>
      <c r="E160" s="3">
        <v>564</v>
      </c>
      <c r="F160" s="3">
        <v>23</v>
      </c>
      <c r="G160" s="3">
        <v>0</v>
      </c>
      <c r="H160" s="3">
        <v>1</v>
      </c>
      <c r="I160" s="3">
        <v>0</v>
      </c>
      <c r="J160" s="3">
        <v>0</v>
      </c>
      <c r="K160" s="3">
        <v>44</v>
      </c>
      <c r="L160" s="3">
        <v>270</v>
      </c>
      <c r="M160" s="3">
        <v>84</v>
      </c>
    </row>
    <row r="161" spans="1:13" ht="12.75">
      <c r="A161" t="s">
        <v>118</v>
      </c>
      <c r="B161" t="s">
        <v>133</v>
      </c>
      <c r="C161" s="3">
        <f t="shared" si="26"/>
        <v>3015</v>
      </c>
      <c r="D161" s="3">
        <v>2295</v>
      </c>
      <c r="E161" s="3">
        <v>517</v>
      </c>
      <c r="F161" s="3">
        <v>24</v>
      </c>
      <c r="G161" s="3">
        <v>0</v>
      </c>
      <c r="H161" s="3">
        <v>1</v>
      </c>
      <c r="I161" s="3">
        <v>0</v>
      </c>
      <c r="J161" s="3">
        <v>0</v>
      </c>
      <c r="K161" s="3">
        <v>2</v>
      </c>
      <c r="L161" s="3">
        <v>176</v>
      </c>
      <c r="M161" s="3">
        <v>0</v>
      </c>
    </row>
    <row r="162" spans="1:13" ht="12.75">
      <c r="A162" t="s">
        <v>118</v>
      </c>
      <c r="B162" s="7" t="s">
        <v>217</v>
      </c>
      <c r="C162" s="8">
        <f t="shared" si="26"/>
        <v>384</v>
      </c>
      <c r="D162" s="8">
        <v>80</v>
      </c>
      <c r="E162" s="8">
        <v>0</v>
      </c>
      <c r="F162" s="8">
        <v>3</v>
      </c>
      <c r="G162" s="8">
        <v>0</v>
      </c>
      <c r="H162" s="8">
        <v>1</v>
      </c>
      <c r="I162" s="8">
        <v>0</v>
      </c>
      <c r="J162" s="8">
        <v>0</v>
      </c>
      <c r="K162" s="8">
        <v>0</v>
      </c>
      <c r="L162" s="8">
        <v>300</v>
      </c>
      <c r="M162" s="8">
        <v>0</v>
      </c>
    </row>
    <row r="163" spans="1:13" ht="12.75">
      <c r="A163" t="s">
        <v>118</v>
      </c>
      <c r="B163" t="s">
        <v>134</v>
      </c>
      <c r="C163" s="3">
        <f t="shared" si="26"/>
        <v>2447</v>
      </c>
      <c r="D163" s="3">
        <v>1889</v>
      </c>
      <c r="E163" s="3">
        <v>402</v>
      </c>
      <c r="F163" s="3">
        <v>10</v>
      </c>
      <c r="G163" s="3">
        <v>1</v>
      </c>
      <c r="H163" s="3">
        <v>1</v>
      </c>
      <c r="I163" s="3">
        <v>0</v>
      </c>
      <c r="J163" s="3">
        <v>0</v>
      </c>
      <c r="K163" s="3">
        <v>5</v>
      </c>
      <c r="L163" s="3">
        <v>118</v>
      </c>
      <c r="M163" s="3">
        <v>21</v>
      </c>
    </row>
    <row r="164" spans="1:13" ht="12.75">
      <c r="A164" t="s">
        <v>118</v>
      </c>
      <c r="B164" t="s">
        <v>135</v>
      </c>
      <c r="C164" s="3">
        <f t="shared" si="26"/>
        <v>1820</v>
      </c>
      <c r="D164" s="3">
        <v>1444</v>
      </c>
      <c r="E164" s="3">
        <v>155</v>
      </c>
      <c r="F164" s="3">
        <v>15</v>
      </c>
      <c r="G164" s="3">
        <v>0</v>
      </c>
      <c r="H164" s="3">
        <v>1</v>
      </c>
      <c r="I164" s="3">
        <v>0</v>
      </c>
      <c r="J164" s="3">
        <v>0</v>
      </c>
      <c r="K164" s="3">
        <v>27</v>
      </c>
      <c r="L164" s="3">
        <v>151</v>
      </c>
      <c r="M164" s="3">
        <v>27</v>
      </c>
    </row>
    <row r="165" spans="1:13" ht="12.75">
      <c r="A165" t="s">
        <v>118</v>
      </c>
      <c r="B165" s="9" t="s">
        <v>218</v>
      </c>
      <c r="C165" s="3">
        <f t="shared" si="26"/>
        <v>1454</v>
      </c>
      <c r="D165" s="3">
        <v>1102</v>
      </c>
      <c r="E165" s="3">
        <v>210</v>
      </c>
      <c r="F165" s="3">
        <v>5</v>
      </c>
      <c r="G165" s="3">
        <v>1</v>
      </c>
      <c r="H165" s="3">
        <v>1</v>
      </c>
      <c r="I165" s="3">
        <v>0</v>
      </c>
      <c r="J165" s="3">
        <v>0</v>
      </c>
      <c r="K165" s="3">
        <v>16</v>
      </c>
      <c r="L165" s="3">
        <v>114</v>
      </c>
      <c r="M165" s="3">
        <v>5</v>
      </c>
    </row>
    <row r="166" spans="1:13" ht="12.75">
      <c r="A166" t="s">
        <v>118</v>
      </c>
      <c r="B166" t="s">
        <v>136</v>
      </c>
      <c r="C166" s="3">
        <f t="shared" si="26"/>
        <v>1629</v>
      </c>
      <c r="D166" s="3">
        <v>1225</v>
      </c>
      <c r="E166" s="3">
        <v>215</v>
      </c>
      <c r="F166" s="3">
        <v>2</v>
      </c>
      <c r="G166" s="3">
        <v>1</v>
      </c>
      <c r="H166" s="3">
        <v>1</v>
      </c>
      <c r="I166" s="3">
        <v>0</v>
      </c>
      <c r="J166" s="3">
        <v>0</v>
      </c>
      <c r="K166" s="3">
        <v>21</v>
      </c>
      <c r="L166" s="3">
        <v>163</v>
      </c>
      <c r="M166" s="3">
        <v>1</v>
      </c>
    </row>
    <row r="167" spans="1:13" ht="12.75">
      <c r="A167" t="s">
        <v>118</v>
      </c>
      <c r="B167" s="9" t="s">
        <v>219</v>
      </c>
      <c r="C167" s="3">
        <f t="shared" si="26"/>
        <v>1159</v>
      </c>
      <c r="D167" s="3">
        <v>896</v>
      </c>
      <c r="E167" s="3">
        <v>127</v>
      </c>
      <c r="F167" s="3">
        <v>30</v>
      </c>
      <c r="G167" s="3">
        <v>1</v>
      </c>
      <c r="H167" s="3">
        <v>1</v>
      </c>
      <c r="I167" s="3">
        <v>0</v>
      </c>
      <c r="J167" s="3">
        <v>0</v>
      </c>
      <c r="K167" s="3">
        <v>23</v>
      </c>
      <c r="L167" s="3">
        <v>77</v>
      </c>
      <c r="M167" s="3">
        <v>4</v>
      </c>
    </row>
    <row r="168" spans="1:13" ht="12.75">
      <c r="A168" t="s">
        <v>118</v>
      </c>
      <c r="B168" t="s">
        <v>137</v>
      </c>
      <c r="C168" s="3">
        <f t="shared" si="26"/>
        <v>1437</v>
      </c>
      <c r="D168" s="3">
        <v>1162</v>
      </c>
      <c r="E168" s="3">
        <v>83</v>
      </c>
      <c r="F168" s="3">
        <v>16</v>
      </c>
      <c r="G168" s="3">
        <v>1</v>
      </c>
      <c r="H168" s="3">
        <v>1</v>
      </c>
      <c r="I168" s="3">
        <v>0</v>
      </c>
      <c r="J168" s="3">
        <v>0</v>
      </c>
      <c r="K168" s="3">
        <v>24</v>
      </c>
      <c r="L168" s="3">
        <v>137</v>
      </c>
      <c r="M168" s="3">
        <v>13</v>
      </c>
    </row>
    <row r="169" spans="1:13" ht="12.75">
      <c r="A169" t="s">
        <v>118</v>
      </c>
      <c r="B169" t="s">
        <v>138</v>
      </c>
      <c r="C169" s="3">
        <f t="shared" si="26"/>
        <v>1371</v>
      </c>
      <c r="D169" s="3">
        <v>1139</v>
      </c>
      <c r="E169" s="3">
        <v>99</v>
      </c>
      <c r="F169" s="3">
        <v>8</v>
      </c>
      <c r="G169" s="3">
        <v>0</v>
      </c>
      <c r="H169" s="3">
        <v>1</v>
      </c>
      <c r="I169" s="3">
        <v>0</v>
      </c>
      <c r="J169" s="3">
        <v>0</v>
      </c>
      <c r="K169" s="3">
        <v>36</v>
      </c>
      <c r="L169" s="3">
        <v>88</v>
      </c>
      <c r="M169" s="3">
        <v>0</v>
      </c>
    </row>
    <row r="170" spans="1:13" ht="12.75">
      <c r="A170" t="s">
        <v>118</v>
      </c>
      <c r="B170" t="s">
        <v>139</v>
      </c>
      <c r="C170" s="3">
        <f t="shared" si="26"/>
        <v>891</v>
      </c>
      <c r="D170" s="3">
        <v>643</v>
      </c>
      <c r="E170" s="3">
        <v>132</v>
      </c>
      <c r="F170" s="3">
        <v>6</v>
      </c>
      <c r="G170" s="3">
        <v>0</v>
      </c>
      <c r="H170" s="3">
        <v>1</v>
      </c>
      <c r="I170" s="3">
        <v>0</v>
      </c>
      <c r="J170" s="3">
        <v>0</v>
      </c>
      <c r="K170" s="3">
        <v>11</v>
      </c>
      <c r="L170" s="3">
        <v>97</v>
      </c>
      <c r="M170" s="3">
        <v>1</v>
      </c>
    </row>
    <row r="171" spans="1:13" ht="12.75">
      <c r="A171" s="1" t="s">
        <v>254</v>
      </c>
      <c r="C171" s="6">
        <f aca="true" t="shared" si="27" ref="C171:M171">SUM(C146:C170)</f>
        <v>54578</v>
      </c>
      <c r="D171" s="6">
        <f t="shared" si="27"/>
        <v>42010</v>
      </c>
      <c r="E171" s="6">
        <f t="shared" si="27"/>
        <v>6898</v>
      </c>
      <c r="F171" s="6">
        <f t="shared" si="27"/>
        <v>563</v>
      </c>
      <c r="G171" s="6">
        <f t="shared" si="27"/>
        <v>12</v>
      </c>
      <c r="H171" s="6">
        <f t="shared" si="27"/>
        <v>52</v>
      </c>
      <c r="I171" s="6">
        <f t="shared" si="27"/>
        <v>0</v>
      </c>
      <c r="J171" s="6">
        <f t="shared" si="27"/>
        <v>1</v>
      </c>
      <c r="K171" s="6">
        <f t="shared" si="27"/>
        <v>675</v>
      </c>
      <c r="L171" s="6">
        <f t="shared" si="27"/>
        <v>3936</v>
      </c>
      <c r="M171" s="6">
        <f t="shared" si="27"/>
        <v>431</v>
      </c>
    </row>
    <row r="172" spans="1:13" ht="12.75">
      <c r="A172" t="s">
        <v>140</v>
      </c>
      <c r="B172" t="s">
        <v>141</v>
      </c>
      <c r="C172" s="3">
        <f aca="true" t="shared" si="28" ref="C172:C183">SUM(D172:M172)</f>
        <v>3020</v>
      </c>
      <c r="D172" s="3">
        <v>2794</v>
      </c>
      <c r="E172" s="3">
        <v>143</v>
      </c>
      <c r="F172" s="3">
        <v>11</v>
      </c>
      <c r="G172" s="3">
        <v>1</v>
      </c>
      <c r="H172" s="3">
        <v>4</v>
      </c>
      <c r="I172" s="3">
        <v>0</v>
      </c>
      <c r="J172" s="3">
        <v>0</v>
      </c>
      <c r="K172" s="3">
        <v>35</v>
      </c>
      <c r="L172" s="3">
        <v>31</v>
      </c>
      <c r="M172" s="3">
        <v>1</v>
      </c>
    </row>
    <row r="173" spans="1:13" ht="12.75">
      <c r="A173" t="s">
        <v>140</v>
      </c>
      <c r="B173" s="7" t="s">
        <v>220</v>
      </c>
      <c r="C173" s="8">
        <f t="shared" si="28"/>
        <v>360</v>
      </c>
      <c r="D173" s="8">
        <v>230</v>
      </c>
      <c r="E173" s="8">
        <v>60</v>
      </c>
      <c r="F173" s="8">
        <v>5</v>
      </c>
      <c r="G173" s="8">
        <v>0</v>
      </c>
      <c r="H173" s="8">
        <v>1</v>
      </c>
      <c r="I173" s="8">
        <v>0</v>
      </c>
      <c r="J173" s="8">
        <v>0</v>
      </c>
      <c r="K173" s="8">
        <v>4</v>
      </c>
      <c r="L173" s="8">
        <v>60</v>
      </c>
      <c r="M173" s="8">
        <v>0</v>
      </c>
    </row>
    <row r="174" spans="1:13" ht="12.75">
      <c r="A174" t="s">
        <v>140</v>
      </c>
      <c r="B174" t="s">
        <v>142</v>
      </c>
      <c r="C174" s="3">
        <f t="shared" si="28"/>
        <v>331</v>
      </c>
      <c r="D174" s="3">
        <v>253</v>
      </c>
      <c r="E174" s="3">
        <v>10</v>
      </c>
      <c r="F174" s="3">
        <v>0</v>
      </c>
      <c r="G174" s="3">
        <v>1</v>
      </c>
      <c r="H174" s="3">
        <v>1</v>
      </c>
      <c r="I174" s="3">
        <v>0</v>
      </c>
      <c r="J174" s="3">
        <v>0</v>
      </c>
      <c r="K174" s="3">
        <v>5</v>
      </c>
      <c r="L174" s="3">
        <v>57</v>
      </c>
      <c r="M174" s="3">
        <v>4</v>
      </c>
    </row>
    <row r="175" spans="1:13" ht="12.75">
      <c r="A175" t="s">
        <v>140</v>
      </c>
      <c r="B175" s="7" t="s">
        <v>143</v>
      </c>
      <c r="C175" s="8">
        <f t="shared" si="28"/>
        <v>270</v>
      </c>
      <c r="D175" s="8">
        <v>160</v>
      </c>
      <c r="E175" s="8">
        <v>32</v>
      </c>
      <c r="F175" s="8">
        <v>1</v>
      </c>
      <c r="G175" s="8">
        <v>1</v>
      </c>
      <c r="H175" s="8">
        <v>1</v>
      </c>
      <c r="I175" s="8">
        <v>0</v>
      </c>
      <c r="J175" s="8">
        <v>0</v>
      </c>
      <c r="K175" s="8">
        <v>3</v>
      </c>
      <c r="L175" s="8">
        <v>70</v>
      </c>
      <c r="M175" s="8">
        <v>2</v>
      </c>
    </row>
    <row r="176" spans="1:13" ht="12.75">
      <c r="A176" t="s">
        <v>140</v>
      </c>
      <c r="B176" s="7" t="s">
        <v>221</v>
      </c>
      <c r="C176" s="8">
        <f t="shared" si="28"/>
        <v>325</v>
      </c>
      <c r="D176" s="8">
        <v>250</v>
      </c>
      <c r="E176" s="8">
        <v>70</v>
      </c>
      <c r="F176" s="8">
        <v>0</v>
      </c>
      <c r="G176" s="8">
        <v>0</v>
      </c>
      <c r="H176" s="8">
        <v>1</v>
      </c>
      <c r="I176" s="8">
        <v>0</v>
      </c>
      <c r="J176" s="8">
        <v>0</v>
      </c>
      <c r="K176" s="8">
        <v>3</v>
      </c>
      <c r="L176" s="8">
        <v>0</v>
      </c>
      <c r="M176" s="8">
        <v>1</v>
      </c>
    </row>
    <row r="177" spans="1:13" ht="12.75">
      <c r="A177" t="s">
        <v>140</v>
      </c>
      <c r="B177" t="s">
        <v>144</v>
      </c>
      <c r="C177" s="3">
        <f t="shared" si="28"/>
        <v>275</v>
      </c>
      <c r="D177" s="3">
        <v>266</v>
      </c>
      <c r="E177" s="3">
        <v>0</v>
      </c>
      <c r="F177" s="3">
        <v>0</v>
      </c>
      <c r="G177" s="3">
        <v>1</v>
      </c>
      <c r="H177" s="3">
        <v>1</v>
      </c>
      <c r="I177" s="3">
        <v>0</v>
      </c>
      <c r="J177" s="3">
        <v>0</v>
      </c>
      <c r="K177" s="3">
        <v>4</v>
      </c>
      <c r="L177" s="3">
        <v>0</v>
      </c>
      <c r="M177" s="3">
        <v>3</v>
      </c>
    </row>
    <row r="178" spans="1:13" ht="12.75">
      <c r="A178" t="s">
        <v>140</v>
      </c>
      <c r="B178" t="s">
        <v>145</v>
      </c>
      <c r="C178" s="3">
        <f t="shared" si="28"/>
        <v>93</v>
      </c>
      <c r="D178" s="3">
        <v>77</v>
      </c>
      <c r="E178" s="3">
        <v>4</v>
      </c>
      <c r="F178" s="3">
        <v>0</v>
      </c>
      <c r="G178" s="3">
        <v>1</v>
      </c>
      <c r="H178" s="3">
        <v>1</v>
      </c>
      <c r="I178" s="3">
        <v>0</v>
      </c>
      <c r="J178" s="3">
        <v>0</v>
      </c>
      <c r="K178" s="3">
        <v>2</v>
      </c>
      <c r="L178" s="3">
        <v>8</v>
      </c>
      <c r="M178" s="3">
        <v>0</v>
      </c>
    </row>
    <row r="179" spans="1:13" ht="12.75">
      <c r="A179" t="s">
        <v>140</v>
      </c>
      <c r="B179" s="7" t="s">
        <v>222</v>
      </c>
      <c r="C179" s="8">
        <f t="shared" si="28"/>
        <v>240</v>
      </c>
      <c r="D179" s="8">
        <v>190</v>
      </c>
      <c r="E179" s="8">
        <v>20</v>
      </c>
      <c r="F179" s="8">
        <v>11</v>
      </c>
      <c r="G179" s="8">
        <v>1</v>
      </c>
      <c r="H179" s="8">
        <v>1</v>
      </c>
      <c r="I179" s="8">
        <v>0</v>
      </c>
      <c r="J179" s="8">
        <v>0</v>
      </c>
      <c r="K179" s="8">
        <v>7</v>
      </c>
      <c r="L179" s="8">
        <v>10</v>
      </c>
      <c r="M179" s="8">
        <v>0</v>
      </c>
    </row>
    <row r="180" spans="1:13" ht="12.75">
      <c r="A180" t="s">
        <v>140</v>
      </c>
      <c r="B180" t="s">
        <v>146</v>
      </c>
      <c r="C180" s="3">
        <f t="shared" si="28"/>
        <v>331</v>
      </c>
      <c r="D180" s="3">
        <v>285</v>
      </c>
      <c r="E180" s="3">
        <v>4</v>
      </c>
      <c r="F180" s="3">
        <v>0</v>
      </c>
      <c r="G180" s="3">
        <v>1</v>
      </c>
      <c r="H180" s="3">
        <v>1</v>
      </c>
      <c r="I180" s="3">
        <v>0</v>
      </c>
      <c r="J180" s="3">
        <v>0</v>
      </c>
      <c r="K180" s="3">
        <v>23</v>
      </c>
      <c r="L180" s="3">
        <v>17</v>
      </c>
      <c r="M180" s="3">
        <v>0</v>
      </c>
    </row>
    <row r="181" spans="1:13" ht="12.75">
      <c r="A181" t="s">
        <v>140</v>
      </c>
      <c r="B181" s="9" t="s">
        <v>223</v>
      </c>
      <c r="C181" s="3">
        <f t="shared" si="28"/>
        <v>380</v>
      </c>
      <c r="D181" s="3">
        <v>338</v>
      </c>
      <c r="E181" s="3">
        <v>38</v>
      </c>
      <c r="F181" s="3">
        <v>0</v>
      </c>
      <c r="G181" s="3">
        <v>1</v>
      </c>
      <c r="H181" s="3">
        <v>1</v>
      </c>
      <c r="I181" s="3">
        <v>0</v>
      </c>
      <c r="J181" s="3">
        <v>0</v>
      </c>
      <c r="K181" s="3">
        <v>2</v>
      </c>
      <c r="L181" s="3">
        <v>0</v>
      </c>
      <c r="M181" s="3">
        <v>0</v>
      </c>
    </row>
    <row r="182" spans="1:13" ht="12.75">
      <c r="A182" t="s">
        <v>140</v>
      </c>
      <c r="B182" t="s">
        <v>147</v>
      </c>
      <c r="C182" s="3">
        <f t="shared" si="28"/>
        <v>2477</v>
      </c>
      <c r="D182" s="3">
        <v>2243</v>
      </c>
      <c r="E182" s="3">
        <v>0</v>
      </c>
      <c r="F182" s="3">
        <v>14</v>
      </c>
      <c r="G182" s="3">
        <v>1</v>
      </c>
      <c r="H182" s="3">
        <v>1</v>
      </c>
      <c r="I182" s="3">
        <v>0</v>
      </c>
      <c r="J182" s="3">
        <v>0</v>
      </c>
      <c r="K182" s="3">
        <v>21</v>
      </c>
      <c r="L182" s="3">
        <v>196</v>
      </c>
      <c r="M182" s="3">
        <v>1</v>
      </c>
    </row>
    <row r="183" spans="1:13" ht="12.75">
      <c r="A183" t="s">
        <v>140</v>
      </c>
      <c r="B183" s="9" t="s">
        <v>224</v>
      </c>
      <c r="C183" s="3">
        <f t="shared" si="28"/>
        <v>1423</v>
      </c>
      <c r="D183" s="3">
        <v>1198</v>
      </c>
      <c r="E183" s="3">
        <v>106</v>
      </c>
      <c r="F183" s="3">
        <v>14</v>
      </c>
      <c r="G183" s="3">
        <v>1</v>
      </c>
      <c r="H183" s="3">
        <v>1</v>
      </c>
      <c r="I183" s="3">
        <v>0</v>
      </c>
      <c r="J183" s="3">
        <v>0</v>
      </c>
      <c r="K183" s="3">
        <v>21</v>
      </c>
      <c r="L183" s="3">
        <v>80</v>
      </c>
      <c r="M183" s="3">
        <v>2</v>
      </c>
    </row>
    <row r="184" spans="1:14" ht="12.75">
      <c r="A184" s="1" t="s">
        <v>255</v>
      </c>
      <c r="C184" s="6">
        <f aca="true" t="shared" si="29" ref="C184:M184">SUM(C172:C183)</f>
        <v>9525</v>
      </c>
      <c r="D184" s="6">
        <f t="shared" si="29"/>
        <v>8284</v>
      </c>
      <c r="E184" s="6">
        <f t="shared" si="29"/>
        <v>487</v>
      </c>
      <c r="F184" s="6">
        <f t="shared" si="29"/>
        <v>56</v>
      </c>
      <c r="G184" s="6">
        <f t="shared" si="29"/>
        <v>10</v>
      </c>
      <c r="H184" s="6">
        <f t="shared" si="29"/>
        <v>15</v>
      </c>
      <c r="I184" s="6">
        <f t="shared" si="29"/>
        <v>0</v>
      </c>
      <c r="J184" s="6">
        <f t="shared" si="29"/>
        <v>0</v>
      </c>
      <c r="K184" s="6">
        <f t="shared" si="29"/>
        <v>130</v>
      </c>
      <c r="L184" s="6">
        <f t="shared" si="29"/>
        <v>529</v>
      </c>
      <c r="M184" s="6">
        <f t="shared" si="29"/>
        <v>14</v>
      </c>
      <c r="N184" s="3"/>
    </row>
    <row r="185" spans="1:13" ht="12.75">
      <c r="A185" t="s">
        <v>148</v>
      </c>
      <c r="B185" t="s">
        <v>149</v>
      </c>
      <c r="C185" s="3">
        <f>SUM(D185:M185)</f>
        <v>270</v>
      </c>
      <c r="D185" s="3">
        <v>193</v>
      </c>
      <c r="E185" s="3">
        <v>43</v>
      </c>
      <c r="F185" s="3">
        <v>0</v>
      </c>
      <c r="G185" s="3">
        <v>3</v>
      </c>
      <c r="H185" s="3">
        <v>0</v>
      </c>
      <c r="I185" s="3">
        <v>0</v>
      </c>
      <c r="J185" s="3">
        <v>0</v>
      </c>
      <c r="K185" s="3">
        <v>31</v>
      </c>
      <c r="L185" s="3">
        <v>0</v>
      </c>
      <c r="M185" s="3">
        <v>0</v>
      </c>
    </row>
    <row r="186" spans="1:13" ht="12.75">
      <c r="A186" s="1" t="s">
        <v>256</v>
      </c>
      <c r="C186" s="6">
        <f>+C185</f>
        <v>270</v>
      </c>
      <c r="D186" s="6">
        <f aca="true" t="shared" si="30" ref="D186:M186">+D185</f>
        <v>193</v>
      </c>
      <c r="E186" s="6">
        <f t="shared" si="30"/>
        <v>43</v>
      </c>
      <c r="F186" s="6">
        <f t="shared" si="30"/>
        <v>0</v>
      </c>
      <c r="G186" s="6">
        <f t="shared" si="30"/>
        <v>3</v>
      </c>
      <c r="H186" s="6">
        <f t="shared" si="30"/>
        <v>0</v>
      </c>
      <c r="I186" s="6">
        <f t="shared" si="30"/>
        <v>0</v>
      </c>
      <c r="J186" s="6">
        <f t="shared" si="30"/>
        <v>0</v>
      </c>
      <c r="K186" s="6">
        <f t="shared" si="30"/>
        <v>31</v>
      </c>
      <c r="L186" s="6">
        <f t="shared" si="30"/>
        <v>0</v>
      </c>
      <c r="M186" s="6">
        <f t="shared" si="30"/>
        <v>0</v>
      </c>
    </row>
    <row r="187" spans="1:13" ht="12.75">
      <c r="A187" t="s">
        <v>150</v>
      </c>
      <c r="B187" t="s">
        <v>151</v>
      </c>
      <c r="C187" s="3">
        <f aca="true" t="shared" si="31" ref="C187:C200">SUM(D187:M187)</f>
        <v>696</v>
      </c>
      <c r="D187" s="3">
        <v>577</v>
      </c>
      <c r="E187" s="3">
        <v>74</v>
      </c>
      <c r="F187" s="3">
        <v>4</v>
      </c>
      <c r="G187" s="3">
        <v>1</v>
      </c>
      <c r="H187" s="3">
        <v>1</v>
      </c>
      <c r="I187" s="3">
        <v>0</v>
      </c>
      <c r="J187" s="3">
        <v>0</v>
      </c>
      <c r="K187" s="3">
        <v>19</v>
      </c>
      <c r="L187" s="3">
        <v>20</v>
      </c>
      <c r="M187" s="3">
        <v>0</v>
      </c>
    </row>
    <row r="188" spans="1:13" ht="12.75">
      <c r="A188" t="s">
        <v>150</v>
      </c>
      <c r="B188" t="s">
        <v>152</v>
      </c>
      <c r="C188" s="3">
        <f t="shared" si="31"/>
        <v>546</v>
      </c>
      <c r="D188" s="3">
        <v>209</v>
      </c>
      <c r="E188" s="3">
        <v>19</v>
      </c>
      <c r="F188" s="3">
        <v>5</v>
      </c>
      <c r="G188" s="3">
        <v>0</v>
      </c>
      <c r="H188" s="3">
        <v>2</v>
      </c>
      <c r="I188" s="3">
        <v>0</v>
      </c>
      <c r="J188" s="3">
        <v>1</v>
      </c>
      <c r="K188" s="3">
        <v>0</v>
      </c>
      <c r="L188" s="3">
        <v>309</v>
      </c>
      <c r="M188" s="3">
        <v>1</v>
      </c>
    </row>
    <row r="189" spans="1:13" ht="12.75">
      <c r="A189" t="s">
        <v>150</v>
      </c>
      <c r="B189" s="7" t="s">
        <v>153</v>
      </c>
      <c r="C189" s="8">
        <f t="shared" si="31"/>
        <v>332</v>
      </c>
      <c r="D189" s="8">
        <v>200</v>
      </c>
      <c r="E189" s="8">
        <v>20</v>
      </c>
      <c r="F189" s="8">
        <v>0</v>
      </c>
      <c r="G189" s="8">
        <v>0</v>
      </c>
      <c r="H189" s="8">
        <v>1</v>
      </c>
      <c r="I189" s="8">
        <v>0</v>
      </c>
      <c r="J189" s="8">
        <v>0</v>
      </c>
      <c r="K189" s="8">
        <v>10</v>
      </c>
      <c r="L189" s="8">
        <v>100</v>
      </c>
      <c r="M189" s="8">
        <v>1</v>
      </c>
    </row>
    <row r="190" spans="1:13" ht="12.75">
      <c r="A190" t="s">
        <v>150</v>
      </c>
      <c r="B190" t="s">
        <v>154</v>
      </c>
      <c r="C190" s="3">
        <f t="shared" si="31"/>
        <v>364</v>
      </c>
      <c r="D190" s="3">
        <v>152</v>
      </c>
      <c r="E190" s="3">
        <v>50</v>
      </c>
      <c r="F190" s="3">
        <v>3</v>
      </c>
      <c r="G190" s="3">
        <v>0</v>
      </c>
      <c r="H190" s="3">
        <v>1</v>
      </c>
      <c r="I190" s="3">
        <v>0</v>
      </c>
      <c r="J190" s="3">
        <v>0</v>
      </c>
      <c r="K190" s="3">
        <v>16</v>
      </c>
      <c r="L190" s="3">
        <v>142</v>
      </c>
      <c r="M190" s="3">
        <v>0</v>
      </c>
    </row>
    <row r="191" spans="1:13" ht="12.75">
      <c r="A191" t="s">
        <v>150</v>
      </c>
      <c r="B191" s="7" t="s">
        <v>225</v>
      </c>
      <c r="C191" s="8">
        <f t="shared" si="31"/>
        <v>148</v>
      </c>
      <c r="D191" s="8">
        <v>43</v>
      </c>
      <c r="E191" s="8">
        <v>4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3</v>
      </c>
      <c r="L191" s="8">
        <v>98</v>
      </c>
      <c r="M191" s="8">
        <v>0</v>
      </c>
    </row>
    <row r="192" spans="1:13" ht="12.75">
      <c r="A192" t="s">
        <v>150</v>
      </c>
      <c r="B192" s="7" t="s">
        <v>105</v>
      </c>
      <c r="C192" s="8">
        <f t="shared" si="31"/>
        <v>5551</v>
      </c>
      <c r="D192" s="8">
        <v>4800</v>
      </c>
      <c r="E192" s="8">
        <v>450</v>
      </c>
      <c r="F192" s="8">
        <v>15</v>
      </c>
      <c r="G192" s="8">
        <v>1</v>
      </c>
      <c r="H192" s="8">
        <v>1</v>
      </c>
      <c r="I192" s="8">
        <v>0</v>
      </c>
      <c r="J192" s="8">
        <v>0</v>
      </c>
      <c r="K192" s="8">
        <v>70</v>
      </c>
      <c r="L192" s="8">
        <v>180</v>
      </c>
      <c r="M192" s="8">
        <v>34</v>
      </c>
    </row>
    <row r="193" spans="1:13" ht="12.75">
      <c r="A193" t="s">
        <v>150</v>
      </c>
      <c r="B193" t="s">
        <v>155</v>
      </c>
      <c r="C193" s="3">
        <f t="shared" si="31"/>
        <v>5621</v>
      </c>
      <c r="D193" s="3">
        <v>4689</v>
      </c>
      <c r="E193" s="3">
        <v>626</v>
      </c>
      <c r="F193" s="3">
        <v>23</v>
      </c>
      <c r="G193" s="3">
        <v>0</v>
      </c>
      <c r="H193" s="3">
        <v>1</v>
      </c>
      <c r="I193" s="3">
        <v>0</v>
      </c>
      <c r="J193" s="3">
        <v>0</v>
      </c>
      <c r="K193" s="3">
        <v>76</v>
      </c>
      <c r="L193" s="3">
        <v>206</v>
      </c>
      <c r="M193" s="3">
        <v>0</v>
      </c>
    </row>
    <row r="194" spans="1:13" ht="12.75">
      <c r="A194" t="s">
        <v>150</v>
      </c>
      <c r="B194" t="s">
        <v>156</v>
      </c>
      <c r="C194" s="3">
        <f t="shared" si="31"/>
        <v>4725</v>
      </c>
      <c r="D194" s="3">
        <v>3969</v>
      </c>
      <c r="E194" s="3">
        <v>588</v>
      </c>
      <c r="F194" s="3">
        <v>17</v>
      </c>
      <c r="G194" s="3">
        <v>1</v>
      </c>
      <c r="H194" s="3">
        <v>1</v>
      </c>
      <c r="I194" s="3">
        <v>0</v>
      </c>
      <c r="J194" s="3">
        <v>0</v>
      </c>
      <c r="K194" s="3">
        <v>38</v>
      </c>
      <c r="L194" s="3">
        <v>94</v>
      </c>
      <c r="M194" s="3">
        <v>17</v>
      </c>
    </row>
    <row r="195" spans="1:13" ht="12.75">
      <c r="A195" t="s">
        <v>150</v>
      </c>
      <c r="B195" t="s">
        <v>157</v>
      </c>
      <c r="C195" s="3">
        <f t="shared" si="31"/>
        <v>44</v>
      </c>
      <c r="D195" s="3">
        <v>0</v>
      </c>
      <c r="E195" s="3">
        <v>0</v>
      </c>
      <c r="F195" s="3">
        <v>0</v>
      </c>
      <c r="G195" s="3">
        <v>1</v>
      </c>
      <c r="H195" s="3">
        <v>0</v>
      </c>
      <c r="I195" s="3">
        <v>0</v>
      </c>
      <c r="J195" s="3">
        <v>0</v>
      </c>
      <c r="K195" s="3">
        <v>0</v>
      </c>
      <c r="L195" s="3">
        <v>43</v>
      </c>
      <c r="M195" s="3">
        <v>0</v>
      </c>
    </row>
    <row r="196" spans="1:13" ht="12.75">
      <c r="A196" t="s">
        <v>150</v>
      </c>
      <c r="B196" t="s">
        <v>158</v>
      </c>
      <c r="C196" s="3">
        <f t="shared" si="31"/>
        <v>2132</v>
      </c>
      <c r="D196" s="3">
        <v>1654</v>
      </c>
      <c r="E196" s="3">
        <v>374</v>
      </c>
      <c r="F196" s="3">
        <v>0</v>
      </c>
      <c r="G196" s="3">
        <v>1</v>
      </c>
      <c r="H196" s="3">
        <v>1</v>
      </c>
      <c r="I196" s="3">
        <v>0</v>
      </c>
      <c r="J196" s="3">
        <v>1</v>
      </c>
      <c r="K196" s="3">
        <v>15</v>
      </c>
      <c r="L196" s="3">
        <v>61</v>
      </c>
      <c r="M196" s="3">
        <v>25</v>
      </c>
    </row>
    <row r="197" spans="1:13" ht="12.75">
      <c r="A197" t="s">
        <v>150</v>
      </c>
      <c r="B197" t="s">
        <v>159</v>
      </c>
      <c r="C197" s="3">
        <f t="shared" si="31"/>
        <v>70</v>
      </c>
      <c r="D197" s="3">
        <v>0</v>
      </c>
      <c r="E197" s="3">
        <v>0</v>
      </c>
      <c r="F197" s="3">
        <v>0</v>
      </c>
      <c r="G197" s="3">
        <v>0</v>
      </c>
      <c r="H197" s="3">
        <v>2</v>
      </c>
      <c r="I197" s="3">
        <v>0</v>
      </c>
      <c r="J197" s="3">
        <v>3</v>
      </c>
      <c r="K197" s="3">
        <v>0</v>
      </c>
      <c r="L197" s="3">
        <v>65</v>
      </c>
      <c r="M197" s="3">
        <v>0</v>
      </c>
    </row>
    <row r="198" spans="1:13" ht="12.75">
      <c r="A198" t="s">
        <v>150</v>
      </c>
      <c r="B198" t="s">
        <v>160</v>
      </c>
      <c r="C198" s="3">
        <f t="shared" si="31"/>
        <v>20213</v>
      </c>
      <c r="D198" s="3">
        <v>16830</v>
      </c>
      <c r="E198" s="3">
        <v>2720</v>
      </c>
      <c r="F198" s="3">
        <v>136</v>
      </c>
      <c r="G198" s="3">
        <v>1</v>
      </c>
      <c r="H198" s="3">
        <v>1</v>
      </c>
      <c r="I198" s="3">
        <v>0</v>
      </c>
      <c r="J198" s="3">
        <v>0</v>
      </c>
      <c r="K198" s="3">
        <v>169</v>
      </c>
      <c r="L198" s="3">
        <v>159</v>
      </c>
      <c r="M198" s="3">
        <v>197</v>
      </c>
    </row>
    <row r="199" spans="1:13" ht="12.75">
      <c r="A199" t="s">
        <v>150</v>
      </c>
      <c r="B199" t="s">
        <v>161</v>
      </c>
      <c r="C199" s="3">
        <f t="shared" si="31"/>
        <v>777</v>
      </c>
      <c r="D199" s="3">
        <v>658</v>
      </c>
      <c r="E199" s="3">
        <v>74</v>
      </c>
      <c r="F199" s="3">
        <v>5</v>
      </c>
      <c r="G199" s="3">
        <v>0</v>
      </c>
      <c r="H199" s="3">
        <v>1</v>
      </c>
      <c r="I199" s="3">
        <v>0</v>
      </c>
      <c r="J199" s="3">
        <v>0</v>
      </c>
      <c r="K199" s="3">
        <v>13</v>
      </c>
      <c r="L199" s="3">
        <v>17</v>
      </c>
      <c r="M199" s="3">
        <v>9</v>
      </c>
    </row>
    <row r="200" spans="1:13" ht="12.75">
      <c r="A200" t="s">
        <v>150</v>
      </c>
      <c r="B200" t="s">
        <v>117</v>
      </c>
      <c r="C200" s="3">
        <f t="shared" si="31"/>
        <v>942</v>
      </c>
      <c r="D200" s="3">
        <v>817</v>
      </c>
      <c r="E200" s="3">
        <v>55</v>
      </c>
      <c r="F200" s="3">
        <v>0</v>
      </c>
      <c r="G200" s="3">
        <v>0</v>
      </c>
      <c r="H200" s="3">
        <v>1</v>
      </c>
      <c r="I200" s="3">
        <v>0</v>
      </c>
      <c r="J200" s="3">
        <v>0</v>
      </c>
      <c r="K200" s="3">
        <v>20</v>
      </c>
      <c r="L200" s="3">
        <v>49</v>
      </c>
      <c r="M200" s="3">
        <v>0</v>
      </c>
    </row>
    <row r="201" spans="1:13" ht="12.75">
      <c r="A201" s="1" t="s">
        <v>257</v>
      </c>
      <c r="C201" s="6">
        <f aca="true" t="shared" si="32" ref="C201:M201">SUM(C187:C200)</f>
        <v>42161</v>
      </c>
      <c r="D201" s="6">
        <f t="shared" si="32"/>
        <v>34598</v>
      </c>
      <c r="E201" s="6">
        <f t="shared" si="32"/>
        <v>5054</v>
      </c>
      <c r="F201" s="6">
        <f t="shared" si="32"/>
        <v>208</v>
      </c>
      <c r="G201" s="6">
        <f t="shared" si="32"/>
        <v>6</v>
      </c>
      <c r="H201" s="6">
        <f t="shared" si="32"/>
        <v>14</v>
      </c>
      <c r="I201" s="6">
        <f t="shared" si="32"/>
        <v>0</v>
      </c>
      <c r="J201" s="6">
        <f t="shared" si="32"/>
        <v>5</v>
      </c>
      <c r="K201" s="6">
        <f t="shared" si="32"/>
        <v>449</v>
      </c>
      <c r="L201" s="6">
        <f t="shared" si="32"/>
        <v>1543</v>
      </c>
      <c r="M201" s="6">
        <f t="shared" si="32"/>
        <v>284</v>
      </c>
    </row>
    <row r="202" spans="1:13" ht="12.75">
      <c r="A202" t="s">
        <v>162</v>
      </c>
      <c r="B202" t="s">
        <v>163</v>
      </c>
      <c r="C202" s="3">
        <f>SUM(D202:M202)</f>
        <v>1075</v>
      </c>
      <c r="D202" s="3">
        <v>814</v>
      </c>
      <c r="E202" s="3">
        <v>122</v>
      </c>
      <c r="F202" s="3">
        <v>14</v>
      </c>
      <c r="G202" s="3">
        <v>0</v>
      </c>
      <c r="H202" s="3">
        <v>1</v>
      </c>
      <c r="I202" s="3">
        <v>0</v>
      </c>
      <c r="J202" s="3">
        <v>0</v>
      </c>
      <c r="K202" s="3">
        <v>53</v>
      </c>
      <c r="L202" s="3">
        <v>67</v>
      </c>
      <c r="M202" s="3">
        <v>4</v>
      </c>
    </row>
    <row r="203" spans="1:13" ht="12.75">
      <c r="A203" t="s">
        <v>162</v>
      </c>
      <c r="B203" t="s">
        <v>164</v>
      </c>
      <c r="C203" s="3">
        <f>SUM(D203:M203)</f>
        <v>534</v>
      </c>
      <c r="D203" s="3">
        <v>338</v>
      </c>
      <c r="E203" s="3">
        <v>48</v>
      </c>
      <c r="F203" s="3">
        <v>2</v>
      </c>
      <c r="G203" s="3">
        <v>0</v>
      </c>
      <c r="H203" s="3">
        <v>1</v>
      </c>
      <c r="I203" s="3">
        <v>0</v>
      </c>
      <c r="J203" s="3">
        <v>8</v>
      </c>
      <c r="K203" s="3">
        <v>27</v>
      </c>
      <c r="L203" s="3">
        <v>106</v>
      </c>
      <c r="M203" s="3">
        <v>4</v>
      </c>
    </row>
    <row r="204" spans="1:13" ht="12.75">
      <c r="A204" t="s">
        <v>162</v>
      </c>
      <c r="B204" s="7" t="s">
        <v>226</v>
      </c>
      <c r="C204" s="8">
        <f>SUM(D204:M204)</f>
        <v>902</v>
      </c>
      <c r="D204" s="8">
        <v>640</v>
      </c>
      <c r="E204" s="8">
        <v>86</v>
      </c>
      <c r="F204" s="8">
        <v>0</v>
      </c>
      <c r="G204" s="8">
        <v>0</v>
      </c>
      <c r="H204" s="8">
        <v>1</v>
      </c>
      <c r="I204" s="8">
        <v>0</v>
      </c>
      <c r="J204" s="8">
        <v>6</v>
      </c>
      <c r="K204" s="8">
        <v>49</v>
      </c>
      <c r="L204" s="8">
        <v>120</v>
      </c>
      <c r="M204" s="8">
        <v>0</v>
      </c>
    </row>
    <row r="205" spans="1:13" ht="12.75">
      <c r="A205" t="s">
        <v>162</v>
      </c>
      <c r="B205" s="7" t="s">
        <v>227</v>
      </c>
      <c r="C205" s="8">
        <f>SUM(D205:M205)</f>
        <v>140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140</v>
      </c>
      <c r="M205" s="8">
        <v>0</v>
      </c>
    </row>
    <row r="206" spans="1:13" ht="12.75">
      <c r="A206" s="1" t="s">
        <v>258</v>
      </c>
      <c r="C206" s="6">
        <f>+C202+C203+C204+C205</f>
        <v>2651</v>
      </c>
      <c r="D206" s="6">
        <f aca="true" t="shared" si="33" ref="D206:M206">+D202+D203+D204+D205</f>
        <v>1792</v>
      </c>
      <c r="E206" s="6">
        <f t="shared" si="33"/>
        <v>256</v>
      </c>
      <c r="F206" s="6">
        <f t="shared" si="33"/>
        <v>16</v>
      </c>
      <c r="G206" s="6">
        <f t="shared" si="33"/>
        <v>0</v>
      </c>
      <c r="H206" s="6">
        <f t="shared" si="33"/>
        <v>3</v>
      </c>
      <c r="I206" s="6">
        <f t="shared" si="33"/>
        <v>0</v>
      </c>
      <c r="J206" s="6">
        <f t="shared" si="33"/>
        <v>14</v>
      </c>
      <c r="K206" s="6">
        <f t="shared" si="33"/>
        <v>129</v>
      </c>
      <c r="L206" s="6">
        <f t="shared" si="33"/>
        <v>433</v>
      </c>
      <c r="M206" s="6">
        <f t="shared" si="33"/>
        <v>8</v>
      </c>
    </row>
    <row r="207" spans="1:13" ht="12.75">
      <c r="A207" t="s">
        <v>165</v>
      </c>
      <c r="B207" s="9" t="s">
        <v>228</v>
      </c>
      <c r="C207" s="3">
        <f>SUM(D207:M207)</f>
        <v>724</v>
      </c>
      <c r="D207" s="3">
        <v>520</v>
      </c>
      <c r="E207" s="3">
        <v>63</v>
      </c>
      <c r="F207" s="3">
        <v>0</v>
      </c>
      <c r="G207" s="3">
        <v>0</v>
      </c>
      <c r="H207" s="3">
        <v>1</v>
      </c>
      <c r="I207" s="3">
        <v>0</v>
      </c>
      <c r="J207" s="3">
        <v>0</v>
      </c>
      <c r="K207" s="3">
        <v>25</v>
      </c>
      <c r="L207" s="3">
        <v>111</v>
      </c>
      <c r="M207" s="3">
        <v>4</v>
      </c>
    </row>
    <row r="208" spans="1:13" ht="12.75">
      <c r="A208" t="s">
        <v>165</v>
      </c>
      <c r="B208" s="7" t="s">
        <v>229</v>
      </c>
      <c r="C208" s="8">
        <f>SUM(D208:M208)</f>
        <v>893</v>
      </c>
      <c r="D208" s="8">
        <v>550</v>
      </c>
      <c r="E208" s="8">
        <v>140</v>
      </c>
      <c r="F208" s="8">
        <v>0</v>
      </c>
      <c r="G208" s="8">
        <v>0</v>
      </c>
      <c r="H208" s="8">
        <v>1</v>
      </c>
      <c r="I208" s="8">
        <v>0</v>
      </c>
      <c r="J208" s="8">
        <v>0</v>
      </c>
      <c r="K208" s="8">
        <v>71</v>
      </c>
      <c r="L208" s="8">
        <v>130</v>
      </c>
      <c r="M208" s="8">
        <v>1</v>
      </c>
    </row>
    <row r="209" spans="1:13" ht="12.75">
      <c r="A209" t="s">
        <v>165</v>
      </c>
      <c r="B209" s="7" t="s">
        <v>166</v>
      </c>
      <c r="C209" s="8">
        <f>SUM(D209:M209)</f>
        <v>1915</v>
      </c>
      <c r="D209" s="8">
        <v>1504</v>
      </c>
      <c r="E209" s="8">
        <v>276</v>
      </c>
      <c r="F209" s="8">
        <v>0</v>
      </c>
      <c r="G209" s="8">
        <v>1</v>
      </c>
      <c r="H209" s="8">
        <v>1</v>
      </c>
      <c r="I209" s="8">
        <v>0</v>
      </c>
      <c r="J209" s="8">
        <v>0</v>
      </c>
      <c r="K209" s="8">
        <v>33</v>
      </c>
      <c r="L209" s="8">
        <v>100</v>
      </c>
      <c r="M209" s="8">
        <v>0</v>
      </c>
    </row>
    <row r="210" spans="1:13" ht="12.75">
      <c r="A210" s="1" t="s">
        <v>259</v>
      </c>
      <c r="C210" s="6">
        <f>+C207+C208+C209</f>
        <v>3532</v>
      </c>
      <c r="D210" s="6">
        <f aca="true" t="shared" si="34" ref="D210:M210">+D207+D208+D209</f>
        <v>2574</v>
      </c>
      <c r="E210" s="6">
        <f t="shared" si="34"/>
        <v>479</v>
      </c>
      <c r="F210" s="6">
        <f t="shared" si="34"/>
        <v>0</v>
      </c>
      <c r="G210" s="6">
        <f t="shared" si="34"/>
        <v>1</v>
      </c>
      <c r="H210" s="6">
        <f t="shared" si="34"/>
        <v>3</v>
      </c>
      <c r="I210" s="6">
        <f t="shared" si="34"/>
        <v>0</v>
      </c>
      <c r="J210" s="6">
        <f t="shared" si="34"/>
        <v>0</v>
      </c>
      <c r="K210" s="6">
        <f t="shared" si="34"/>
        <v>129</v>
      </c>
      <c r="L210" s="6">
        <f t="shared" si="34"/>
        <v>341</v>
      </c>
      <c r="M210" s="6">
        <f t="shared" si="34"/>
        <v>5</v>
      </c>
    </row>
    <row r="211" spans="1:13" ht="12.75">
      <c r="A211" t="s">
        <v>167</v>
      </c>
      <c r="B211" s="7" t="s">
        <v>230</v>
      </c>
      <c r="C211" s="8">
        <f aca="true" t="shared" si="35" ref="C211:C228">SUM(D211:M211)</f>
        <v>883</v>
      </c>
      <c r="D211" s="8">
        <v>650</v>
      </c>
      <c r="E211" s="8">
        <v>90</v>
      </c>
      <c r="F211" s="8">
        <v>0</v>
      </c>
      <c r="G211" s="8">
        <v>1</v>
      </c>
      <c r="H211" s="8">
        <v>1</v>
      </c>
      <c r="I211" s="8">
        <v>0</v>
      </c>
      <c r="J211" s="8">
        <v>0</v>
      </c>
      <c r="K211" s="8">
        <v>0</v>
      </c>
      <c r="L211" s="8">
        <v>140</v>
      </c>
      <c r="M211" s="8">
        <v>1</v>
      </c>
    </row>
    <row r="212" spans="1:13" ht="12.75">
      <c r="A212" t="s">
        <v>167</v>
      </c>
      <c r="B212" t="s">
        <v>168</v>
      </c>
      <c r="C212" s="3">
        <f t="shared" si="35"/>
        <v>678</v>
      </c>
      <c r="D212" s="3">
        <v>495</v>
      </c>
      <c r="E212" s="3">
        <v>80</v>
      </c>
      <c r="F212" s="3">
        <v>19</v>
      </c>
      <c r="G212" s="3">
        <v>1</v>
      </c>
      <c r="H212" s="3">
        <v>1</v>
      </c>
      <c r="I212" s="3">
        <v>0</v>
      </c>
      <c r="J212" s="3">
        <v>0</v>
      </c>
      <c r="K212" s="3">
        <v>0</v>
      </c>
      <c r="L212" s="3">
        <v>82</v>
      </c>
      <c r="M212" s="3">
        <v>0</v>
      </c>
    </row>
    <row r="213" spans="1:13" ht="12.75">
      <c r="A213" t="s">
        <v>167</v>
      </c>
      <c r="B213" s="7" t="s">
        <v>231</v>
      </c>
      <c r="C213" s="8">
        <f t="shared" si="35"/>
        <v>615</v>
      </c>
      <c r="D213" s="8">
        <v>440</v>
      </c>
      <c r="E213" s="8">
        <v>100</v>
      </c>
      <c r="F213" s="8">
        <v>10</v>
      </c>
      <c r="G213" s="8">
        <v>1</v>
      </c>
      <c r="H213" s="8">
        <v>1</v>
      </c>
      <c r="I213" s="8">
        <v>0</v>
      </c>
      <c r="J213" s="8">
        <v>0</v>
      </c>
      <c r="K213" s="8">
        <v>13</v>
      </c>
      <c r="L213" s="8">
        <v>50</v>
      </c>
      <c r="M213" s="8">
        <v>0</v>
      </c>
    </row>
    <row r="214" spans="1:13" ht="12.75">
      <c r="A214" t="s">
        <v>167</v>
      </c>
      <c r="B214" t="s">
        <v>46</v>
      </c>
      <c r="C214" s="3">
        <f t="shared" si="35"/>
        <v>322</v>
      </c>
      <c r="D214" s="3">
        <v>238</v>
      </c>
      <c r="E214" s="3">
        <v>25</v>
      </c>
      <c r="F214" s="3">
        <v>2</v>
      </c>
      <c r="G214" s="3">
        <v>0</v>
      </c>
      <c r="H214" s="3">
        <v>1</v>
      </c>
      <c r="I214" s="3">
        <v>0</v>
      </c>
      <c r="J214" s="3">
        <v>1</v>
      </c>
      <c r="K214" s="3">
        <v>7</v>
      </c>
      <c r="L214" s="3">
        <v>48</v>
      </c>
      <c r="M214" s="3">
        <v>0</v>
      </c>
    </row>
    <row r="215" spans="1:13" ht="12.75">
      <c r="A215" t="s">
        <v>167</v>
      </c>
      <c r="B215" t="s">
        <v>169</v>
      </c>
      <c r="C215" s="3">
        <f t="shared" si="35"/>
        <v>120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120</v>
      </c>
      <c r="M215" s="3">
        <v>0</v>
      </c>
    </row>
    <row r="216" spans="1:13" ht="12.75">
      <c r="A216" t="s">
        <v>167</v>
      </c>
      <c r="B216" s="9" t="s">
        <v>236</v>
      </c>
      <c r="C216" s="3">
        <f t="shared" si="35"/>
        <v>471</v>
      </c>
      <c r="D216" s="3">
        <v>233</v>
      </c>
      <c r="E216" s="3">
        <v>31</v>
      </c>
      <c r="F216" s="3">
        <v>0</v>
      </c>
      <c r="G216" s="3">
        <v>1</v>
      </c>
      <c r="H216" s="3">
        <v>1</v>
      </c>
      <c r="I216" s="3">
        <v>0</v>
      </c>
      <c r="J216" s="3">
        <v>0</v>
      </c>
      <c r="K216" s="3">
        <v>0</v>
      </c>
      <c r="L216" s="3">
        <v>205</v>
      </c>
      <c r="M216" s="3">
        <v>0</v>
      </c>
    </row>
    <row r="217" spans="1:13" ht="12.75">
      <c r="A217" t="s">
        <v>167</v>
      </c>
      <c r="B217" t="s">
        <v>170</v>
      </c>
      <c r="C217" s="3">
        <f t="shared" si="35"/>
        <v>284</v>
      </c>
      <c r="D217" s="3">
        <v>224</v>
      </c>
      <c r="E217" s="3">
        <v>12</v>
      </c>
      <c r="F217" s="3">
        <v>7</v>
      </c>
      <c r="G217" s="3">
        <v>1</v>
      </c>
      <c r="H217" s="3">
        <v>1</v>
      </c>
      <c r="I217" s="3">
        <v>0</v>
      </c>
      <c r="J217" s="3">
        <v>0</v>
      </c>
      <c r="K217" s="3">
        <v>11</v>
      </c>
      <c r="L217" s="3">
        <v>26</v>
      </c>
      <c r="M217" s="3">
        <v>2</v>
      </c>
    </row>
    <row r="218" spans="1:13" ht="12.75">
      <c r="A218" t="s">
        <v>167</v>
      </c>
      <c r="B218" t="s">
        <v>171</v>
      </c>
      <c r="C218" s="3">
        <f t="shared" si="35"/>
        <v>386</v>
      </c>
      <c r="D218" s="3">
        <v>166</v>
      </c>
      <c r="E218" s="3">
        <v>6</v>
      </c>
      <c r="F218" s="3">
        <v>0</v>
      </c>
      <c r="G218" s="3">
        <v>0</v>
      </c>
      <c r="H218" s="3">
        <v>2</v>
      </c>
      <c r="I218" s="3">
        <v>0</v>
      </c>
      <c r="J218" s="3">
        <v>0</v>
      </c>
      <c r="K218" s="3">
        <v>6</v>
      </c>
      <c r="L218" s="3">
        <v>206</v>
      </c>
      <c r="M218" s="3">
        <v>0</v>
      </c>
    </row>
    <row r="219" spans="1:13" ht="12.75">
      <c r="A219" t="s">
        <v>167</v>
      </c>
      <c r="B219" t="s">
        <v>172</v>
      </c>
      <c r="C219" s="3">
        <f t="shared" si="35"/>
        <v>4201</v>
      </c>
      <c r="D219" s="3">
        <v>3150</v>
      </c>
      <c r="E219" s="3">
        <v>750</v>
      </c>
      <c r="F219" s="3">
        <v>7</v>
      </c>
      <c r="G219" s="3">
        <v>0</v>
      </c>
      <c r="H219" s="3">
        <v>1</v>
      </c>
      <c r="I219" s="3">
        <v>0</v>
      </c>
      <c r="J219" s="3">
        <v>0</v>
      </c>
      <c r="K219" s="3">
        <v>39</v>
      </c>
      <c r="L219" s="3">
        <v>166</v>
      </c>
      <c r="M219" s="3">
        <v>88</v>
      </c>
    </row>
    <row r="220" spans="1:13" ht="12.75">
      <c r="A220" t="s">
        <v>167</v>
      </c>
      <c r="B220" t="s">
        <v>173</v>
      </c>
      <c r="C220" s="3">
        <f t="shared" si="35"/>
        <v>3936</v>
      </c>
      <c r="D220" s="3">
        <v>2911</v>
      </c>
      <c r="E220" s="3">
        <v>633</v>
      </c>
      <c r="F220" s="3">
        <v>49</v>
      </c>
      <c r="G220" s="3">
        <v>1</v>
      </c>
      <c r="H220" s="3">
        <v>1</v>
      </c>
      <c r="I220" s="3">
        <v>0</v>
      </c>
      <c r="J220" s="3">
        <v>0</v>
      </c>
      <c r="K220" s="3">
        <v>57</v>
      </c>
      <c r="L220" s="3">
        <v>275</v>
      </c>
      <c r="M220" s="3">
        <v>9</v>
      </c>
    </row>
    <row r="221" spans="1:13" ht="12.75">
      <c r="A221" t="s">
        <v>167</v>
      </c>
      <c r="B221" s="7" t="s">
        <v>233</v>
      </c>
      <c r="C221" s="8">
        <f t="shared" si="35"/>
        <v>120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120</v>
      </c>
      <c r="M221" s="8">
        <v>0</v>
      </c>
    </row>
    <row r="222" spans="1:13" ht="12.75">
      <c r="A222" t="s">
        <v>167</v>
      </c>
      <c r="B222" t="s">
        <v>174</v>
      </c>
      <c r="C222" s="3">
        <f t="shared" si="35"/>
        <v>97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97</v>
      </c>
      <c r="M222" s="3">
        <v>0</v>
      </c>
    </row>
    <row r="223" spans="1:13" ht="12.75">
      <c r="A223" t="s">
        <v>167</v>
      </c>
      <c r="B223" t="s">
        <v>175</v>
      </c>
      <c r="C223" s="3">
        <f t="shared" si="35"/>
        <v>141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141</v>
      </c>
      <c r="M223" s="3">
        <v>0</v>
      </c>
    </row>
    <row r="224" spans="1:13" ht="12.75">
      <c r="A224" t="s">
        <v>167</v>
      </c>
      <c r="B224" s="9" t="s">
        <v>234</v>
      </c>
      <c r="C224" s="3">
        <f t="shared" si="35"/>
        <v>1379</v>
      </c>
      <c r="D224" s="3">
        <v>1199</v>
      </c>
      <c r="E224" s="3">
        <v>81</v>
      </c>
      <c r="F224" s="3">
        <v>27</v>
      </c>
      <c r="G224" s="3">
        <v>0</v>
      </c>
      <c r="H224" s="3">
        <v>1</v>
      </c>
      <c r="I224" s="3">
        <v>0</v>
      </c>
      <c r="J224" s="3">
        <v>0</v>
      </c>
      <c r="K224" s="3">
        <v>12</v>
      </c>
      <c r="L224" s="3">
        <v>47</v>
      </c>
      <c r="M224" s="3">
        <v>12</v>
      </c>
    </row>
    <row r="225" spans="1:13" ht="12.75">
      <c r="A225" t="s">
        <v>167</v>
      </c>
      <c r="B225" t="s">
        <v>176</v>
      </c>
      <c r="C225" s="3">
        <f t="shared" si="35"/>
        <v>1291</v>
      </c>
      <c r="D225" s="3">
        <v>938</v>
      </c>
      <c r="E225" s="3">
        <v>229</v>
      </c>
      <c r="F225" s="3">
        <v>3</v>
      </c>
      <c r="G225" s="3">
        <v>0</v>
      </c>
      <c r="H225" s="3">
        <v>1</v>
      </c>
      <c r="I225" s="3">
        <v>0</v>
      </c>
      <c r="J225" s="3">
        <v>0</v>
      </c>
      <c r="K225" s="3">
        <v>23</v>
      </c>
      <c r="L225" s="3">
        <v>92</v>
      </c>
      <c r="M225" s="3">
        <v>5</v>
      </c>
    </row>
    <row r="226" spans="1:13" ht="12.75">
      <c r="A226" t="s">
        <v>167</v>
      </c>
      <c r="B226" t="s">
        <v>177</v>
      </c>
      <c r="C226" s="3">
        <f t="shared" si="35"/>
        <v>174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174</v>
      </c>
      <c r="M226" s="3">
        <v>0</v>
      </c>
    </row>
    <row r="227" spans="1:13" ht="12.75">
      <c r="A227" t="s">
        <v>167</v>
      </c>
      <c r="B227" s="7" t="s">
        <v>235</v>
      </c>
      <c r="C227" s="8">
        <f t="shared" si="35"/>
        <v>820</v>
      </c>
      <c r="D227" s="8">
        <v>590</v>
      </c>
      <c r="E227" s="8">
        <v>130</v>
      </c>
      <c r="F227" s="8">
        <v>0</v>
      </c>
      <c r="G227" s="8">
        <v>0</v>
      </c>
      <c r="H227" s="8">
        <v>1</v>
      </c>
      <c r="I227" s="8">
        <v>0</v>
      </c>
      <c r="J227" s="8">
        <v>0</v>
      </c>
      <c r="K227" s="8">
        <v>11</v>
      </c>
      <c r="L227" s="8">
        <v>80</v>
      </c>
      <c r="M227" s="8">
        <v>8</v>
      </c>
    </row>
    <row r="228" spans="1:13" ht="12.75">
      <c r="A228" t="s">
        <v>167</v>
      </c>
      <c r="B228" t="s">
        <v>178</v>
      </c>
      <c r="C228" s="3">
        <f t="shared" si="35"/>
        <v>768</v>
      </c>
      <c r="D228" s="3">
        <v>587</v>
      </c>
      <c r="E228" s="3">
        <v>92</v>
      </c>
      <c r="F228" s="3">
        <v>7</v>
      </c>
      <c r="G228" s="3">
        <v>0</v>
      </c>
      <c r="H228" s="3">
        <v>1</v>
      </c>
      <c r="I228" s="3">
        <v>0</v>
      </c>
      <c r="J228" s="3">
        <v>0</v>
      </c>
      <c r="K228" s="3">
        <v>25</v>
      </c>
      <c r="L228" s="3">
        <v>51</v>
      </c>
      <c r="M228" s="3">
        <v>5</v>
      </c>
    </row>
    <row r="229" spans="1:13" ht="12.75">
      <c r="A229" s="1" t="s">
        <v>260</v>
      </c>
      <c r="C229" s="6">
        <f aca="true" t="shared" si="36" ref="C229:M229">SUM(C211:C228)</f>
        <v>16686</v>
      </c>
      <c r="D229" s="6">
        <f t="shared" si="36"/>
        <v>11821</v>
      </c>
      <c r="E229" s="6">
        <f t="shared" si="36"/>
        <v>2259</v>
      </c>
      <c r="F229" s="6">
        <f t="shared" si="36"/>
        <v>131</v>
      </c>
      <c r="G229" s="6">
        <f t="shared" si="36"/>
        <v>6</v>
      </c>
      <c r="H229" s="6">
        <f t="shared" si="36"/>
        <v>14</v>
      </c>
      <c r="I229" s="6">
        <f t="shared" si="36"/>
        <v>0</v>
      </c>
      <c r="J229" s="6">
        <f t="shared" si="36"/>
        <v>1</v>
      </c>
      <c r="K229" s="6">
        <f t="shared" si="36"/>
        <v>204</v>
      </c>
      <c r="L229" s="6">
        <f t="shared" si="36"/>
        <v>2120</v>
      </c>
      <c r="M229" s="6">
        <f t="shared" si="36"/>
        <v>130</v>
      </c>
    </row>
    <row r="230" ht="12.75">
      <c r="C230" s="3"/>
    </row>
    <row r="231" spans="1:13" ht="12.75">
      <c r="A231" s="1" t="s">
        <v>261</v>
      </c>
      <c r="C231" s="6">
        <f>+C20+C27+C32+C40+C55+C58+C70+C81+C83+C85+C91+C110+C118+C121+C136+C140+C145+C171+C184+C186+C201+C206+C210+C229</f>
        <v>382691</v>
      </c>
      <c r="D231" s="6">
        <f aca="true" t="shared" si="37" ref="D231:M231">+D20+D27+D32+D40+D55+D58+D70+D81+D83+D85+D91+D110+D118+D121+D136+D140+D145+D171+D184+D186+D201+D206+D210+D229</f>
        <v>300966</v>
      </c>
      <c r="E231" s="6">
        <f t="shared" si="37"/>
        <v>46054</v>
      </c>
      <c r="F231" s="6">
        <f t="shared" si="37"/>
        <v>2906</v>
      </c>
      <c r="G231" s="6">
        <f t="shared" si="37"/>
        <v>129</v>
      </c>
      <c r="H231" s="6">
        <f t="shared" si="37"/>
        <v>277</v>
      </c>
      <c r="I231" s="6">
        <f t="shared" si="37"/>
        <v>0</v>
      </c>
      <c r="J231" s="6">
        <f t="shared" si="37"/>
        <v>266</v>
      </c>
      <c r="K231" s="6">
        <f t="shared" si="37"/>
        <v>5428</v>
      </c>
      <c r="L231" s="6">
        <f t="shared" si="37"/>
        <v>24899</v>
      </c>
      <c r="M231" s="6">
        <f t="shared" si="37"/>
        <v>1766</v>
      </c>
    </row>
  </sheetData>
  <printOptions/>
  <pageMargins left="0.75" right="0.75" top="1" bottom="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2011-12-22T21:22:57Z</cp:lastPrinted>
  <dcterms:created xsi:type="dcterms:W3CDTF">2011-12-05T18:19:28Z</dcterms:created>
  <dcterms:modified xsi:type="dcterms:W3CDTF">2012-12-13T20:36:57Z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