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lapampa11" sheetId="1" r:id="rId1"/>
    <sheet name="usucooplapampa11" sheetId="2" r:id="rId2"/>
  </sheets>
  <definedNames/>
  <calcPr fullCalcOnLoad="1"/>
</workbook>
</file>

<file path=xl/sharedStrings.xml><?xml version="1.0" encoding="utf-8"?>
<sst xmlns="http://schemas.openxmlformats.org/spreadsheetml/2006/main" count="223" uniqueCount="86">
  <si>
    <t>Atreucó</t>
  </si>
  <si>
    <t>Coop de Rolon</t>
  </si>
  <si>
    <t>Coop de Macachín</t>
  </si>
  <si>
    <t>Coop de Miguel Riglos</t>
  </si>
  <si>
    <t>Coop de Doblas</t>
  </si>
  <si>
    <t>Caleu Caleu</t>
  </si>
  <si>
    <t>Coop de La Adela</t>
  </si>
  <si>
    <t>Capital</t>
  </si>
  <si>
    <t>Coop de Santa Rosa</t>
  </si>
  <si>
    <t>Catriló</t>
  </si>
  <si>
    <t>Chapaleufú</t>
  </si>
  <si>
    <t>Coop Santa Elvira (Bernardo Larroude)</t>
  </si>
  <si>
    <t>Coop de Int. Alvear</t>
  </si>
  <si>
    <t>Conhelo</t>
  </si>
  <si>
    <t>Coop de Winifreda</t>
  </si>
  <si>
    <t>Coop de Eduardo Castex</t>
  </si>
  <si>
    <t>Guatraché</t>
  </si>
  <si>
    <t>Coop de General Acha</t>
  </si>
  <si>
    <t>Coop de Guatrache</t>
  </si>
  <si>
    <t>Coop de Darregueira Ltda ( Buenos Aires)</t>
  </si>
  <si>
    <t>Coop de Alpachiri</t>
  </si>
  <si>
    <t>Hucal</t>
  </si>
  <si>
    <t>Coop de Abramo</t>
  </si>
  <si>
    <t>Coop de General San Martín</t>
  </si>
  <si>
    <t>Coop de Jacinto Arauz</t>
  </si>
  <si>
    <t>Coop de Bernasconi</t>
  </si>
  <si>
    <t>Loventué</t>
  </si>
  <si>
    <t>Coop de Victorica</t>
  </si>
  <si>
    <t>Puelén</t>
  </si>
  <si>
    <t>Coop de 25 de Mayo</t>
  </si>
  <si>
    <t>Quemú Quemú</t>
  </si>
  <si>
    <t>Coop de Villa Mirasol</t>
  </si>
  <si>
    <t>Coop de C.Barón</t>
  </si>
  <si>
    <t>Rancul</t>
  </si>
  <si>
    <t>Coop de Rancul</t>
  </si>
  <si>
    <t>Coop de Caleufú</t>
  </si>
  <si>
    <t>Realicó</t>
  </si>
  <si>
    <t>Coop de Ing. Luiggi</t>
  </si>
  <si>
    <t>Coop de Realicó</t>
  </si>
  <si>
    <t>Toay</t>
  </si>
  <si>
    <t>Trenel</t>
  </si>
  <si>
    <t>Coop de Arata</t>
  </si>
  <si>
    <t>Coop de Trenel</t>
  </si>
  <si>
    <t>Utracán</t>
  </si>
  <si>
    <t>AÑO 2010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</si>
  <si>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</si>
  <si>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</si>
  <si>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</si>
  <si>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</si>
  <si>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</si>
  <si>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</si>
  <si>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</si>
  <si>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</si>
  <si>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</si>
  <si>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</si>
  <si>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</si>
  <si>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</si>
  <si>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</si>
  <si>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</si>
  <si>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</si>
  <si>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</si>
  <si>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Maracó</t>
  </si>
  <si>
    <t>Coop de Gral Pico</t>
  </si>
  <si>
    <t>Total Atreucó</t>
  </si>
  <si>
    <t>Total Caleu Caleu</t>
  </si>
  <si>
    <t>Total Capital</t>
  </si>
  <si>
    <t>Total Catriló</t>
  </si>
  <si>
    <t>Total Chapaleufú</t>
  </si>
  <si>
    <t>Total Conhelo</t>
  </si>
  <si>
    <t>Total Guatraché</t>
  </si>
  <si>
    <t>Total Hucal</t>
  </si>
  <si>
    <t>Total Loventué</t>
  </si>
  <si>
    <t>Total Maracó</t>
  </si>
  <si>
    <t>Total Puelén</t>
  </si>
  <si>
    <t>Total Quemú Quemú</t>
  </si>
  <si>
    <t>Total Rancul</t>
  </si>
  <si>
    <t>Total Realicó</t>
  </si>
  <si>
    <t>Total Toay</t>
  </si>
  <si>
    <t>Total Trenel</t>
  </si>
  <si>
    <t>Total Utracán</t>
  </si>
  <si>
    <t>TOTAL COOPERATIVAS</t>
  </si>
  <si>
    <t>Coop de Quemú Quemú</t>
  </si>
  <si>
    <t>Cooperativas de laProvincia de LA PAMPA</t>
  </si>
  <si>
    <t>Cooperativas de la Provincia de LA PAMPA</t>
  </si>
  <si>
    <t>AÑO 2011</t>
  </si>
  <si>
    <t>Coop de Quemu Quemu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</si>
</sst>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9"/>
  <sheetViews>
    <sheetView workbookViewId="0" topLeftCell="A38">
      <selection activeCell="J66" sqref="J66"/>
    </sheetView>
  </sheetViews>
  <sheetFormatPr defaultColWidth="11.421875" defaultRowHeight="12.75"/>
  <cols>
    <col min="1" max="1" width="24.421875" style="0" customWidth="1"/>
    <col min="2" max="2" width="35.421875" style="0" customWidth="1"/>
    <col min="3" max="3" width="21.57421875" style="0" customWidth="1"/>
  </cols>
  <sheetData>
    <row r="3" spans="1:13" ht="12.75">
      <c r="A3" s="4" t="s">
        <v>84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82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45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 t="s">
        <v>46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4"/>
      <c r="C7" s="4"/>
      <c r="D7" s="4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" t="s">
        <v>47</v>
      </c>
      <c r="B8" s="4" t="s">
        <v>48</v>
      </c>
      <c r="C8" s="5" t="s">
        <v>49</v>
      </c>
      <c r="D8" s="5" t="s">
        <v>50</v>
      </c>
      <c r="E8" s="5" t="s">
        <v>51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5" t="s">
        <v>58</v>
      </c>
      <c r="M8" s="5" t="s">
        <v>59</v>
      </c>
    </row>
    <row r="9" spans="1:13" ht="12.75">
      <c r="A9" t="s">
        <v>0</v>
      </c>
      <c r="B9" t="s">
        <v>1</v>
      </c>
      <c r="C9" s="9">
        <f>SUM(D9:M9)</f>
        <v>1113.006</v>
      </c>
      <c r="D9" s="9">
        <v>509.12</v>
      </c>
      <c r="E9" s="9">
        <v>127.695</v>
      </c>
      <c r="F9" s="9">
        <v>0</v>
      </c>
      <c r="G9" s="9">
        <v>0</v>
      </c>
      <c r="H9" s="9">
        <v>73.176</v>
      </c>
      <c r="I9" s="9">
        <v>0</v>
      </c>
      <c r="J9" s="9">
        <v>0</v>
      </c>
      <c r="K9" s="9">
        <v>77.161</v>
      </c>
      <c r="L9" s="9">
        <v>294.315</v>
      </c>
      <c r="M9" s="9">
        <f>25.85+5.689</f>
        <v>31.539</v>
      </c>
    </row>
    <row r="10" spans="1:13" ht="12.75">
      <c r="A10" t="s">
        <v>0</v>
      </c>
      <c r="B10" t="s">
        <v>2</v>
      </c>
      <c r="C10" s="9">
        <f>SUM(D10:M10)</f>
        <v>12689.099999999999</v>
      </c>
      <c r="D10" s="3">
        <v>4006.759</v>
      </c>
      <c r="E10" s="3">
        <v>2456.329</v>
      </c>
      <c r="F10" s="3">
        <v>3757.563</v>
      </c>
      <c r="G10" s="3">
        <v>0</v>
      </c>
      <c r="H10" s="3">
        <v>582.389</v>
      </c>
      <c r="I10" s="3">
        <v>0</v>
      </c>
      <c r="J10" s="3">
        <v>0</v>
      </c>
      <c r="K10" s="3">
        <v>354.213</v>
      </c>
      <c r="L10" s="3">
        <v>1211.315</v>
      </c>
      <c r="M10" s="3">
        <v>320.532</v>
      </c>
    </row>
    <row r="11" spans="1:13" ht="12.75">
      <c r="A11" t="s">
        <v>0</v>
      </c>
      <c r="B11" t="s">
        <v>3</v>
      </c>
      <c r="C11" s="9">
        <f>SUM(D11:M11)</f>
        <v>4128.342000000001</v>
      </c>
      <c r="D11" s="3">
        <v>1796.313</v>
      </c>
      <c r="E11" s="3">
        <v>793.154</v>
      </c>
      <c r="F11" s="3">
        <v>27.58</v>
      </c>
      <c r="G11" s="3">
        <v>0</v>
      </c>
      <c r="H11" s="3">
        <v>279.57</v>
      </c>
      <c r="I11" s="3">
        <v>0</v>
      </c>
      <c r="J11" s="3">
        <v>0</v>
      </c>
      <c r="K11" s="3">
        <v>207.656</v>
      </c>
      <c r="L11" s="3">
        <v>629.796</v>
      </c>
      <c r="M11" s="3">
        <v>394.273</v>
      </c>
    </row>
    <row r="12" spans="1:13" ht="12.75">
      <c r="A12" t="s">
        <v>0</v>
      </c>
      <c r="B12" t="s">
        <v>4</v>
      </c>
      <c r="C12" s="9">
        <f>SUM(D12:M12)</f>
        <v>2458.8369999999995</v>
      </c>
      <c r="D12" s="3">
        <v>1064.289</v>
      </c>
      <c r="E12" s="3">
        <v>452.054</v>
      </c>
      <c r="F12" s="3">
        <v>10.211</v>
      </c>
      <c r="G12" s="3">
        <v>60.176</v>
      </c>
      <c r="H12" s="3">
        <v>301.594</v>
      </c>
      <c r="I12" s="3">
        <v>0</v>
      </c>
      <c r="J12" s="3">
        <v>0</v>
      </c>
      <c r="K12" s="3">
        <v>153.271</v>
      </c>
      <c r="L12" s="3">
        <v>361.85</v>
      </c>
      <c r="M12" s="3">
        <v>55.392</v>
      </c>
    </row>
    <row r="13" spans="1:13" ht="12.75">
      <c r="A13" s="1" t="s">
        <v>63</v>
      </c>
      <c r="C13" s="5">
        <f>+C9+C10+C11+C12</f>
        <v>20389.284999999996</v>
      </c>
      <c r="D13" s="5">
        <f aca="true" t="shared" si="0" ref="D13:M13">+D9+D10+D11+D12</f>
        <v>7376.481</v>
      </c>
      <c r="E13" s="5">
        <f t="shared" si="0"/>
        <v>3829.2320000000004</v>
      </c>
      <c r="F13" s="5">
        <f t="shared" si="0"/>
        <v>3795.354</v>
      </c>
      <c r="G13" s="5">
        <f t="shared" si="0"/>
        <v>60.176</v>
      </c>
      <c r="H13" s="5">
        <f t="shared" si="0"/>
        <v>1236.729</v>
      </c>
      <c r="I13" s="5">
        <f t="shared" si="0"/>
        <v>0</v>
      </c>
      <c r="J13" s="5">
        <f t="shared" si="0"/>
        <v>0</v>
      </c>
      <c r="K13" s="5">
        <f t="shared" si="0"/>
        <v>792.3009999999999</v>
      </c>
      <c r="L13" s="5">
        <f t="shared" si="0"/>
        <v>2497.2760000000003</v>
      </c>
      <c r="M13" s="5">
        <f t="shared" si="0"/>
        <v>801.7360000000001</v>
      </c>
    </row>
    <row r="14" spans="1:13" ht="12.75">
      <c r="A14" t="s">
        <v>5</v>
      </c>
      <c r="B14" t="s">
        <v>6</v>
      </c>
      <c r="C14" s="9">
        <f>SUM(D14:M14)</f>
        <v>5317.67</v>
      </c>
      <c r="D14" s="3">
        <v>1228.986</v>
      </c>
      <c r="E14" s="3">
        <v>660.641</v>
      </c>
      <c r="F14" s="3">
        <v>40.582</v>
      </c>
      <c r="G14" s="3">
        <v>0</v>
      </c>
      <c r="H14" s="3">
        <v>299.535</v>
      </c>
      <c r="I14" s="3">
        <v>0</v>
      </c>
      <c r="J14" s="3">
        <v>67.663</v>
      </c>
      <c r="K14" s="3">
        <v>416.823</v>
      </c>
      <c r="L14" s="3">
        <v>70.316</v>
      </c>
      <c r="M14" s="3">
        <v>2533.124</v>
      </c>
    </row>
    <row r="15" spans="1:13" ht="12.75">
      <c r="A15" s="1" t="s">
        <v>64</v>
      </c>
      <c r="C15" s="5">
        <f>+C14</f>
        <v>5317.67</v>
      </c>
      <c r="D15" s="5">
        <f aca="true" t="shared" si="1" ref="D15:M15">+D14</f>
        <v>1228.986</v>
      </c>
      <c r="E15" s="5">
        <f t="shared" si="1"/>
        <v>660.641</v>
      </c>
      <c r="F15" s="5">
        <f t="shared" si="1"/>
        <v>40.582</v>
      </c>
      <c r="G15" s="5">
        <f t="shared" si="1"/>
        <v>0</v>
      </c>
      <c r="H15" s="5">
        <f t="shared" si="1"/>
        <v>299.535</v>
      </c>
      <c r="I15" s="5">
        <f t="shared" si="1"/>
        <v>0</v>
      </c>
      <c r="J15" s="5">
        <f t="shared" si="1"/>
        <v>67.663</v>
      </c>
      <c r="K15" s="5">
        <f t="shared" si="1"/>
        <v>416.823</v>
      </c>
      <c r="L15" s="5">
        <f t="shared" si="1"/>
        <v>70.316</v>
      </c>
      <c r="M15" s="5">
        <f t="shared" si="1"/>
        <v>2533.124</v>
      </c>
    </row>
    <row r="16" spans="1:13" ht="12.75">
      <c r="A16" t="s">
        <v>7</v>
      </c>
      <c r="B16" t="s">
        <v>8</v>
      </c>
      <c r="C16" s="9">
        <f>SUM(D16:M16)</f>
        <v>210537.53299999997</v>
      </c>
      <c r="D16" s="3">
        <v>100923.424</v>
      </c>
      <c r="E16" s="3">
        <v>39000.308</v>
      </c>
      <c r="F16" s="3">
        <v>39238.037</v>
      </c>
      <c r="G16" s="3">
        <v>2280.123</v>
      </c>
      <c r="H16" s="3">
        <v>12098.43</v>
      </c>
      <c r="I16" s="3">
        <v>0</v>
      </c>
      <c r="J16" s="3">
        <v>0</v>
      </c>
      <c r="K16" s="3">
        <v>11941.957</v>
      </c>
      <c r="L16" s="3">
        <v>1766.325</v>
      </c>
      <c r="M16" s="3">
        <v>3288.929</v>
      </c>
    </row>
    <row r="17" spans="1:13" ht="12.75">
      <c r="A17" s="1" t="s">
        <v>65</v>
      </c>
      <c r="C17" s="5">
        <f>+C16</f>
        <v>210537.53299999997</v>
      </c>
      <c r="D17" s="5">
        <f aca="true" t="shared" si="2" ref="D17:M17">+D16</f>
        <v>100923.424</v>
      </c>
      <c r="E17" s="5">
        <f t="shared" si="2"/>
        <v>39000.308</v>
      </c>
      <c r="F17" s="5">
        <f t="shared" si="2"/>
        <v>39238.037</v>
      </c>
      <c r="G17" s="5">
        <f t="shared" si="2"/>
        <v>2280.123</v>
      </c>
      <c r="H17" s="5">
        <f t="shared" si="2"/>
        <v>12098.43</v>
      </c>
      <c r="I17" s="5">
        <f t="shared" si="2"/>
        <v>0</v>
      </c>
      <c r="J17" s="5">
        <f t="shared" si="2"/>
        <v>0</v>
      </c>
      <c r="K17" s="5">
        <f t="shared" si="2"/>
        <v>11941.957</v>
      </c>
      <c r="L17" s="5">
        <f t="shared" si="2"/>
        <v>1766.325</v>
      </c>
      <c r="M17" s="5">
        <f t="shared" si="2"/>
        <v>3288.929</v>
      </c>
    </row>
    <row r="18" spans="1:13" ht="12.75">
      <c r="A18" t="s">
        <v>9</v>
      </c>
      <c r="B18" t="s">
        <v>8</v>
      </c>
      <c r="C18" s="9">
        <f>SUM(D18:M18)</f>
        <v>23836.804999999997</v>
      </c>
      <c r="D18" s="3">
        <v>5464.123</v>
      </c>
      <c r="E18" s="3">
        <v>2542.294</v>
      </c>
      <c r="F18" s="3">
        <v>12748.516</v>
      </c>
      <c r="G18" s="3">
        <v>182.95</v>
      </c>
      <c r="H18" s="3">
        <v>867.195</v>
      </c>
      <c r="I18" s="3">
        <v>0</v>
      </c>
      <c r="J18" s="3">
        <v>0</v>
      </c>
      <c r="K18" s="3">
        <v>473.856</v>
      </c>
      <c r="L18" s="3">
        <v>1440.763</v>
      </c>
      <c r="M18" s="3">
        <v>117.108</v>
      </c>
    </row>
    <row r="19" spans="1:13" ht="12.75">
      <c r="A19" s="1" t="s">
        <v>66</v>
      </c>
      <c r="C19" s="5">
        <f>+C18</f>
        <v>23836.804999999997</v>
      </c>
      <c r="D19" s="5">
        <f aca="true" t="shared" si="3" ref="D19:M19">+D18</f>
        <v>5464.123</v>
      </c>
      <c r="E19" s="5">
        <f t="shared" si="3"/>
        <v>2542.294</v>
      </c>
      <c r="F19" s="5">
        <f t="shared" si="3"/>
        <v>12748.516</v>
      </c>
      <c r="G19" s="5">
        <f t="shared" si="3"/>
        <v>182.95</v>
      </c>
      <c r="H19" s="5">
        <f t="shared" si="3"/>
        <v>867.195</v>
      </c>
      <c r="I19" s="5">
        <f t="shared" si="3"/>
        <v>0</v>
      </c>
      <c r="J19" s="5">
        <f t="shared" si="3"/>
        <v>0</v>
      </c>
      <c r="K19" s="5">
        <f t="shared" si="3"/>
        <v>473.856</v>
      </c>
      <c r="L19" s="5">
        <f t="shared" si="3"/>
        <v>1440.763</v>
      </c>
      <c r="M19" s="5">
        <f t="shared" si="3"/>
        <v>117.108</v>
      </c>
    </row>
    <row r="20" spans="1:13" ht="12.75">
      <c r="A20" t="s">
        <v>10</v>
      </c>
      <c r="B20" t="s">
        <v>11</v>
      </c>
      <c r="C20" s="9">
        <f>SUM(D20:M20)</f>
        <v>3771.7929999999997</v>
      </c>
      <c r="D20" s="3">
        <v>1308.002</v>
      </c>
      <c r="E20" s="3">
        <v>746.506</v>
      </c>
      <c r="F20" s="3">
        <v>953.933</v>
      </c>
      <c r="G20" s="3">
        <v>0</v>
      </c>
      <c r="H20" s="3">
        <v>228.239</v>
      </c>
      <c r="I20" s="3">
        <v>0</v>
      </c>
      <c r="J20" s="3">
        <v>0</v>
      </c>
      <c r="K20" s="3">
        <v>91.991</v>
      </c>
      <c r="L20" s="3">
        <v>355.718</v>
      </c>
      <c r="M20" s="3">
        <v>87.404</v>
      </c>
    </row>
    <row r="21" spans="1:13" ht="12.75">
      <c r="A21" t="s">
        <v>10</v>
      </c>
      <c r="B21" s="8" t="s">
        <v>38</v>
      </c>
      <c r="C21" s="9">
        <f>SUM(D21:M21)</f>
        <v>1586.6519999999996</v>
      </c>
      <c r="D21" s="3">
        <v>574.472</v>
      </c>
      <c r="E21" s="3">
        <v>638.4</v>
      </c>
      <c r="F21" s="3">
        <v>0.379</v>
      </c>
      <c r="G21" s="3">
        <v>0</v>
      </c>
      <c r="H21" s="3">
        <v>195.425</v>
      </c>
      <c r="I21" s="3">
        <v>0</v>
      </c>
      <c r="J21" s="3">
        <v>0</v>
      </c>
      <c r="K21" s="3">
        <v>71.964</v>
      </c>
      <c r="L21" s="3">
        <v>83.605</v>
      </c>
      <c r="M21" s="3">
        <v>22.407</v>
      </c>
    </row>
    <row r="22" spans="1:13" ht="12.75">
      <c r="A22" t="s">
        <v>10</v>
      </c>
      <c r="B22" t="s">
        <v>12</v>
      </c>
      <c r="C22" s="9">
        <f>SUM(D22:M22)</f>
        <v>13329.881000000001</v>
      </c>
      <c r="D22" s="3">
        <v>6958.471</v>
      </c>
      <c r="E22" s="3">
        <v>2219.619</v>
      </c>
      <c r="F22" s="3">
        <v>993.288</v>
      </c>
      <c r="G22" s="3">
        <v>585.124</v>
      </c>
      <c r="H22" s="3">
        <v>1184.322</v>
      </c>
      <c r="I22" s="3">
        <v>0</v>
      </c>
      <c r="J22" s="3">
        <v>0</v>
      </c>
      <c r="K22" s="3">
        <v>314.767</v>
      </c>
      <c r="L22" s="3">
        <v>928.009</v>
      </c>
      <c r="M22" s="3">
        <v>146.281</v>
      </c>
    </row>
    <row r="23" spans="1:13" ht="12.75">
      <c r="A23" s="1" t="s">
        <v>67</v>
      </c>
      <c r="C23" s="5">
        <f>+C20+C21+C22</f>
        <v>18688.326</v>
      </c>
      <c r="D23" s="5">
        <f aca="true" t="shared" si="4" ref="D23:M23">+D20+D21+D22</f>
        <v>8840.945</v>
      </c>
      <c r="E23" s="5">
        <f t="shared" si="4"/>
        <v>3604.525</v>
      </c>
      <c r="F23" s="5">
        <f t="shared" si="4"/>
        <v>1947.6</v>
      </c>
      <c r="G23" s="5">
        <f t="shared" si="4"/>
        <v>585.124</v>
      </c>
      <c r="H23" s="5">
        <f t="shared" si="4"/>
        <v>1607.9859999999999</v>
      </c>
      <c r="I23" s="5">
        <f t="shared" si="4"/>
        <v>0</v>
      </c>
      <c r="J23" s="5">
        <f t="shared" si="4"/>
        <v>0</v>
      </c>
      <c r="K23" s="5">
        <f t="shared" si="4"/>
        <v>478.722</v>
      </c>
      <c r="L23" s="5">
        <f t="shared" si="4"/>
        <v>1367.332</v>
      </c>
      <c r="M23" s="5">
        <f t="shared" si="4"/>
        <v>256.092</v>
      </c>
    </row>
    <row r="24" spans="1:13" ht="12.75">
      <c r="A24" t="s">
        <v>13</v>
      </c>
      <c r="B24" t="s">
        <v>8</v>
      </c>
      <c r="C24" s="9">
        <f>SUM(D24:M24)</f>
        <v>545.764</v>
      </c>
      <c r="D24" s="3">
        <v>233.333</v>
      </c>
      <c r="E24" s="3">
        <v>43.781</v>
      </c>
      <c r="F24" s="3">
        <v>14.132</v>
      </c>
      <c r="G24" s="3">
        <v>11.583</v>
      </c>
      <c r="H24" s="3">
        <v>97.634</v>
      </c>
      <c r="I24" s="3">
        <v>0</v>
      </c>
      <c r="J24" s="3">
        <v>0</v>
      </c>
      <c r="K24" s="3">
        <v>30.425</v>
      </c>
      <c r="L24" s="3">
        <v>114.125</v>
      </c>
      <c r="M24" s="3">
        <v>0.751</v>
      </c>
    </row>
    <row r="25" spans="1:13" ht="12.75">
      <c r="A25" t="s">
        <v>13</v>
      </c>
      <c r="B25" t="s">
        <v>15</v>
      </c>
      <c r="C25" s="9">
        <f>SUM(D25:M25)</f>
        <v>16296.615</v>
      </c>
      <c r="D25" s="3">
        <v>7513.214</v>
      </c>
      <c r="E25" s="3">
        <v>3536.032</v>
      </c>
      <c r="F25" s="3">
        <v>233.635</v>
      </c>
      <c r="G25" s="3">
        <v>0</v>
      </c>
      <c r="H25" s="3">
        <v>1953.75</v>
      </c>
      <c r="I25" s="3">
        <v>0</v>
      </c>
      <c r="J25" s="3">
        <v>0</v>
      </c>
      <c r="K25" s="3">
        <v>522.48</v>
      </c>
      <c r="L25" s="3">
        <v>984.941</v>
      </c>
      <c r="M25" s="3">
        <v>1552.563</v>
      </c>
    </row>
    <row r="26" spans="1:13" ht="12.75">
      <c r="A26" t="s">
        <v>13</v>
      </c>
      <c r="B26" t="s">
        <v>14</v>
      </c>
      <c r="C26" s="9">
        <f>SUM(D26:M26)</f>
        <v>6196.11607</v>
      </c>
      <c r="D26" s="9">
        <v>2383.179</v>
      </c>
      <c r="E26" s="9">
        <v>1377.95567</v>
      </c>
      <c r="F26" s="9">
        <f>1.137+8.32</f>
        <v>9.457</v>
      </c>
      <c r="G26" s="9">
        <v>0</v>
      </c>
      <c r="H26" s="9">
        <v>450.922</v>
      </c>
      <c r="I26" s="9">
        <v>0</v>
      </c>
      <c r="J26" s="9">
        <v>0</v>
      </c>
      <c r="K26" s="9">
        <v>356.005</v>
      </c>
      <c r="L26" s="9">
        <v>1546.311</v>
      </c>
      <c r="M26" s="9">
        <f>59.951+12.3354</f>
        <v>72.2864</v>
      </c>
    </row>
    <row r="27" spans="1:13" ht="12.75">
      <c r="A27" s="1" t="s">
        <v>68</v>
      </c>
      <c r="C27" s="5">
        <f>+C24+C25+C26</f>
        <v>23038.49507</v>
      </c>
      <c r="D27" s="5">
        <f aca="true" t="shared" si="5" ref="D27:M27">+D24+D25+D26</f>
        <v>10129.725999999999</v>
      </c>
      <c r="E27" s="5">
        <f t="shared" si="5"/>
        <v>4957.76867</v>
      </c>
      <c r="F27" s="5">
        <f t="shared" si="5"/>
        <v>257.224</v>
      </c>
      <c r="G27" s="5">
        <f t="shared" si="5"/>
        <v>11.583</v>
      </c>
      <c r="H27" s="5">
        <f t="shared" si="5"/>
        <v>2502.306</v>
      </c>
      <c r="I27" s="5">
        <f t="shared" si="5"/>
        <v>0</v>
      </c>
      <c r="J27" s="5">
        <f t="shared" si="5"/>
        <v>0</v>
      </c>
      <c r="K27" s="5">
        <f t="shared" si="5"/>
        <v>908.91</v>
      </c>
      <c r="L27" s="5">
        <f t="shared" si="5"/>
        <v>2645.377</v>
      </c>
      <c r="M27" s="5">
        <f t="shared" si="5"/>
        <v>1625.6004</v>
      </c>
    </row>
    <row r="28" spans="1:13" ht="12.75">
      <c r="A28" t="s">
        <v>16</v>
      </c>
      <c r="B28" t="s">
        <v>17</v>
      </c>
      <c r="C28" s="9">
        <f>SUM(D28:M28)</f>
        <v>135.835</v>
      </c>
      <c r="D28" s="3">
        <v>33.801</v>
      </c>
      <c r="E28" s="3">
        <v>12.688</v>
      </c>
      <c r="F28" s="3">
        <v>0</v>
      </c>
      <c r="G28" s="3">
        <v>0</v>
      </c>
      <c r="H28" s="3">
        <v>11.237</v>
      </c>
      <c r="I28" s="3">
        <v>0</v>
      </c>
      <c r="J28" s="3">
        <v>0</v>
      </c>
      <c r="K28" s="3">
        <v>28.915</v>
      </c>
      <c r="L28" s="3">
        <v>49.194</v>
      </c>
      <c r="M28" s="3">
        <v>0</v>
      </c>
    </row>
    <row r="29" spans="1:13" ht="12.75">
      <c r="A29" t="s">
        <v>16</v>
      </c>
      <c r="B29" t="s">
        <v>18</v>
      </c>
      <c r="C29" s="9">
        <f>SUM(D29:M29)</f>
        <v>10452.890000000001</v>
      </c>
      <c r="D29" s="3">
        <v>4383.29</v>
      </c>
      <c r="E29" s="3">
        <v>2028.19</v>
      </c>
      <c r="F29" s="3">
        <v>1376.69</v>
      </c>
      <c r="G29" s="3">
        <v>97.52</v>
      </c>
      <c r="H29" s="3">
        <v>914.18</v>
      </c>
      <c r="I29" s="3">
        <v>0</v>
      </c>
      <c r="J29" s="3">
        <v>0</v>
      </c>
      <c r="K29" s="3">
        <v>516.41</v>
      </c>
      <c r="L29" s="3">
        <v>1033.25</v>
      </c>
      <c r="M29" s="3">
        <v>103.36</v>
      </c>
    </row>
    <row r="30" spans="1:13" ht="12.75">
      <c r="A30" t="s">
        <v>16</v>
      </c>
      <c r="B30" t="s">
        <v>19</v>
      </c>
      <c r="C30" s="9">
        <f>SUM(D30:M30)</f>
        <v>132.577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132.577</v>
      </c>
      <c r="M30" s="3">
        <v>0</v>
      </c>
    </row>
    <row r="31" spans="1:13" ht="12.75">
      <c r="A31" t="s">
        <v>16</v>
      </c>
      <c r="B31" t="s">
        <v>20</v>
      </c>
      <c r="C31" s="9">
        <f>SUM(D31:M31)</f>
        <v>2807.386</v>
      </c>
      <c r="D31" s="3">
        <v>1435.547</v>
      </c>
      <c r="E31" s="3">
        <v>509.033</v>
      </c>
      <c r="F31" s="3">
        <v>52.892</v>
      </c>
      <c r="G31" s="3">
        <v>0</v>
      </c>
      <c r="H31" s="3">
        <v>412.337</v>
      </c>
      <c r="I31" s="3">
        <v>0</v>
      </c>
      <c r="J31" s="3">
        <v>0</v>
      </c>
      <c r="K31" s="3">
        <v>140.775</v>
      </c>
      <c r="L31" s="3">
        <v>209.611</v>
      </c>
      <c r="M31" s="3">
        <v>47.191</v>
      </c>
    </row>
    <row r="32" spans="1:13" ht="12.75">
      <c r="A32" s="1" t="s">
        <v>69</v>
      </c>
      <c r="C32" s="5">
        <f>+C28+C29+C30+C31</f>
        <v>13528.688</v>
      </c>
      <c r="D32" s="5">
        <f aca="true" t="shared" si="6" ref="D32:M32">+D28+D29+D30+D31</f>
        <v>5852.638000000001</v>
      </c>
      <c r="E32" s="5">
        <f t="shared" si="6"/>
        <v>2549.911</v>
      </c>
      <c r="F32" s="5">
        <f t="shared" si="6"/>
        <v>1429.582</v>
      </c>
      <c r="G32" s="5">
        <f t="shared" si="6"/>
        <v>97.52</v>
      </c>
      <c r="H32" s="5">
        <f t="shared" si="6"/>
        <v>1337.754</v>
      </c>
      <c r="I32" s="5">
        <f t="shared" si="6"/>
        <v>0</v>
      </c>
      <c r="J32" s="5">
        <f t="shared" si="6"/>
        <v>0</v>
      </c>
      <c r="K32" s="5">
        <f t="shared" si="6"/>
        <v>686.0999999999999</v>
      </c>
      <c r="L32" s="5">
        <f t="shared" si="6"/>
        <v>1424.632</v>
      </c>
      <c r="M32" s="5">
        <f t="shared" si="6"/>
        <v>150.551</v>
      </c>
    </row>
    <row r="33" spans="1:13" ht="12.75">
      <c r="A33" t="s">
        <v>21</v>
      </c>
      <c r="B33" t="s">
        <v>22</v>
      </c>
      <c r="C33" s="9">
        <f>SUM(D33:M33)</f>
        <v>673.3649999999999</v>
      </c>
      <c r="D33" s="3">
        <v>214.037</v>
      </c>
      <c r="E33" s="3">
        <v>49.711</v>
      </c>
      <c r="F33" s="3">
        <v>0</v>
      </c>
      <c r="G33" s="3">
        <v>0</v>
      </c>
      <c r="H33" s="3">
        <v>87.326</v>
      </c>
      <c r="I33" s="3">
        <v>0</v>
      </c>
      <c r="J33" s="3">
        <v>0</v>
      </c>
      <c r="K33" s="3">
        <v>42.173</v>
      </c>
      <c r="L33" s="3">
        <v>250.218</v>
      </c>
      <c r="M33" s="3">
        <v>29.9</v>
      </c>
    </row>
    <row r="34" spans="1:13" ht="12.75">
      <c r="A34" t="s">
        <v>21</v>
      </c>
      <c r="B34" t="s">
        <v>23</v>
      </c>
      <c r="C34" s="9">
        <f>SUM(D34:M34)</f>
        <v>4361.99</v>
      </c>
      <c r="D34" s="3">
        <v>1862.639</v>
      </c>
      <c r="E34" s="3">
        <v>762.15</v>
      </c>
      <c r="F34" s="3">
        <v>29.738</v>
      </c>
      <c r="G34" s="3">
        <v>0</v>
      </c>
      <c r="H34" s="3">
        <v>337.837</v>
      </c>
      <c r="I34" s="3">
        <v>0</v>
      </c>
      <c r="J34" s="3">
        <v>0</v>
      </c>
      <c r="K34" s="3">
        <v>141.541</v>
      </c>
      <c r="L34" s="3">
        <v>121.894</v>
      </c>
      <c r="M34" s="3">
        <v>1106.191</v>
      </c>
    </row>
    <row r="35" spans="1:13" ht="12.75">
      <c r="A35" t="s">
        <v>21</v>
      </c>
      <c r="B35" t="s">
        <v>24</v>
      </c>
      <c r="C35" s="9">
        <f>SUM(D35:M35)</f>
        <v>6341.145999999999</v>
      </c>
      <c r="D35" s="3">
        <v>2029.613</v>
      </c>
      <c r="E35" s="3">
        <v>843.367</v>
      </c>
      <c r="F35" s="3">
        <v>2523.11</v>
      </c>
      <c r="G35" s="3">
        <v>0</v>
      </c>
      <c r="H35" s="3">
        <v>410.989</v>
      </c>
      <c r="I35" s="3">
        <v>0</v>
      </c>
      <c r="J35" s="3">
        <v>0</v>
      </c>
      <c r="K35" s="3">
        <v>135.901</v>
      </c>
      <c r="L35" s="3">
        <v>217.382</v>
      </c>
      <c r="M35" s="3">
        <v>180.784</v>
      </c>
    </row>
    <row r="36" spans="1:13" ht="12.75">
      <c r="A36" t="s">
        <v>21</v>
      </c>
      <c r="B36" t="s">
        <v>25</v>
      </c>
      <c r="C36" s="9">
        <f>SUM(D36:M36)</f>
        <v>2255.783</v>
      </c>
      <c r="D36" s="3">
        <v>1185.114</v>
      </c>
      <c r="E36" s="3">
        <v>499.756</v>
      </c>
      <c r="F36" s="3">
        <v>15.991</v>
      </c>
      <c r="G36" s="3">
        <v>0</v>
      </c>
      <c r="H36" s="3">
        <v>326.071</v>
      </c>
      <c r="I36" s="3">
        <v>0</v>
      </c>
      <c r="J36" s="3">
        <v>0</v>
      </c>
      <c r="K36" s="3">
        <v>93.771</v>
      </c>
      <c r="L36" s="3">
        <v>49.141</v>
      </c>
      <c r="M36" s="3">
        <v>85.939</v>
      </c>
    </row>
    <row r="37" spans="1:13" ht="12.75">
      <c r="A37" s="1" t="s">
        <v>70</v>
      </c>
      <c r="C37" s="5">
        <f>+C33+C34+C35+C36</f>
        <v>13632.283999999998</v>
      </c>
      <c r="D37" s="5">
        <f aca="true" t="shared" si="7" ref="D37:M37">+D33+D34+D35+D36</f>
        <v>5291.403</v>
      </c>
      <c r="E37" s="5">
        <f t="shared" si="7"/>
        <v>2154.984</v>
      </c>
      <c r="F37" s="5">
        <f t="shared" si="7"/>
        <v>2568.839</v>
      </c>
      <c r="G37" s="5">
        <f t="shared" si="7"/>
        <v>0</v>
      </c>
      <c r="H37" s="5">
        <f t="shared" si="7"/>
        <v>1162.223</v>
      </c>
      <c r="I37" s="5">
        <f t="shared" si="7"/>
        <v>0</v>
      </c>
      <c r="J37" s="5">
        <f t="shared" si="7"/>
        <v>0</v>
      </c>
      <c r="K37" s="5">
        <f t="shared" si="7"/>
        <v>413.386</v>
      </c>
      <c r="L37" s="5">
        <f t="shared" si="7"/>
        <v>638.6349999999999</v>
      </c>
      <c r="M37" s="5">
        <f t="shared" si="7"/>
        <v>1402.814</v>
      </c>
    </row>
    <row r="38" spans="1:13" ht="12.75">
      <c r="A38" t="s">
        <v>26</v>
      </c>
      <c r="B38" t="s">
        <v>27</v>
      </c>
      <c r="C38" s="9">
        <f>SUM(D38:M38)</f>
        <v>12546.2599</v>
      </c>
      <c r="D38" s="9">
        <v>6348.3542</v>
      </c>
      <c r="E38" s="9">
        <v>1774.243</v>
      </c>
      <c r="F38" s="9">
        <f>77.5061+492.013</f>
        <v>569.5191</v>
      </c>
      <c r="G38" s="9">
        <v>0</v>
      </c>
      <c r="H38" s="9">
        <v>1071.541</v>
      </c>
      <c r="I38" s="9">
        <v>0</v>
      </c>
      <c r="J38" s="9">
        <v>0</v>
      </c>
      <c r="K38" s="9">
        <v>774.1309</v>
      </c>
      <c r="L38" s="9">
        <v>1891.9526</v>
      </c>
      <c r="M38" s="9">
        <f>58.0881+58.431</f>
        <v>116.5191</v>
      </c>
    </row>
    <row r="39" spans="1:13" ht="12.75">
      <c r="A39" s="1" t="s">
        <v>71</v>
      </c>
      <c r="C39" s="5">
        <f>+C38</f>
        <v>12546.2599</v>
      </c>
      <c r="D39" s="5">
        <f aca="true" t="shared" si="8" ref="D39:M39">+D38</f>
        <v>6348.3542</v>
      </c>
      <c r="E39" s="5">
        <f t="shared" si="8"/>
        <v>1774.243</v>
      </c>
      <c r="F39" s="5">
        <f t="shared" si="8"/>
        <v>569.5191</v>
      </c>
      <c r="G39" s="5">
        <f t="shared" si="8"/>
        <v>0</v>
      </c>
      <c r="H39" s="5">
        <f t="shared" si="8"/>
        <v>1071.541</v>
      </c>
      <c r="I39" s="5">
        <f t="shared" si="8"/>
        <v>0</v>
      </c>
      <c r="J39" s="5">
        <f t="shared" si="8"/>
        <v>0</v>
      </c>
      <c r="K39" s="5">
        <f t="shared" si="8"/>
        <v>774.1309</v>
      </c>
      <c r="L39" s="5">
        <f t="shared" si="8"/>
        <v>1891.9526</v>
      </c>
      <c r="M39" s="5">
        <f t="shared" si="8"/>
        <v>116.5191</v>
      </c>
    </row>
    <row r="40" spans="1:13" ht="12.75">
      <c r="A40" t="s">
        <v>61</v>
      </c>
      <c r="B40" t="s">
        <v>85</v>
      </c>
      <c r="C40" s="9">
        <f>SUM(D40:M40)</f>
        <v>1495.818</v>
      </c>
      <c r="D40" s="3">
        <v>531.746</v>
      </c>
      <c r="E40" s="3">
        <v>100.869</v>
      </c>
      <c r="F40" s="3">
        <v>0</v>
      </c>
      <c r="G40" s="3">
        <v>0</v>
      </c>
      <c r="H40" s="3">
        <v>143.305</v>
      </c>
      <c r="I40" s="3">
        <v>0</v>
      </c>
      <c r="J40" s="3">
        <v>0</v>
      </c>
      <c r="K40" s="3">
        <v>58.939</v>
      </c>
      <c r="L40" s="3">
        <v>656.112</v>
      </c>
      <c r="M40" s="3">
        <v>4.847</v>
      </c>
    </row>
    <row r="41" spans="1:13" ht="12.75">
      <c r="A41" t="s">
        <v>61</v>
      </c>
      <c r="B41" t="s">
        <v>62</v>
      </c>
      <c r="C41" s="9">
        <f>SUM(D41:M41)</f>
        <v>106546.571</v>
      </c>
      <c r="D41" s="3">
        <v>48707.371</v>
      </c>
      <c r="E41" s="3">
        <v>23326.625</v>
      </c>
      <c r="F41" s="3">
        <v>3223.942</v>
      </c>
      <c r="G41" s="3">
        <v>0</v>
      </c>
      <c r="H41" s="3">
        <v>6751.071</v>
      </c>
      <c r="I41" s="3">
        <v>0</v>
      </c>
      <c r="J41" s="3">
        <v>0</v>
      </c>
      <c r="K41" s="3">
        <v>3544.891</v>
      </c>
      <c r="L41" s="3">
        <v>1163.354</v>
      </c>
      <c r="M41" s="3">
        <v>19829.317</v>
      </c>
    </row>
    <row r="42" spans="1:13" ht="12.75">
      <c r="A42" s="1" t="s">
        <v>72</v>
      </c>
      <c r="C42" s="5">
        <f>+C40+C41</f>
        <v>108042.389</v>
      </c>
      <c r="D42" s="5">
        <f aca="true" t="shared" si="9" ref="D42:M42">+D40+D41</f>
        <v>49239.117</v>
      </c>
      <c r="E42" s="5">
        <f t="shared" si="9"/>
        <v>23427.494</v>
      </c>
      <c r="F42" s="5">
        <f t="shared" si="9"/>
        <v>3223.942</v>
      </c>
      <c r="G42" s="5">
        <f t="shared" si="9"/>
        <v>0</v>
      </c>
      <c r="H42" s="5">
        <f t="shared" si="9"/>
        <v>6894.376</v>
      </c>
      <c r="I42" s="5">
        <f t="shared" si="9"/>
        <v>0</v>
      </c>
      <c r="J42" s="5">
        <f t="shared" si="9"/>
        <v>0</v>
      </c>
      <c r="K42" s="5">
        <f t="shared" si="9"/>
        <v>3603.83</v>
      </c>
      <c r="L42" s="5">
        <f t="shared" si="9"/>
        <v>1819.466</v>
      </c>
      <c r="M42" s="5">
        <f t="shared" si="9"/>
        <v>19834.164</v>
      </c>
    </row>
    <row r="43" spans="1:13" ht="12.75">
      <c r="A43" t="s">
        <v>28</v>
      </c>
      <c r="B43" t="s">
        <v>29</v>
      </c>
      <c r="C43" s="9">
        <f>SUM(D43:M43)</f>
        <v>14861.384</v>
      </c>
      <c r="D43" s="3">
        <v>6530.788</v>
      </c>
      <c r="E43" s="3">
        <v>2174.14</v>
      </c>
      <c r="F43" s="3">
        <v>810.238</v>
      </c>
      <c r="G43" s="3">
        <v>1227.807</v>
      </c>
      <c r="H43" s="3">
        <v>801.137</v>
      </c>
      <c r="I43" s="3">
        <v>0</v>
      </c>
      <c r="J43" s="3">
        <v>1822.273</v>
      </c>
      <c r="K43" s="3">
        <v>978.097</v>
      </c>
      <c r="L43" s="3">
        <v>458</v>
      </c>
      <c r="M43" s="3">
        <v>58.904</v>
      </c>
    </row>
    <row r="44" spans="1:13" ht="12.75">
      <c r="A44" s="1" t="s">
        <v>73</v>
      </c>
      <c r="C44" s="5">
        <f>+C43</f>
        <v>14861.384</v>
      </c>
      <c r="D44" s="5">
        <f aca="true" t="shared" si="10" ref="D44:M44">+D43</f>
        <v>6530.788</v>
      </c>
      <c r="E44" s="5">
        <f t="shared" si="10"/>
        <v>2174.14</v>
      </c>
      <c r="F44" s="5">
        <f t="shared" si="10"/>
        <v>810.238</v>
      </c>
      <c r="G44" s="5">
        <f t="shared" si="10"/>
        <v>1227.807</v>
      </c>
      <c r="H44" s="5">
        <f t="shared" si="10"/>
        <v>801.137</v>
      </c>
      <c r="I44" s="5">
        <f t="shared" si="10"/>
        <v>0</v>
      </c>
      <c r="J44" s="5">
        <f t="shared" si="10"/>
        <v>1822.273</v>
      </c>
      <c r="K44" s="5">
        <f t="shared" si="10"/>
        <v>978.097</v>
      </c>
      <c r="L44" s="5">
        <f t="shared" si="10"/>
        <v>458</v>
      </c>
      <c r="M44" s="5">
        <f t="shared" si="10"/>
        <v>58.904</v>
      </c>
    </row>
    <row r="45" spans="1:13" ht="12.75">
      <c r="A45" t="s">
        <v>30</v>
      </c>
      <c r="B45" t="s">
        <v>31</v>
      </c>
      <c r="C45" s="9">
        <f>SUM(D45:M45)</f>
        <v>886.058</v>
      </c>
      <c r="D45" s="9">
        <v>400.538</v>
      </c>
      <c r="E45" s="9">
        <v>160.224</v>
      </c>
      <c r="F45" s="9">
        <v>0</v>
      </c>
      <c r="G45" s="9">
        <v>0</v>
      </c>
      <c r="H45" s="9">
        <v>77.436</v>
      </c>
      <c r="I45" s="9">
        <v>0</v>
      </c>
      <c r="J45" s="9">
        <v>0</v>
      </c>
      <c r="K45" s="9">
        <v>60.209</v>
      </c>
      <c r="L45" s="9">
        <v>178.182</v>
      </c>
      <c r="M45" s="9">
        <v>9.469</v>
      </c>
    </row>
    <row r="46" spans="1:13" ht="12.75">
      <c r="A46" t="s">
        <v>30</v>
      </c>
      <c r="B46" t="s">
        <v>32</v>
      </c>
      <c r="C46" s="9">
        <f>SUM(D46:M46)</f>
        <v>9129.619999999999</v>
      </c>
      <c r="D46" s="3">
        <v>3679.174</v>
      </c>
      <c r="E46" s="3">
        <v>1955.402</v>
      </c>
      <c r="F46" s="3">
        <v>161.67</v>
      </c>
      <c r="G46" s="3">
        <v>0</v>
      </c>
      <c r="H46" s="3">
        <v>1212.71</v>
      </c>
      <c r="I46" s="3">
        <v>0</v>
      </c>
      <c r="J46" s="3">
        <v>0</v>
      </c>
      <c r="K46" s="3">
        <v>454.691</v>
      </c>
      <c r="L46" s="3">
        <v>1363.682</v>
      </c>
      <c r="M46" s="3">
        <v>302.291</v>
      </c>
    </row>
    <row r="47" spans="1:13" ht="12.75">
      <c r="A47" t="s">
        <v>30</v>
      </c>
      <c r="B47" t="s">
        <v>81</v>
      </c>
      <c r="C47" s="9">
        <f>SUM(D47:M47)</f>
        <v>4413.856</v>
      </c>
      <c r="D47" s="3">
        <v>2139.34</v>
      </c>
      <c r="E47" s="3">
        <v>1282.644</v>
      </c>
      <c r="F47" s="3">
        <v>15.77</v>
      </c>
      <c r="G47" s="3">
        <v>0</v>
      </c>
      <c r="H47" s="3">
        <v>571.121</v>
      </c>
      <c r="I47" s="3">
        <v>0</v>
      </c>
      <c r="J47" s="3">
        <v>0</v>
      </c>
      <c r="K47" s="3">
        <v>207.434</v>
      </c>
      <c r="L47" s="3">
        <v>197.547</v>
      </c>
      <c r="M47" s="3">
        <v>0</v>
      </c>
    </row>
    <row r="48" spans="1:14" ht="12.75">
      <c r="A48" s="1" t="s">
        <v>74</v>
      </c>
      <c r="C48" s="5">
        <f>+C45+C46+C47</f>
        <v>14429.534</v>
      </c>
      <c r="D48" s="5">
        <f aca="true" t="shared" si="11" ref="D48:M48">+D45+D46+D47</f>
        <v>6219.052</v>
      </c>
      <c r="E48" s="5">
        <f t="shared" si="11"/>
        <v>3398.2700000000004</v>
      </c>
      <c r="F48" s="5">
        <f t="shared" si="11"/>
        <v>177.44</v>
      </c>
      <c r="G48" s="5">
        <f t="shared" si="11"/>
        <v>0</v>
      </c>
      <c r="H48" s="5">
        <f t="shared" si="11"/>
        <v>1861.2669999999998</v>
      </c>
      <c r="I48" s="5">
        <f t="shared" si="11"/>
        <v>0</v>
      </c>
      <c r="J48" s="5">
        <f t="shared" si="11"/>
        <v>0</v>
      </c>
      <c r="K48" s="5">
        <f t="shared" si="11"/>
        <v>722.334</v>
      </c>
      <c r="L48" s="5">
        <f t="shared" si="11"/>
        <v>1739.411</v>
      </c>
      <c r="M48" s="5">
        <f t="shared" si="11"/>
        <v>311.76</v>
      </c>
      <c r="N48" s="5"/>
    </row>
    <row r="49" spans="1:13" ht="12.75">
      <c r="A49" t="s">
        <v>33</v>
      </c>
      <c r="B49" t="s">
        <v>34</v>
      </c>
      <c r="C49" s="9">
        <f>SUM(D49:M49)</f>
        <v>5170.6900000000005</v>
      </c>
      <c r="D49" s="3">
        <v>2682.415</v>
      </c>
      <c r="E49" s="3">
        <v>932.817</v>
      </c>
      <c r="F49" s="3">
        <v>4.723</v>
      </c>
      <c r="G49" s="3">
        <v>0</v>
      </c>
      <c r="H49" s="3">
        <v>326.61</v>
      </c>
      <c r="I49" s="3">
        <v>0</v>
      </c>
      <c r="J49" s="3">
        <v>0</v>
      </c>
      <c r="K49" s="3">
        <v>251.084</v>
      </c>
      <c r="L49" s="3">
        <v>628.562</v>
      </c>
      <c r="M49" s="3">
        <v>344.479</v>
      </c>
    </row>
    <row r="50" spans="1:13" ht="12.75">
      <c r="A50" t="s">
        <v>33</v>
      </c>
      <c r="B50" t="s">
        <v>35</v>
      </c>
      <c r="C50" s="9">
        <f>SUM(D50:M50)</f>
        <v>6234.139999999999</v>
      </c>
      <c r="D50" s="3">
        <v>2647.8549999999996</v>
      </c>
      <c r="E50" s="3">
        <v>1043.317</v>
      </c>
      <c r="F50" s="3">
        <v>0</v>
      </c>
      <c r="G50" s="3">
        <v>0</v>
      </c>
      <c r="H50" s="3">
        <v>768.796</v>
      </c>
      <c r="I50" s="3">
        <v>0</v>
      </c>
      <c r="J50" s="3">
        <v>0</v>
      </c>
      <c r="K50" s="3">
        <v>584.0930000000001</v>
      </c>
      <c r="L50" s="3">
        <v>1147.774</v>
      </c>
      <c r="M50" s="3">
        <v>42.305</v>
      </c>
    </row>
    <row r="51" spans="1:13" ht="12.75">
      <c r="A51" t="s">
        <v>33</v>
      </c>
      <c r="B51" t="s">
        <v>38</v>
      </c>
      <c r="C51" s="9">
        <f>SUM(D51:M51)</f>
        <v>3577.0990000000006</v>
      </c>
      <c r="D51" s="3">
        <v>2066.565</v>
      </c>
      <c r="E51" s="3">
        <v>621.217</v>
      </c>
      <c r="F51" s="3">
        <v>44.822</v>
      </c>
      <c r="G51" s="3">
        <v>0</v>
      </c>
      <c r="H51" s="3">
        <v>425.438</v>
      </c>
      <c r="I51" s="3">
        <v>0</v>
      </c>
      <c r="J51" s="3">
        <v>0</v>
      </c>
      <c r="K51" s="3">
        <v>209.626</v>
      </c>
      <c r="L51" s="3">
        <v>165.313</v>
      </c>
      <c r="M51" s="3">
        <v>44.118</v>
      </c>
    </row>
    <row r="52" spans="1:13" ht="12.75">
      <c r="A52" s="1" t="s">
        <v>75</v>
      </c>
      <c r="C52" s="5">
        <f>+C49+C50+C51</f>
        <v>14981.929</v>
      </c>
      <c r="D52" s="5">
        <f aca="true" t="shared" si="12" ref="D52:M52">+D49+D50+D51</f>
        <v>7396.834999999999</v>
      </c>
      <c r="E52" s="5">
        <f t="shared" si="12"/>
        <v>2597.351</v>
      </c>
      <c r="F52" s="5">
        <f t="shared" si="12"/>
        <v>49.545</v>
      </c>
      <c r="G52" s="5">
        <f t="shared" si="12"/>
        <v>0</v>
      </c>
      <c r="H52" s="5">
        <f t="shared" si="12"/>
        <v>1520.844</v>
      </c>
      <c r="I52" s="5">
        <f t="shared" si="12"/>
        <v>0</v>
      </c>
      <c r="J52" s="5">
        <f t="shared" si="12"/>
        <v>0</v>
      </c>
      <c r="K52" s="5">
        <f t="shared" si="12"/>
        <v>1044.803</v>
      </c>
      <c r="L52" s="5">
        <f t="shared" si="12"/>
        <v>1941.649</v>
      </c>
      <c r="M52" s="5">
        <f t="shared" si="12"/>
        <v>430.902</v>
      </c>
    </row>
    <row r="53" spans="1:13" ht="12.75">
      <c r="A53" t="s">
        <v>36</v>
      </c>
      <c r="B53" t="s">
        <v>38</v>
      </c>
      <c r="C53" s="9">
        <f>SUM(D53:M53)</f>
        <v>13605.435999999998</v>
      </c>
      <c r="D53" s="3">
        <v>6031.556</v>
      </c>
      <c r="E53" s="3">
        <v>4614.722</v>
      </c>
      <c r="F53" s="3">
        <v>211.468</v>
      </c>
      <c r="G53" s="3">
        <v>0</v>
      </c>
      <c r="H53" s="3">
        <v>1579.453</v>
      </c>
      <c r="I53" s="3">
        <v>0</v>
      </c>
      <c r="J53" s="3">
        <v>0</v>
      </c>
      <c r="K53" s="3">
        <v>664.38</v>
      </c>
      <c r="L53" s="3">
        <v>335.116</v>
      </c>
      <c r="M53" s="3">
        <v>168.741</v>
      </c>
    </row>
    <row r="54" spans="1:13" ht="12.75">
      <c r="A54" t="s">
        <v>36</v>
      </c>
      <c r="B54" t="s">
        <v>37</v>
      </c>
      <c r="C54" s="9">
        <f>SUM(D54:M54)</f>
        <v>12770.345000000001</v>
      </c>
      <c r="D54" s="3">
        <v>5803.78</v>
      </c>
      <c r="E54" s="3">
        <v>2512.54</v>
      </c>
      <c r="F54" s="3">
        <v>91.512</v>
      </c>
      <c r="G54" s="3">
        <v>0</v>
      </c>
      <c r="H54" s="3">
        <v>1104.581</v>
      </c>
      <c r="I54" s="3">
        <v>0</v>
      </c>
      <c r="J54" s="3">
        <v>0</v>
      </c>
      <c r="K54" s="3">
        <v>992.842</v>
      </c>
      <c r="L54" s="3">
        <v>1375.566</v>
      </c>
      <c r="M54" s="3">
        <v>889.5240000000001</v>
      </c>
    </row>
    <row r="55" spans="1:13" ht="12.75">
      <c r="A55" s="1" t="s">
        <v>76</v>
      </c>
      <c r="C55" s="5">
        <f>+C53+C54</f>
        <v>26375.781</v>
      </c>
      <c r="D55" s="5">
        <f aca="true" t="shared" si="13" ref="D55:M55">+D53+D54</f>
        <v>11835.336</v>
      </c>
      <c r="E55" s="5">
        <f t="shared" si="13"/>
        <v>7127.262</v>
      </c>
      <c r="F55" s="5">
        <f t="shared" si="13"/>
        <v>302.98</v>
      </c>
      <c r="G55" s="5">
        <f t="shared" si="13"/>
        <v>0</v>
      </c>
      <c r="H55" s="5">
        <f t="shared" si="13"/>
        <v>2684.0339999999997</v>
      </c>
      <c r="I55" s="5">
        <f t="shared" si="13"/>
        <v>0</v>
      </c>
      <c r="J55" s="5">
        <f t="shared" si="13"/>
        <v>0</v>
      </c>
      <c r="K55" s="5">
        <f t="shared" si="13"/>
        <v>1657.222</v>
      </c>
      <c r="L55" s="5">
        <f t="shared" si="13"/>
        <v>1710.682</v>
      </c>
      <c r="M55" s="5">
        <f t="shared" si="13"/>
        <v>1058.265</v>
      </c>
    </row>
    <row r="56" spans="1:13" ht="12.75">
      <c r="A56" t="s">
        <v>39</v>
      </c>
      <c r="B56" t="s">
        <v>8</v>
      </c>
      <c r="C56" s="9">
        <f>SUM(D56:M56)</f>
        <v>12073.55</v>
      </c>
      <c r="D56" s="3">
        <v>6633.48</v>
      </c>
      <c r="E56" s="3">
        <v>1705.199</v>
      </c>
      <c r="F56" s="3">
        <v>787.053</v>
      </c>
      <c r="G56" s="3">
        <v>91.086</v>
      </c>
      <c r="H56" s="3">
        <v>1356.273</v>
      </c>
      <c r="I56" s="3">
        <v>0</v>
      </c>
      <c r="J56" s="3">
        <v>0</v>
      </c>
      <c r="K56" s="3">
        <v>575.325</v>
      </c>
      <c r="L56" s="3">
        <v>845.473</v>
      </c>
      <c r="M56" s="3">
        <v>79.661</v>
      </c>
    </row>
    <row r="57" spans="1:13" ht="12.75">
      <c r="A57" s="1" t="s">
        <v>77</v>
      </c>
      <c r="C57" s="5">
        <f>+C56</f>
        <v>12073.55</v>
      </c>
      <c r="D57" s="5">
        <f aca="true" t="shared" si="14" ref="D57:M57">+D56</f>
        <v>6633.48</v>
      </c>
      <c r="E57" s="5">
        <f t="shared" si="14"/>
        <v>1705.199</v>
      </c>
      <c r="F57" s="5">
        <f t="shared" si="14"/>
        <v>787.053</v>
      </c>
      <c r="G57" s="5">
        <f t="shared" si="14"/>
        <v>91.086</v>
      </c>
      <c r="H57" s="5">
        <f t="shared" si="14"/>
        <v>1356.273</v>
      </c>
      <c r="I57" s="5">
        <f t="shared" si="14"/>
        <v>0</v>
      </c>
      <c r="J57" s="5">
        <f t="shared" si="14"/>
        <v>0</v>
      </c>
      <c r="K57" s="5">
        <f t="shared" si="14"/>
        <v>575.325</v>
      </c>
      <c r="L57" s="5">
        <f t="shared" si="14"/>
        <v>845.473</v>
      </c>
      <c r="M57" s="5">
        <f t="shared" si="14"/>
        <v>79.661</v>
      </c>
    </row>
    <row r="58" spans="1:13" ht="12.75">
      <c r="A58" t="s">
        <v>40</v>
      </c>
      <c r="B58" t="s">
        <v>41</v>
      </c>
      <c r="C58" s="9">
        <f>SUM(D58:M58)</f>
        <v>1458.902</v>
      </c>
      <c r="D58" s="3">
        <v>840.467</v>
      </c>
      <c r="E58" s="3">
        <v>238.782</v>
      </c>
      <c r="F58" s="3">
        <v>0</v>
      </c>
      <c r="G58" s="3">
        <v>0</v>
      </c>
      <c r="H58" s="3">
        <v>218.424</v>
      </c>
      <c r="I58" s="3">
        <v>0</v>
      </c>
      <c r="J58" s="3">
        <v>0</v>
      </c>
      <c r="K58" s="3">
        <v>62.669</v>
      </c>
      <c r="L58" s="3">
        <v>86.138</v>
      </c>
      <c r="M58" s="3">
        <v>12.422</v>
      </c>
    </row>
    <row r="59" spans="1:13" ht="12.75">
      <c r="A59" t="s">
        <v>40</v>
      </c>
      <c r="B59" t="s">
        <v>15</v>
      </c>
      <c r="C59" s="9">
        <f>SUM(D59:M59)</f>
        <v>720.473</v>
      </c>
      <c r="D59" s="3">
        <v>320.423</v>
      </c>
      <c r="E59" s="3">
        <v>104.31</v>
      </c>
      <c r="F59" s="3">
        <v>4.02</v>
      </c>
      <c r="G59" s="3">
        <v>0</v>
      </c>
      <c r="H59" s="3">
        <v>78.85</v>
      </c>
      <c r="I59" s="3">
        <v>0</v>
      </c>
      <c r="J59" s="3">
        <v>0</v>
      </c>
      <c r="K59" s="3">
        <v>36.392</v>
      </c>
      <c r="L59" s="3">
        <v>105.804</v>
      </c>
      <c r="M59" s="3">
        <v>70.674</v>
      </c>
    </row>
    <row r="60" spans="1:13" ht="12.75">
      <c r="A60" t="s">
        <v>40</v>
      </c>
      <c r="B60" t="s">
        <v>42</v>
      </c>
      <c r="C60" s="9">
        <f>SUM(D60:M60)</f>
        <v>9315.518000000002</v>
      </c>
      <c r="D60" s="3">
        <v>2829.114</v>
      </c>
      <c r="E60" s="3">
        <v>1169.849</v>
      </c>
      <c r="F60" s="3">
        <v>3874.213</v>
      </c>
      <c r="G60" s="3">
        <v>211.45</v>
      </c>
      <c r="H60" s="3">
        <v>765.964</v>
      </c>
      <c r="I60" s="3">
        <v>0</v>
      </c>
      <c r="J60" s="3">
        <v>0</v>
      </c>
      <c r="K60" s="3">
        <v>246.02</v>
      </c>
      <c r="L60" s="3">
        <v>173.047</v>
      </c>
      <c r="M60" s="3">
        <v>45.861</v>
      </c>
    </row>
    <row r="61" spans="1:14" ht="12.75">
      <c r="A61" s="1" t="s">
        <v>78</v>
      </c>
      <c r="C61" s="5">
        <f>+C58+C59+C60</f>
        <v>11494.893000000002</v>
      </c>
      <c r="D61" s="5">
        <f aca="true" t="shared" si="15" ref="D61:M61">+D58+D59+D60</f>
        <v>3990.004</v>
      </c>
      <c r="E61" s="5">
        <f t="shared" si="15"/>
        <v>1512.9409999999998</v>
      </c>
      <c r="F61" s="5">
        <f t="shared" si="15"/>
        <v>3878.233</v>
      </c>
      <c r="G61" s="5">
        <f t="shared" si="15"/>
        <v>211.45</v>
      </c>
      <c r="H61" s="5">
        <f t="shared" si="15"/>
        <v>1063.238</v>
      </c>
      <c r="I61" s="5">
        <f t="shared" si="15"/>
        <v>0</v>
      </c>
      <c r="J61" s="5">
        <f t="shared" si="15"/>
        <v>0</v>
      </c>
      <c r="K61" s="5">
        <f t="shared" si="15"/>
        <v>345.081</v>
      </c>
      <c r="L61" s="5">
        <f t="shared" si="15"/>
        <v>364.98900000000003</v>
      </c>
      <c r="M61" s="5">
        <f t="shared" si="15"/>
        <v>128.957</v>
      </c>
      <c r="N61" s="5"/>
    </row>
    <row r="62" spans="1:13" ht="12.75">
      <c r="A62" t="s">
        <v>43</v>
      </c>
      <c r="B62" t="s">
        <v>8</v>
      </c>
      <c r="C62" s="9">
        <f>SUM(D62:M62)</f>
        <v>1603.831</v>
      </c>
      <c r="D62" s="3">
        <v>588.699</v>
      </c>
      <c r="E62" s="3">
        <v>218.119</v>
      </c>
      <c r="F62" s="3">
        <v>9.622</v>
      </c>
      <c r="G62" s="3">
        <v>7.424</v>
      </c>
      <c r="H62" s="3">
        <v>141.222</v>
      </c>
      <c r="I62" s="3">
        <v>0</v>
      </c>
      <c r="J62" s="3">
        <v>0</v>
      </c>
      <c r="K62" s="3">
        <v>78.947</v>
      </c>
      <c r="L62" s="3">
        <v>547.7</v>
      </c>
      <c r="M62" s="3">
        <v>12.098</v>
      </c>
    </row>
    <row r="63" spans="1:13" ht="12.75">
      <c r="A63" t="s">
        <v>43</v>
      </c>
      <c r="B63" t="s">
        <v>17</v>
      </c>
      <c r="C63" s="9">
        <f>SUM(D63:M63)</f>
        <v>30493.248</v>
      </c>
      <c r="D63" s="3">
        <v>9874.631</v>
      </c>
      <c r="E63" s="3">
        <v>4249.791</v>
      </c>
      <c r="F63" s="3">
        <v>61.564</v>
      </c>
      <c r="G63" s="3">
        <v>720.568</v>
      </c>
      <c r="H63" s="3">
        <v>2087.81</v>
      </c>
      <c r="I63" s="3">
        <v>0</v>
      </c>
      <c r="J63" s="3">
        <v>0</v>
      </c>
      <c r="K63" s="3">
        <v>1320.434</v>
      </c>
      <c r="L63" s="3">
        <v>1156.542</v>
      </c>
      <c r="M63" s="3">
        <v>11021.908</v>
      </c>
    </row>
    <row r="64" spans="1:13" ht="12.75">
      <c r="A64" s="1" t="s">
        <v>79</v>
      </c>
      <c r="C64" s="5">
        <f>+C62+C63</f>
        <v>32097.078999999998</v>
      </c>
      <c r="D64" s="5">
        <f aca="true" t="shared" si="16" ref="D64:M64">+D62+D63</f>
        <v>10463.33</v>
      </c>
      <c r="E64" s="5">
        <f t="shared" si="16"/>
        <v>4467.91</v>
      </c>
      <c r="F64" s="5">
        <f t="shared" si="16"/>
        <v>71.186</v>
      </c>
      <c r="G64" s="5">
        <f t="shared" si="16"/>
        <v>727.992</v>
      </c>
      <c r="H64" s="5">
        <f t="shared" si="16"/>
        <v>2229.032</v>
      </c>
      <c r="I64" s="5">
        <f t="shared" si="16"/>
        <v>0</v>
      </c>
      <c r="J64" s="5">
        <f t="shared" si="16"/>
        <v>0</v>
      </c>
      <c r="K64" s="5">
        <f t="shared" si="16"/>
        <v>1399.3809999999999</v>
      </c>
      <c r="L64" s="5">
        <f t="shared" si="16"/>
        <v>1704.242</v>
      </c>
      <c r="M64" s="5">
        <f t="shared" si="16"/>
        <v>11034.006</v>
      </c>
    </row>
    <row r="66" spans="1:13" ht="12.75">
      <c r="A66" s="1" t="s">
        <v>80</v>
      </c>
      <c r="C66" s="5">
        <f>+C13+C15+C17+C19+C23+C27+C32+C37+C39+C42+C44+C48+C52+C55+C57+C61+C64</f>
        <v>575871.8849700001</v>
      </c>
      <c r="D66" s="5">
        <f aca="true" t="shared" si="17" ref="D66:M66">+D13+D15+D17+D19+D23+D27+D32+D37+D39+D42+D44+D48+D52+D55+D57+D61+D64</f>
        <v>253764.02219999998</v>
      </c>
      <c r="E66" s="5">
        <f t="shared" si="17"/>
        <v>107484.47367</v>
      </c>
      <c r="F66" s="5">
        <f t="shared" si="17"/>
        <v>71895.87009999999</v>
      </c>
      <c r="G66" s="5">
        <f t="shared" si="17"/>
        <v>5475.811</v>
      </c>
      <c r="H66" s="5">
        <f t="shared" si="17"/>
        <v>40593.9</v>
      </c>
      <c r="I66" s="5">
        <f t="shared" si="17"/>
        <v>0</v>
      </c>
      <c r="J66" s="5">
        <f t="shared" si="17"/>
        <v>1889.936</v>
      </c>
      <c r="K66" s="5">
        <f t="shared" si="17"/>
        <v>27212.2589</v>
      </c>
      <c r="L66" s="5">
        <f t="shared" si="17"/>
        <v>24326.520600000003</v>
      </c>
      <c r="M66" s="5">
        <f t="shared" si="17"/>
        <v>43229.09249999999</v>
      </c>
    </row>
    <row r="69" ht="12.75">
      <c r="C69" s="2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4"/>
  <sheetViews>
    <sheetView tabSelected="1" workbookViewId="0" topLeftCell="A36">
      <selection activeCell="D57" sqref="D57:M57"/>
    </sheetView>
  </sheetViews>
  <sheetFormatPr defaultColWidth="11.421875" defaultRowHeight="12.75"/>
  <cols>
    <col min="1" max="1" width="18.00390625" style="0" customWidth="1"/>
    <col min="2" max="3" width="27.57421875" style="0" customWidth="1"/>
  </cols>
  <sheetData>
    <row r="2" spans="1:3" ht="12.75">
      <c r="A2" s="1" t="s">
        <v>44</v>
      </c>
      <c r="C2" s="6"/>
    </row>
    <row r="3" spans="1:3" ht="12.75">
      <c r="A3" s="4" t="s">
        <v>83</v>
      </c>
      <c r="C3" s="6"/>
    </row>
    <row r="4" spans="1:3" ht="12.75">
      <c r="A4" s="1"/>
      <c r="C4" s="6"/>
    </row>
    <row r="5" spans="1:3" ht="12.75">
      <c r="A5" s="1" t="s">
        <v>60</v>
      </c>
      <c r="C5" s="6"/>
    </row>
    <row r="6" ht="12.75">
      <c r="C6" s="6"/>
    </row>
    <row r="7" spans="1:13" ht="12.75">
      <c r="A7" s="1" t="s">
        <v>47</v>
      </c>
      <c r="B7" s="1" t="s">
        <v>48</v>
      </c>
      <c r="C7" s="7" t="s">
        <v>49</v>
      </c>
      <c r="D7" s="7" t="s">
        <v>50</v>
      </c>
      <c r="E7" s="7" t="s">
        <v>51</v>
      </c>
      <c r="F7" s="7" t="s">
        <v>52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7" t="s">
        <v>59</v>
      </c>
    </row>
    <row r="8" spans="1:13" ht="12.75">
      <c r="A8" t="s">
        <v>0</v>
      </c>
      <c r="B8" t="s">
        <v>1</v>
      </c>
      <c r="C8" s="3">
        <f>SUM(D8:M8)</f>
        <v>382</v>
      </c>
      <c r="D8" s="3">
        <v>288</v>
      </c>
      <c r="E8" s="3">
        <v>32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11</v>
      </c>
      <c r="L8" s="3">
        <v>45</v>
      </c>
      <c r="M8" s="3">
        <v>5</v>
      </c>
    </row>
    <row r="9" spans="1:13" ht="12.75">
      <c r="A9" t="s">
        <v>0</v>
      </c>
      <c r="B9" t="s">
        <v>2</v>
      </c>
      <c r="C9" s="3">
        <f aca="true" t="shared" si="0" ref="C9:C61">SUM(D9:M9)</f>
        <v>2522</v>
      </c>
      <c r="D9" s="3">
        <v>1969</v>
      </c>
      <c r="E9" s="3">
        <v>319</v>
      </c>
      <c r="F9" s="3">
        <v>13</v>
      </c>
      <c r="G9" s="3">
        <v>0</v>
      </c>
      <c r="H9" s="3">
        <v>1</v>
      </c>
      <c r="I9" s="3">
        <v>0</v>
      </c>
      <c r="J9" s="3">
        <v>0</v>
      </c>
      <c r="K9" s="3">
        <v>32</v>
      </c>
      <c r="L9" s="3">
        <v>160</v>
      </c>
      <c r="M9" s="3">
        <v>28</v>
      </c>
    </row>
    <row r="10" spans="1:13" ht="12.75">
      <c r="A10" t="s">
        <v>0</v>
      </c>
      <c r="B10" t="s">
        <v>3</v>
      </c>
      <c r="C10" s="3">
        <f t="shared" si="0"/>
        <v>1301</v>
      </c>
      <c r="D10" s="3">
        <v>942</v>
      </c>
      <c r="E10" s="3">
        <v>179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44</v>
      </c>
      <c r="L10" s="3">
        <v>109</v>
      </c>
      <c r="M10" s="3">
        <v>25</v>
      </c>
    </row>
    <row r="11" spans="1:13" ht="12.75">
      <c r="A11" t="s">
        <v>0</v>
      </c>
      <c r="B11" t="s">
        <v>4</v>
      </c>
      <c r="C11" s="3">
        <f t="shared" si="0"/>
        <v>874</v>
      </c>
      <c r="D11" s="3">
        <v>621</v>
      </c>
      <c r="E11" s="3">
        <v>119</v>
      </c>
      <c r="F11" s="3">
        <v>4</v>
      </c>
      <c r="G11" s="3">
        <v>3</v>
      </c>
      <c r="H11" s="3">
        <v>1</v>
      </c>
      <c r="I11" s="3">
        <v>0</v>
      </c>
      <c r="J11" s="3">
        <v>0</v>
      </c>
      <c r="K11" s="3">
        <v>24</v>
      </c>
      <c r="L11" s="3">
        <v>98</v>
      </c>
      <c r="M11" s="3">
        <v>4</v>
      </c>
    </row>
    <row r="12" spans="1:13" ht="12.75">
      <c r="A12" s="1" t="s">
        <v>63</v>
      </c>
      <c r="C12" s="5">
        <f>+C8+C9+C10+C11</f>
        <v>5079</v>
      </c>
      <c r="D12" s="5">
        <f aca="true" t="shared" si="1" ref="D12:M12">+D8+D9+D10+D11</f>
        <v>3820</v>
      </c>
      <c r="E12" s="5">
        <f t="shared" si="1"/>
        <v>649</v>
      </c>
      <c r="F12" s="5">
        <f t="shared" si="1"/>
        <v>18</v>
      </c>
      <c r="G12" s="5">
        <f t="shared" si="1"/>
        <v>3</v>
      </c>
      <c r="H12" s="5">
        <f t="shared" si="1"/>
        <v>4</v>
      </c>
      <c r="I12" s="5">
        <f t="shared" si="1"/>
        <v>0</v>
      </c>
      <c r="J12" s="5">
        <f t="shared" si="1"/>
        <v>0</v>
      </c>
      <c r="K12" s="5">
        <f t="shared" si="1"/>
        <v>111</v>
      </c>
      <c r="L12" s="5">
        <f t="shared" si="1"/>
        <v>412</v>
      </c>
      <c r="M12" s="5">
        <f t="shared" si="1"/>
        <v>62</v>
      </c>
    </row>
    <row r="13" spans="1:13" ht="12.75">
      <c r="A13" t="s">
        <v>5</v>
      </c>
      <c r="B13" t="s">
        <v>6</v>
      </c>
      <c r="C13" s="3">
        <f t="shared" si="0"/>
        <v>830</v>
      </c>
      <c r="D13" s="3">
        <v>664</v>
      </c>
      <c r="E13" s="3">
        <v>77</v>
      </c>
      <c r="F13" s="3">
        <v>2</v>
      </c>
      <c r="G13" s="3">
        <v>0</v>
      </c>
      <c r="H13" s="3">
        <v>1</v>
      </c>
      <c r="I13" s="3">
        <v>0</v>
      </c>
      <c r="J13" s="3">
        <v>12</v>
      </c>
      <c r="K13" s="3">
        <v>48</v>
      </c>
      <c r="L13" s="3">
        <v>8</v>
      </c>
      <c r="M13" s="3">
        <v>18</v>
      </c>
    </row>
    <row r="14" spans="1:13" ht="12.75">
      <c r="A14" s="1" t="s">
        <v>64</v>
      </c>
      <c r="C14" s="5">
        <f>+C13</f>
        <v>830</v>
      </c>
      <c r="D14" s="5">
        <f aca="true" t="shared" si="2" ref="D14:M14">+D13</f>
        <v>664</v>
      </c>
      <c r="E14" s="5">
        <f t="shared" si="2"/>
        <v>77</v>
      </c>
      <c r="F14" s="5">
        <f t="shared" si="2"/>
        <v>2</v>
      </c>
      <c r="G14" s="5">
        <f t="shared" si="2"/>
        <v>0</v>
      </c>
      <c r="H14" s="5">
        <f t="shared" si="2"/>
        <v>1</v>
      </c>
      <c r="I14" s="5">
        <f t="shared" si="2"/>
        <v>0</v>
      </c>
      <c r="J14" s="5">
        <f t="shared" si="2"/>
        <v>12</v>
      </c>
      <c r="K14" s="5">
        <f t="shared" si="2"/>
        <v>48</v>
      </c>
      <c r="L14" s="5">
        <f t="shared" si="2"/>
        <v>8</v>
      </c>
      <c r="M14" s="5">
        <f t="shared" si="2"/>
        <v>18</v>
      </c>
    </row>
    <row r="15" spans="1:13" ht="12.75">
      <c r="A15" t="s">
        <v>7</v>
      </c>
      <c r="B15" t="s">
        <v>8</v>
      </c>
      <c r="C15" s="3">
        <f t="shared" si="0"/>
        <v>45368</v>
      </c>
      <c r="D15" s="3">
        <v>39729</v>
      </c>
      <c r="E15" s="3">
        <v>4263</v>
      </c>
      <c r="F15" s="3">
        <v>162</v>
      </c>
      <c r="G15" s="3">
        <v>89</v>
      </c>
      <c r="H15" s="3">
        <v>1</v>
      </c>
      <c r="I15" s="3">
        <v>0</v>
      </c>
      <c r="J15" s="3">
        <v>0</v>
      </c>
      <c r="K15" s="3">
        <v>463</v>
      </c>
      <c r="L15" s="3">
        <v>311</v>
      </c>
      <c r="M15" s="3">
        <v>350</v>
      </c>
    </row>
    <row r="16" spans="1:13" ht="12.75">
      <c r="A16" s="1" t="s">
        <v>65</v>
      </c>
      <c r="C16" s="5">
        <f>+C15</f>
        <v>45368</v>
      </c>
      <c r="D16" s="5">
        <f aca="true" t="shared" si="3" ref="D16:M16">+D15</f>
        <v>39729</v>
      </c>
      <c r="E16" s="5">
        <f t="shared" si="3"/>
        <v>4263</v>
      </c>
      <c r="F16" s="5">
        <f t="shared" si="3"/>
        <v>162</v>
      </c>
      <c r="G16" s="5">
        <f t="shared" si="3"/>
        <v>89</v>
      </c>
      <c r="H16" s="5">
        <f t="shared" si="3"/>
        <v>1</v>
      </c>
      <c r="I16" s="5">
        <f t="shared" si="3"/>
        <v>0</v>
      </c>
      <c r="J16" s="5">
        <f t="shared" si="3"/>
        <v>0</v>
      </c>
      <c r="K16" s="5">
        <f t="shared" si="3"/>
        <v>463</v>
      </c>
      <c r="L16" s="5">
        <f t="shared" si="3"/>
        <v>311</v>
      </c>
      <c r="M16" s="5">
        <f t="shared" si="3"/>
        <v>350</v>
      </c>
    </row>
    <row r="17" spans="1:13" ht="12.75">
      <c r="A17" t="s">
        <v>9</v>
      </c>
      <c r="B17" t="s">
        <v>8</v>
      </c>
      <c r="C17" s="3">
        <f t="shared" si="0"/>
        <v>3044</v>
      </c>
      <c r="D17" s="3">
        <v>2406</v>
      </c>
      <c r="E17" s="3">
        <v>321</v>
      </c>
      <c r="F17" s="3">
        <v>29</v>
      </c>
      <c r="G17" s="3">
        <v>13</v>
      </c>
      <c r="H17" s="3">
        <v>1</v>
      </c>
      <c r="I17" s="3">
        <v>0</v>
      </c>
      <c r="J17" s="3">
        <v>0</v>
      </c>
      <c r="K17" s="3">
        <v>61</v>
      </c>
      <c r="L17" s="3">
        <v>176</v>
      </c>
      <c r="M17" s="3">
        <v>37</v>
      </c>
    </row>
    <row r="18" spans="1:13" ht="12.75">
      <c r="A18" s="1" t="s">
        <v>66</v>
      </c>
      <c r="C18" s="5">
        <f>+C17</f>
        <v>3044</v>
      </c>
      <c r="D18" s="5">
        <f aca="true" t="shared" si="4" ref="D18:M18">+D17</f>
        <v>2406</v>
      </c>
      <c r="E18" s="5">
        <f t="shared" si="4"/>
        <v>321</v>
      </c>
      <c r="F18" s="5">
        <f t="shared" si="4"/>
        <v>29</v>
      </c>
      <c r="G18" s="5">
        <f t="shared" si="4"/>
        <v>13</v>
      </c>
      <c r="H18" s="5">
        <f t="shared" si="4"/>
        <v>1</v>
      </c>
      <c r="I18" s="5">
        <f t="shared" si="4"/>
        <v>0</v>
      </c>
      <c r="J18" s="5">
        <f t="shared" si="4"/>
        <v>0</v>
      </c>
      <c r="K18" s="5">
        <f t="shared" si="4"/>
        <v>61</v>
      </c>
      <c r="L18" s="5">
        <f t="shared" si="4"/>
        <v>176</v>
      </c>
      <c r="M18" s="5">
        <f t="shared" si="4"/>
        <v>37</v>
      </c>
    </row>
    <row r="19" spans="1:13" ht="12.75">
      <c r="A19" t="s">
        <v>10</v>
      </c>
      <c r="B19" t="s">
        <v>11</v>
      </c>
      <c r="C19" s="3">
        <v>866</v>
      </c>
      <c r="D19" s="3">
        <v>618</v>
      </c>
      <c r="E19" s="3">
        <v>169</v>
      </c>
      <c r="F19" s="3">
        <v>3</v>
      </c>
      <c r="G19" s="3">
        <v>0</v>
      </c>
      <c r="H19" s="3">
        <v>8</v>
      </c>
      <c r="I19" s="3">
        <v>0</v>
      </c>
      <c r="J19" s="3">
        <v>0</v>
      </c>
      <c r="K19" s="3">
        <v>27</v>
      </c>
      <c r="L19" s="3">
        <v>43</v>
      </c>
      <c r="M19" s="3">
        <v>20</v>
      </c>
    </row>
    <row r="20" spans="1:13" ht="12.75">
      <c r="A20" t="s">
        <v>10</v>
      </c>
      <c r="B20" s="8" t="s">
        <v>38</v>
      </c>
      <c r="C20" s="3">
        <f t="shared" si="0"/>
        <v>356</v>
      </c>
      <c r="D20" s="3">
        <v>268</v>
      </c>
      <c r="E20" s="3">
        <v>49</v>
      </c>
      <c r="F20" s="3">
        <v>2</v>
      </c>
      <c r="G20" s="3">
        <v>0</v>
      </c>
      <c r="H20" s="3">
        <v>2</v>
      </c>
      <c r="I20" s="3">
        <v>0</v>
      </c>
      <c r="J20" s="3">
        <v>0</v>
      </c>
      <c r="K20" s="3">
        <v>17</v>
      </c>
      <c r="L20" s="3">
        <v>12</v>
      </c>
      <c r="M20" s="3">
        <v>6</v>
      </c>
    </row>
    <row r="21" spans="1:13" ht="12.75">
      <c r="A21" t="s">
        <v>10</v>
      </c>
      <c r="B21" t="s">
        <v>12</v>
      </c>
      <c r="C21" s="3">
        <f t="shared" si="0"/>
        <v>3624</v>
      </c>
      <c r="D21" s="3">
        <v>3112</v>
      </c>
      <c r="E21" s="3">
        <v>307</v>
      </c>
      <c r="F21" s="3">
        <v>22</v>
      </c>
      <c r="G21" s="3">
        <v>1</v>
      </c>
      <c r="H21" s="3">
        <v>1</v>
      </c>
      <c r="I21" s="3">
        <v>0</v>
      </c>
      <c r="J21" s="3">
        <v>0</v>
      </c>
      <c r="K21" s="3">
        <v>53</v>
      </c>
      <c r="L21" s="3">
        <v>127</v>
      </c>
      <c r="M21" s="3">
        <v>1</v>
      </c>
    </row>
    <row r="22" spans="1:13" ht="12.75">
      <c r="A22" s="1" t="s">
        <v>67</v>
      </c>
      <c r="C22" s="5">
        <f>+C19+C20+C21</f>
        <v>4846</v>
      </c>
      <c r="D22" s="5">
        <f aca="true" t="shared" si="5" ref="D22:M22">+D19+D20+D21</f>
        <v>3998</v>
      </c>
      <c r="E22" s="5">
        <f t="shared" si="5"/>
        <v>525</v>
      </c>
      <c r="F22" s="5">
        <f t="shared" si="5"/>
        <v>27</v>
      </c>
      <c r="G22" s="5">
        <f t="shared" si="5"/>
        <v>1</v>
      </c>
      <c r="H22" s="5">
        <f t="shared" si="5"/>
        <v>11</v>
      </c>
      <c r="I22" s="5">
        <f t="shared" si="5"/>
        <v>0</v>
      </c>
      <c r="J22" s="5">
        <f t="shared" si="5"/>
        <v>0</v>
      </c>
      <c r="K22" s="5">
        <f t="shared" si="5"/>
        <v>97</v>
      </c>
      <c r="L22" s="5">
        <f t="shared" si="5"/>
        <v>182</v>
      </c>
      <c r="M22" s="5">
        <f t="shared" si="5"/>
        <v>27</v>
      </c>
    </row>
    <row r="23" spans="1:13" ht="12.75">
      <c r="A23" t="s">
        <v>13</v>
      </c>
      <c r="B23" t="s">
        <v>8</v>
      </c>
      <c r="C23" s="3">
        <f t="shared" si="0"/>
        <v>208</v>
      </c>
      <c r="D23" s="3">
        <v>139</v>
      </c>
      <c r="E23" s="3">
        <v>11</v>
      </c>
      <c r="F23" s="3">
        <v>1</v>
      </c>
      <c r="G23" s="3">
        <v>1</v>
      </c>
      <c r="H23" s="3">
        <v>1</v>
      </c>
      <c r="I23" s="3">
        <v>0</v>
      </c>
      <c r="J23" s="3">
        <v>0</v>
      </c>
      <c r="K23" s="3">
        <v>13</v>
      </c>
      <c r="L23" s="3">
        <v>37</v>
      </c>
      <c r="M23" s="3">
        <v>5</v>
      </c>
    </row>
    <row r="24" spans="1:13" ht="12.75">
      <c r="A24" t="s">
        <v>13</v>
      </c>
      <c r="B24" t="s">
        <v>15</v>
      </c>
      <c r="C24" s="3">
        <f t="shared" si="0"/>
        <v>4483</v>
      </c>
      <c r="D24" s="3">
        <v>3480</v>
      </c>
      <c r="E24" s="3">
        <v>610</v>
      </c>
      <c r="F24" s="3">
        <v>18</v>
      </c>
      <c r="G24" s="3">
        <v>0</v>
      </c>
      <c r="H24" s="3">
        <v>37</v>
      </c>
      <c r="I24" s="3">
        <v>0</v>
      </c>
      <c r="J24" s="3">
        <v>0</v>
      </c>
      <c r="K24" s="3">
        <v>72</v>
      </c>
      <c r="L24" s="3">
        <v>214</v>
      </c>
      <c r="M24" s="3">
        <v>52</v>
      </c>
    </row>
    <row r="25" spans="1:13" ht="12.75">
      <c r="A25" t="s">
        <v>13</v>
      </c>
      <c r="B25" t="s">
        <v>14</v>
      </c>
      <c r="C25" s="3">
        <v>1673</v>
      </c>
      <c r="D25" s="3">
        <v>1071</v>
      </c>
      <c r="E25" s="3">
        <v>201</v>
      </c>
      <c r="F25" s="3">
        <v>1</v>
      </c>
      <c r="G25" s="3">
        <v>0</v>
      </c>
      <c r="H25" s="3">
        <v>3</v>
      </c>
      <c r="I25" s="3">
        <v>0</v>
      </c>
      <c r="J25" s="3">
        <v>0</v>
      </c>
      <c r="K25" s="3">
        <v>62</v>
      </c>
      <c r="L25" s="3">
        <v>325</v>
      </c>
      <c r="M25" s="3">
        <v>10</v>
      </c>
    </row>
    <row r="26" spans="1:13" ht="12.75">
      <c r="A26" s="1" t="s">
        <v>68</v>
      </c>
      <c r="C26" s="5">
        <f>+C23+C24+C25</f>
        <v>6364</v>
      </c>
      <c r="D26" s="5">
        <f aca="true" t="shared" si="6" ref="D26:M26">+D23+D24+D25</f>
        <v>4690</v>
      </c>
      <c r="E26" s="5">
        <f t="shared" si="6"/>
        <v>822</v>
      </c>
      <c r="F26" s="5">
        <f t="shared" si="6"/>
        <v>20</v>
      </c>
      <c r="G26" s="5">
        <f t="shared" si="6"/>
        <v>1</v>
      </c>
      <c r="H26" s="5">
        <f t="shared" si="6"/>
        <v>41</v>
      </c>
      <c r="I26" s="5">
        <f t="shared" si="6"/>
        <v>0</v>
      </c>
      <c r="J26" s="5">
        <f t="shared" si="6"/>
        <v>0</v>
      </c>
      <c r="K26" s="5">
        <f t="shared" si="6"/>
        <v>147</v>
      </c>
      <c r="L26" s="5">
        <f t="shared" si="6"/>
        <v>576</v>
      </c>
      <c r="M26" s="5">
        <f t="shared" si="6"/>
        <v>67</v>
      </c>
    </row>
    <row r="27" spans="1:13" ht="12.75">
      <c r="A27" t="s">
        <v>16</v>
      </c>
      <c r="B27" t="s">
        <v>17</v>
      </c>
      <c r="C27" s="3">
        <f t="shared" si="0"/>
        <v>40</v>
      </c>
      <c r="D27" s="3">
        <v>10</v>
      </c>
      <c r="E27" s="3">
        <v>4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9</v>
      </c>
      <c r="L27" s="3">
        <v>16</v>
      </c>
      <c r="M27" s="3">
        <v>0</v>
      </c>
    </row>
    <row r="28" spans="1:13" ht="12.75">
      <c r="A28" t="s">
        <v>16</v>
      </c>
      <c r="B28" t="s">
        <v>18</v>
      </c>
      <c r="C28" s="3">
        <f t="shared" si="0"/>
        <v>2987</v>
      </c>
      <c r="D28" s="3">
        <v>2347</v>
      </c>
      <c r="E28" s="3">
        <v>405</v>
      </c>
      <c r="F28" s="3">
        <v>20</v>
      </c>
      <c r="G28" s="3">
        <v>11</v>
      </c>
      <c r="H28" s="3">
        <v>1</v>
      </c>
      <c r="I28" s="3">
        <v>0</v>
      </c>
      <c r="J28" s="3">
        <v>0</v>
      </c>
      <c r="K28" s="3">
        <v>80</v>
      </c>
      <c r="L28" s="3">
        <v>87</v>
      </c>
      <c r="M28" s="3">
        <v>36</v>
      </c>
    </row>
    <row r="29" spans="1:13" ht="12.75">
      <c r="A29" t="s">
        <v>16</v>
      </c>
      <c r="B29" t="s">
        <v>19</v>
      </c>
      <c r="C29" s="3">
        <f t="shared" si="0"/>
        <v>26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26</v>
      </c>
      <c r="M29" s="3">
        <v>0</v>
      </c>
    </row>
    <row r="30" spans="1:13" ht="12.75">
      <c r="A30" t="s">
        <v>16</v>
      </c>
      <c r="B30" t="s">
        <v>20</v>
      </c>
      <c r="C30" s="3">
        <f t="shared" si="0"/>
        <v>1446</v>
      </c>
      <c r="D30" s="3">
        <v>1153</v>
      </c>
      <c r="E30" s="3">
        <v>168</v>
      </c>
      <c r="F30" s="3">
        <v>5</v>
      </c>
      <c r="G30" s="3">
        <v>0</v>
      </c>
      <c r="H30" s="3">
        <v>7</v>
      </c>
      <c r="I30" s="3">
        <v>0</v>
      </c>
      <c r="J30" s="3">
        <v>0</v>
      </c>
      <c r="K30" s="3">
        <v>27</v>
      </c>
      <c r="L30" s="3">
        <v>74</v>
      </c>
      <c r="M30" s="3">
        <v>12</v>
      </c>
    </row>
    <row r="31" spans="1:13" ht="12.75">
      <c r="A31" s="1" t="s">
        <v>69</v>
      </c>
      <c r="C31" s="5">
        <f>+C27+C28+C29+C30</f>
        <v>4499</v>
      </c>
      <c r="D31" s="5">
        <f aca="true" t="shared" si="7" ref="D31:M31">+D27+D28+D29+D30</f>
        <v>3510</v>
      </c>
      <c r="E31" s="5">
        <f t="shared" si="7"/>
        <v>577</v>
      </c>
      <c r="F31" s="5">
        <f t="shared" si="7"/>
        <v>25</v>
      </c>
      <c r="G31" s="5">
        <f t="shared" si="7"/>
        <v>11</v>
      </c>
      <c r="H31" s="5">
        <f t="shared" si="7"/>
        <v>9</v>
      </c>
      <c r="I31" s="5">
        <f t="shared" si="7"/>
        <v>0</v>
      </c>
      <c r="J31" s="5">
        <f t="shared" si="7"/>
        <v>0</v>
      </c>
      <c r="K31" s="5">
        <f t="shared" si="7"/>
        <v>116</v>
      </c>
      <c r="L31" s="5">
        <f t="shared" si="7"/>
        <v>203</v>
      </c>
      <c r="M31" s="5">
        <f t="shared" si="7"/>
        <v>48</v>
      </c>
    </row>
    <row r="32" spans="1:13" ht="12.75">
      <c r="A32" t="s">
        <v>21</v>
      </c>
      <c r="B32" t="s">
        <v>22</v>
      </c>
      <c r="C32" s="3">
        <f t="shared" si="0"/>
        <v>222</v>
      </c>
      <c r="D32" s="3">
        <v>147</v>
      </c>
      <c r="E32" s="3">
        <v>12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15</v>
      </c>
      <c r="L32" s="3">
        <v>39</v>
      </c>
      <c r="M32" s="3">
        <v>6</v>
      </c>
    </row>
    <row r="33" spans="1:13" ht="12.75">
      <c r="A33" t="s">
        <v>21</v>
      </c>
      <c r="B33" t="s">
        <v>23</v>
      </c>
      <c r="C33" s="3">
        <f t="shared" si="0"/>
        <v>1430</v>
      </c>
      <c r="D33" s="3">
        <v>1122</v>
      </c>
      <c r="E33" s="3">
        <v>221</v>
      </c>
      <c r="F33" s="3">
        <v>11</v>
      </c>
      <c r="G33" s="3">
        <v>0</v>
      </c>
      <c r="H33" s="3">
        <v>0</v>
      </c>
      <c r="I33" s="3">
        <v>0</v>
      </c>
      <c r="J33" s="3">
        <v>0</v>
      </c>
      <c r="K33" s="3">
        <v>24</v>
      </c>
      <c r="L33" s="3">
        <v>52</v>
      </c>
      <c r="M33" s="3">
        <v>0</v>
      </c>
    </row>
    <row r="34" spans="1:13" ht="12.75">
      <c r="A34" t="s">
        <v>21</v>
      </c>
      <c r="B34" t="s">
        <v>24</v>
      </c>
      <c r="C34" s="3">
        <f t="shared" si="0"/>
        <v>1392</v>
      </c>
      <c r="D34" s="3">
        <v>1130</v>
      </c>
      <c r="E34" s="3">
        <v>137</v>
      </c>
      <c r="F34" s="3">
        <v>11</v>
      </c>
      <c r="G34" s="3">
        <v>0</v>
      </c>
      <c r="H34" s="3">
        <v>1</v>
      </c>
      <c r="I34" s="3">
        <v>0</v>
      </c>
      <c r="J34" s="3">
        <v>0</v>
      </c>
      <c r="K34" s="3">
        <v>25</v>
      </c>
      <c r="L34" s="3">
        <v>71</v>
      </c>
      <c r="M34" s="3">
        <v>17</v>
      </c>
    </row>
    <row r="35" spans="1:13" ht="12.75">
      <c r="A35" t="s">
        <v>21</v>
      </c>
      <c r="B35" t="s">
        <v>25</v>
      </c>
      <c r="C35" s="3">
        <f t="shared" si="0"/>
        <v>922</v>
      </c>
      <c r="D35" s="3">
        <v>728</v>
      </c>
      <c r="E35" s="3">
        <v>132</v>
      </c>
      <c r="F35" s="3">
        <v>3</v>
      </c>
      <c r="G35" s="3">
        <v>0</v>
      </c>
      <c r="H35" s="3">
        <v>7</v>
      </c>
      <c r="I35" s="3">
        <v>0</v>
      </c>
      <c r="J35" s="3">
        <v>0</v>
      </c>
      <c r="K35" s="3">
        <v>21</v>
      </c>
      <c r="L35" s="3">
        <v>18</v>
      </c>
      <c r="M35" s="3">
        <v>13</v>
      </c>
    </row>
    <row r="36" spans="1:13" ht="12.75">
      <c r="A36" s="1" t="s">
        <v>70</v>
      </c>
      <c r="C36" s="5">
        <f>+C32+C33+C34+C35</f>
        <v>3966</v>
      </c>
      <c r="D36" s="5">
        <f aca="true" t="shared" si="8" ref="D36:M36">+D32+D33+D34+D35</f>
        <v>3127</v>
      </c>
      <c r="E36" s="5">
        <f t="shared" si="8"/>
        <v>502</v>
      </c>
      <c r="F36" s="5">
        <f t="shared" si="8"/>
        <v>25</v>
      </c>
      <c r="G36" s="5">
        <f t="shared" si="8"/>
        <v>0</v>
      </c>
      <c r="H36" s="5">
        <f t="shared" si="8"/>
        <v>11</v>
      </c>
      <c r="I36" s="5">
        <f t="shared" si="8"/>
        <v>0</v>
      </c>
      <c r="J36" s="5">
        <f t="shared" si="8"/>
        <v>0</v>
      </c>
      <c r="K36" s="5">
        <f t="shared" si="8"/>
        <v>85</v>
      </c>
      <c r="L36" s="5">
        <f t="shared" si="8"/>
        <v>180</v>
      </c>
      <c r="M36" s="5">
        <f t="shared" si="8"/>
        <v>36</v>
      </c>
    </row>
    <row r="37" spans="1:13" ht="12.75">
      <c r="A37" t="s">
        <v>26</v>
      </c>
      <c r="B37" t="s">
        <v>27</v>
      </c>
      <c r="C37" s="3">
        <v>3566</v>
      </c>
      <c r="D37" s="3">
        <v>2982</v>
      </c>
      <c r="E37" s="3">
        <v>199</v>
      </c>
      <c r="F37" s="3">
        <v>11</v>
      </c>
      <c r="G37" s="3">
        <v>17</v>
      </c>
      <c r="H37" s="3">
        <v>6</v>
      </c>
      <c r="I37" s="3">
        <v>0</v>
      </c>
      <c r="J37" s="3">
        <v>0</v>
      </c>
      <c r="K37" s="3">
        <v>117</v>
      </c>
      <c r="L37" s="3">
        <v>208</v>
      </c>
      <c r="M37" s="3">
        <v>26</v>
      </c>
    </row>
    <row r="38" spans="1:13" ht="12.75">
      <c r="A38" s="1" t="s">
        <v>71</v>
      </c>
      <c r="C38" s="5">
        <f>+C37</f>
        <v>3566</v>
      </c>
      <c r="D38" s="5">
        <f aca="true" t="shared" si="9" ref="D38:M38">+D37</f>
        <v>2982</v>
      </c>
      <c r="E38" s="5">
        <f t="shared" si="9"/>
        <v>199</v>
      </c>
      <c r="F38" s="5">
        <f t="shared" si="9"/>
        <v>11</v>
      </c>
      <c r="G38" s="5">
        <f t="shared" si="9"/>
        <v>17</v>
      </c>
      <c r="H38" s="5">
        <f t="shared" si="9"/>
        <v>6</v>
      </c>
      <c r="I38" s="5">
        <f t="shared" si="9"/>
        <v>0</v>
      </c>
      <c r="J38" s="5">
        <f t="shared" si="9"/>
        <v>0</v>
      </c>
      <c r="K38" s="5">
        <f t="shared" si="9"/>
        <v>117</v>
      </c>
      <c r="L38" s="5">
        <f t="shared" si="9"/>
        <v>208</v>
      </c>
      <c r="M38" s="5">
        <f t="shared" si="9"/>
        <v>26</v>
      </c>
    </row>
    <row r="39" spans="1:13" ht="12.75">
      <c r="A39" t="s">
        <v>61</v>
      </c>
      <c r="B39" t="s">
        <v>62</v>
      </c>
      <c r="C39" s="3">
        <f>SUM(D39:M39)</f>
        <v>25587</v>
      </c>
      <c r="D39" s="3">
        <v>21183</v>
      </c>
      <c r="E39" s="3">
        <v>3473</v>
      </c>
      <c r="F39" s="3">
        <v>195</v>
      </c>
      <c r="G39" s="3">
        <v>0</v>
      </c>
      <c r="H39" s="3">
        <v>3</v>
      </c>
      <c r="I39" s="3">
        <v>0</v>
      </c>
      <c r="J39" s="3">
        <v>0</v>
      </c>
      <c r="K39" s="3">
        <v>265</v>
      </c>
      <c r="L39" s="3">
        <v>212</v>
      </c>
      <c r="M39" s="3">
        <v>256</v>
      </c>
    </row>
    <row r="40" spans="1:13" ht="12.75">
      <c r="A40" s="1" t="s">
        <v>72</v>
      </c>
      <c r="C40" s="5">
        <f>+C39</f>
        <v>25587</v>
      </c>
      <c r="D40" s="5">
        <f aca="true" t="shared" si="10" ref="D40:M40">+D39</f>
        <v>21183</v>
      </c>
      <c r="E40" s="5">
        <f t="shared" si="10"/>
        <v>3473</v>
      </c>
      <c r="F40" s="5">
        <f t="shared" si="10"/>
        <v>195</v>
      </c>
      <c r="G40" s="5">
        <f t="shared" si="10"/>
        <v>0</v>
      </c>
      <c r="H40" s="5">
        <f t="shared" si="10"/>
        <v>3</v>
      </c>
      <c r="I40" s="5">
        <f t="shared" si="10"/>
        <v>0</v>
      </c>
      <c r="J40" s="5">
        <f t="shared" si="10"/>
        <v>0</v>
      </c>
      <c r="K40" s="5">
        <f t="shared" si="10"/>
        <v>265</v>
      </c>
      <c r="L40" s="5">
        <f t="shared" si="10"/>
        <v>212</v>
      </c>
      <c r="M40" s="5">
        <f t="shared" si="10"/>
        <v>256</v>
      </c>
    </row>
    <row r="41" spans="1:13" ht="12.75">
      <c r="A41" t="s">
        <v>28</v>
      </c>
      <c r="B41" t="s">
        <v>29</v>
      </c>
      <c r="C41" s="3">
        <f t="shared" si="0"/>
        <v>2858</v>
      </c>
      <c r="D41" s="3">
        <v>2302</v>
      </c>
      <c r="E41" s="3">
        <v>259</v>
      </c>
      <c r="F41" s="3">
        <v>26</v>
      </c>
      <c r="G41" s="3">
        <v>2</v>
      </c>
      <c r="H41" s="3">
        <v>1</v>
      </c>
      <c r="I41" s="3">
        <v>0</v>
      </c>
      <c r="J41" s="3">
        <v>3</v>
      </c>
      <c r="K41" s="3">
        <v>133</v>
      </c>
      <c r="L41" s="3">
        <v>127</v>
      </c>
      <c r="M41" s="3">
        <v>5</v>
      </c>
    </row>
    <row r="42" spans="1:13" ht="12.75">
      <c r="A42" s="1" t="s">
        <v>73</v>
      </c>
      <c r="C42" s="5">
        <f>+C41</f>
        <v>2858</v>
      </c>
      <c r="D42" s="5">
        <f aca="true" t="shared" si="11" ref="D42:M42">+D41</f>
        <v>2302</v>
      </c>
      <c r="E42" s="5">
        <f t="shared" si="11"/>
        <v>259</v>
      </c>
      <c r="F42" s="5">
        <f t="shared" si="11"/>
        <v>26</v>
      </c>
      <c r="G42" s="5">
        <f t="shared" si="11"/>
        <v>2</v>
      </c>
      <c r="H42" s="5">
        <f t="shared" si="11"/>
        <v>1</v>
      </c>
      <c r="I42" s="5">
        <f t="shared" si="11"/>
        <v>0</v>
      </c>
      <c r="J42" s="5">
        <f t="shared" si="11"/>
        <v>3</v>
      </c>
      <c r="K42" s="5">
        <f t="shared" si="11"/>
        <v>133</v>
      </c>
      <c r="L42" s="5">
        <f t="shared" si="11"/>
        <v>127</v>
      </c>
      <c r="M42" s="5">
        <f t="shared" si="11"/>
        <v>5</v>
      </c>
    </row>
    <row r="43" spans="1:13" ht="12.75">
      <c r="A43" t="s">
        <v>30</v>
      </c>
      <c r="B43" t="s">
        <v>31</v>
      </c>
      <c r="C43" s="3">
        <f t="shared" si="0"/>
        <v>328</v>
      </c>
      <c r="D43" s="3">
        <v>232</v>
      </c>
      <c r="E43" s="3">
        <v>38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9</v>
      </c>
      <c r="L43" s="3">
        <v>48</v>
      </c>
      <c r="M43" s="3">
        <v>0</v>
      </c>
    </row>
    <row r="44" spans="1:13" ht="12.75">
      <c r="A44" t="s">
        <v>30</v>
      </c>
      <c r="B44" t="s">
        <v>32</v>
      </c>
      <c r="C44" s="3">
        <f t="shared" si="0"/>
        <v>1543</v>
      </c>
      <c r="D44" s="3">
        <v>1232</v>
      </c>
      <c r="E44" s="3">
        <v>233</v>
      </c>
      <c r="F44" s="3">
        <v>4</v>
      </c>
      <c r="G44" s="3">
        <v>0</v>
      </c>
      <c r="H44" s="3">
        <v>1</v>
      </c>
      <c r="I44" s="3">
        <v>0</v>
      </c>
      <c r="J44" s="3">
        <v>0</v>
      </c>
      <c r="K44" s="3">
        <v>29</v>
      </c>
      <c r="L44" s="3">
        <v>44</v>
      </c>
      <c r="M44" s="3">
        <v>0</v>
      </c>
    </row>
    <row r="45" spans="1:13" ht="12.75">
      <c r="A45" t="s">
        <v>30</v>
      </c>
      <c r="B45" t="s">
        <v>81</v>
      </c>
      <c r="C45" s="3">
        <f t="shared" si="0"/>
        <v>2764</v>
      </c>
      <c r="D45" s="3">
        <v>2000</v>
      </c>
      <c r="E45" s="3">
        <v>360</v>
      </c>
      <c r="F45" s="3">
        <v>10</v>
      </c>
      <c r="G45" s="3">
        <v>0</v>
      </c>
      <c r="H45" s="3">
        <v>1</v>
      </c>
      <c r="I45" s="3">
        <v>0</v>
      </c>
      <c r="J45" s="3">
        <v>0</v>
      </c>
      <c r="K45" s="3">
        <v>84</v>
      </c>
      <c r="L45" s="3">
        <v>290</v>
      </c>
      <c r="M45" s="3">
        <v>19</v>
      </c>
    </row>
    <row r="46" spans="1:13" ht="12.75">
      <c r="A46" s="1" t="s">
        <v>74</v>
      </c>
      <c r="C46" s="5">
        <f>+C43+C44+C45</f>
        <v>4635</v>
      </c>
      <c r="D46" s="5">
        <f aca="true" t="shared" si="12" ref="D46:M46">+D43+D44+D45</f>
        <v>3464</v>
      </c>
      <c r="E46" s="5">
        <f t="shared" si="12"/>
        <v>631</v>
      </c>
      <c r="F46" s="5">
        <f t="shared" si="12"/>
        <v>14</v>
      </c>
      <c r="G46" s="5">
        <f t="shared" si="12"/>
        <v>0</v>
      </c>
      <c r="H46" s="5">
        <f t="shared" si="12"/>
        <v>3</v>
      </c>
      <c r="I46" s="5">
        <f t="shared" si="12"/>
        <v>0</v>
      </c>
      <c r="J46" s="5">
        <f t="shared" si="12"/>
        <v>0</v>
      </c>
      <c r="K46" s="5">
        <f t="shared" si="12"/>
        <v>122</v>
      </c>
      <c r="L46" s="5">
        <f t="shared" si="12"/>
        <v>382</v>
      </c>
      <c r="M46" s="5">
        <f t="shared" si="12"/>
        <v>19</v>
      </c>
    </row>
    <row r="47" spans="1:13" ht="12.75">
      <c r="A47" t="s">
        <v>33</v>
      </c>
      <c r="B47" t="s">
        <v>34</v>
      </c>
      <c r="C47" s="3">
        <f t="shared" si="0"/>
        <v>1510</v>
      </c>
      <c r="D47" s="3">
        <v>1225</v>
      </c>
      <c r="E47" s="3">
        <v>160</v>
      </c>
      <c r="F47" s="3">
        <v>2</v>
      </c>
      <c r="G47" s="3">
        <v>0</v>
      </c>
      <c r="H47" s="3">
        <v>1</v>
      </c>
      <c r="I47" s="3">
        <v>0</v>
      </c>
      <c r="J47" s="3">
        <v>0</v>
      </c>
      <c r="K47" s="3">
        <v>32</v>
      </c>
      <c r="L47" s="3">
        <v>87</v>
      </c>
      <c r="M47" s="3">
        <v>3</v>
      </c>
    </row>
    <row r="48" spans="1:13" ht="12.75">
      <c r="A48" t="s">
        <v>33</v>
      </c>
      <c r="B48" t="s">
        <v>35</v>
      </c>
      <c r="C48" s="3">
        <f t="shared" si="0"/>
        <v>1552</v>
      </c>
      <c r="D48" s="3">
        <v>1024</v>
      </c>
      <c r="E48" s="3">
        <v>262</v>
      </c>
      <c r="F48" s="3">
        <v>1</v>
      </c>
      <c r="G48" s="3">
        <v>0</v>
      </c>
      <c r="H48" s="3">
        <v>1</v>
      </c>
      <c r="I48" s="3">
        <v>0</v>
      </c>
      <c r="J48" s="3">
        <v>0</v>
      </c>
      <c r="K48" s="3">
        <v>57</v>
      </c>
      <c r="L48" s="3">
        <v>198</v>
      </c>
      <c r="M48" s="3">
        <v>9</v>
      </c>
    </row>
    <row r="49" spans="1:13" ht="12.75">
      <c r="A49" t="s">
        <v>33</v>
      </c>
      <c r="B49" t="s">
        <v>38</v>
      </c>
      <c r="C49" s="3">
        <f t="shared" si="0"/>
        <v>1219</v>
      </c>
      <c r="D49" s="3">
        <v>987</v>
      </c>
      <c r="E49" s="3">
        <v>132</v>
      </c>
      <c r="F49" s="3">
        <v>2</v>
      </c>
      <c r="G49" s="3">
        <v>0</v>
      </c>
      <c r="H49" s="3">
        <v>2</v>
      </c>
      <c r="I49" s="3">
        <v>0</v>
      </c>
      <c r="J49" s="3">
        <v>0</v>
      </c>
      <c r="K49" s="3">
        <v>39</v>
      </c>
      <c r="L49" s="3">
        <v>40</v>
      </c>
      <c r="M49" s="3">
        <v>17</v>
      </c>
    </row>
    <row r="50" spans="1:13" ht="12.75">
      <c r="A50" s="1" t="s">
        <v>75</v>
      </c>
      <c r="C50" s="5">
        <f>+C47+C48+C49</f>
        <v>4281</v>
      </c>
      <c r="D50" s="5">
        <f aca="true" t="shared" si="13" ref="D50:M50">+D47+D48+D49</f>
        <v>3236</v>
      </c>
      <c r="E50" s="5">
        <f t="shared" si="13"/>
        <v>554</v>
      </c>
      <c r="F50" s="5">
        <f t="shared" si="13"/>
        <v>5</v>
      </c>
      <c r="G50" s="5">
        <f t="shared" si="13"/>
        <v>0</v>
      </c>
      <c r="H50" s="5">
        <f t="shared" si="13"/>
        <v>4</v>
      </c>
      <c r="I50" s="5">
        <f t="shared" si="13"/>
        <v>0</v>
      </c>
      <c r="J50" s="5">
        <f t="shared" si="13"/>
        <v>0</v>
      </c>
      <c r="K50" s="5">
        <f t="shared" si="13"/>
        <v>128</v>
      </c>
      <c r="L50" s="5">
        <f t="shared" si="13"/>
        <v>325</v>
      </c>
      <c r="M50" s="5">
        <f t="shared" si="13"/>
        <v>29</v>
      </c>
    </row>
    <row r="51" spans="1:13" ht="12.75">
      <c r="A51" t="s">
        <v>36</v>
      </c>
      <c r="B51" t="s">
        <v>38</v>
      </c>
      <c r="C51" s="3">
        <f t="shared" si="0"/>
        <v>3878</v>
      </c>
      <c r="D51" s="3">
        <v>3030</v>
      </c>
      <c r="E51" s="3">
        <v>575</v>
      </c>
      <c r="F51" s="3">
        <v>22</v>
      </c>
      <c r="G51" s="3">
        <v>0</v>
      </c>
      <c r="H51" s="3">
        <v>4</v>
      </c>
      <c r="I51" s="3">
        <v>0</v>
      </c>
      <c r="J51" s="3">
        <v>0</v>
      </c>
      <c r="K51" s="3">
        <v>94</v>
      </c>
      <c r="L51" s="3">
        <v>89</v>
      </c>
      <c r="M51" s="3">
        <v>64</v>
      </c>
    </row>
    <row r="52" spans="1:13" ht="12.75">
      <c r="A52" t="s">
        <v>36</v>
      </c>
      <c r="B52" t="s">
        <v>37</v>
      </c>
      <c r="C52" s="3">
        <f>SUM(D52:M52)</f>
        <v>3732</v>
      </c>
      <c r="D52" s="3">
        <v>2764</v>
      </c>
      <c r="E52" s="3">
        <v>517</v>
      </c>
      <c r="F52" s="3">
        <v>22</v>
      </c>
      <c r="G52" s="3">
        <v>0</v>
      </c>
      <c r="H52" s="3">
        <v>3</v>
      </c>
      <c r="I52" s="3">
        <v>0</v>
      </c>
      <c r="J52" s="3">
        <v>0</v>
      </c>
      <c r="K52" s="3">
        <v>143</v>
      </c>
      <c r="L52" s="3">
        <v>270</v>
      </c>
      <c r="M52" s="3">
        <v>13</v>
      </c>
    </row>
    <row r="53" spans="1:13" ht="12.75">
      <c r="A53" s="1" t="s">
        <v>76</v>
      </c>
      <c r="C53" s="5">
        <f>+C51+C52</f>
        <v>7610</v>
      </c>
      <c r="D53" s="5">
        <f aca="true" t="shared" si="14" ref="D53:M53">+D51+D52</f>
        <v>5794</v>
      </c>
      <c r="E53" s="5">
        <f t="shared" si="14"/>
        <v>1092</v>
      </c>
      <c r="F53" s="5">
        <f t="shared" si="14"/>
        <v>44</v>
      </c>
      <c r="G53" s="5">
        <f t="shared" si="14"/>
        <v>0</v>
      </c>
      <c r="H53" s="5">
        <f t="shared" si="14"/>
        <v>7</v>
      </c>
      <c r="I53" s="5">
        <f t="shared" si="14"/>
        <v>0</v>
      </c>
      <c r="J53" s="5">
        <f t="shared" si="14"/>
        <v>0</v>
      </c>
      <c r="K53" s="5">
        <f t="shared" si="14"/>
        <v>237</v>
      </c>
      <c r="L53" s="5">
        <f t="shared" si="14"/>
        <v>359</v>
      </c>
      <c r="M53" s="5">
        <f t="shared" si="14"/>
        <v>77</v>
      </c>
    </row>
    <row r="54" spans="1:13" ht="12.75">
      <c r="A54" t="s">
        <v>39</v>
      </c>
      <c r="B54" t="s">
        <v>8</v>
      </c>
      <c r="C54" s="3">
        <f t="shared" si="0"/>
        <v>4749</v>
      </c>
      <c r="D54" s="3">
        <v>4258</v>
      </c>
      <c r="E54" s="3">
        <v>240</v>
      </c>
      <c r="F54" s="3">
        <v>17</v>
      </c>
      <c r="G54" s="3">
        <v>10</v>
      </c>
      <c r="H54" s="3">
        <v>1</v>
      </c>
      <c r="I54" s="3">
        <v>0</v>
      </c>
      <c r="J54" s="3">
        <v>0</v>
      </c>
      <c r="K54" s="3">
        <v>53</v>
      </c>
      <c r="L54" s="3">
        <v>139</v>
      </c>
      <c r="M54" s="3">
        <v>31</v>
      </c>
    </row>
    <row r="55" spans="1:13" ht="12.75">
      <c r="A55" s="1" t="s">
        <v>77</v>
      </c>
      <c r="C55" s="5">
        <f>+C54</f>
        <v>4749</v>
      </c>
      <c r="D55" s="5">
        <f aca="true" t="shared" si="15" ref="D55:M55">+D54</f>
        <v>4258</v>
      </c>
      <c r="E55" s="5">
        <f t="shared" si="15"/>
        <v>240</v>
      </c>
      <c r="F55" s="5">
        <f t="shared" si="15"/>
        <v>17</v>
      </c>
      <c r="G55" s="5">
        <f t="shared" si="15"/>
        <v>10</v>
      </c>
      <c r="H55" s="5">
        <f t="shared" si="15"/>
        <v>1</v>
      </c>
      <c r="I55" s="5">
        <f t="shared" si="15"/>
        <v>0</v>
      </c>
      <c r="J55" s="5">
        <f t="shared" si="15"/>
        <v>0</v>
      </c>
      <c r="K55" s="5">
        <f t="shared" si="15"/>
        <v>53</v>
      </c>
      <c r="L55" s="5">
        <f t="shared" si="15"/>
        <v>139</v>
      </c>
      <c r="M55" s="5">
        <f t="shared" si="15"/>
        <v>31</v>
      </c>
    </row>
    <row r="56" spans="1:13" ht="12.75">
      <c r="A56" t="s">
        <v>40</v>
      </c>
      <c r="B56" t="s">
        <v>41</v>
      </c>
      <c r="C56" s="3">
        <f t="shared" si="0"/>
        <v>600</v>
      </c>
      <c r="D56" s="3">
        <v>443</v>
      </c>
      <c r="E56" s="3">
        <v>81</v>
      </c>
      <c r="F56" s="3">
        <v>0</v>
      </c>
      <c r="G56" s="3">
        <v>0</v>
      </c>
      <c r="H56" s="3">
        <v>2</v>
      </c>
      <c r="I56" s="3">
        <v>0</v>
      </c>
      <c r="J56" s="3">
        <v>0</v>
      </c>
      <c r="K56" s="3">
        <v>18</v>
      </c>
      <c r="L56" s="3">
        <v>48</v>
      </c>
      <c r="M56" s="3">
        <v>8</v>
      </c>
    </row>
    <row r="57" spans="1:13" ht="12.75">
      <c r="A57" t="s">
        <v>40</v>
      </c>
      <c r="B57" t="s">
        <v>15</v>
      </c>
      <c r="C57" s="3">
        <f t="shared" si="0"/>
        <v>283</v>
      </c>
      <c r="D57" s="3">
        <v>195</v>
      </c>
      <c r="E57" s="3">
        <v>20</v>
      </c>
      <c r="F57" s="3">
        <v>1</v>
      </c>
      <c r="G57" s="3">
        <v>0</v>
      </c>
      <c r="H57" s="3">
        <v>3</v>
      </c>
      <c r="I57" s="3">
        <v>0</v>
      </c>
      <c r="J57" s="3">
        <v>0</v>
      </c>
      <c r="K57" s="3">
        <v>18</v>
      </c>
      <c r="L57" s="3">
        <v>39</v>
      </c>
      <c r="M57" s="3">
        <v>7</v>
      </c>
    </row>
    <row r="58" spans="1:13" ht="12.75">
      <c r="A58" t="s">
        <v>40</v>
      </c>
      <c r="B58" t="s">
        <v>42</v>
      </c>
      <c r="C58" s="3">
        <f t="shared" si="0"/>
        <v>1730</v>
      </c>
      <c r="D58" s="3">
        <v>1292</v>
      </c>
      <c r="E58" s="3">
        <v>286</v>
      </c>
      <c r="F58" s="3">
        <v>23</v>
      </c>
      <c r="G58" s="3">
        <v>9</v>
      </c>
      <c r="H58" s="3">
        <v>1</v>
      </c>
      <c r="I58" s="3">
        <v>0</v>
      </c>
      <c r="J58" s="3">
        <v>0</v>
      </c>
      <c r="K58" s="3">
        <v>38</v>
      </c>
      <c r="L58" s="3">
        <v>77</v>
      </c>
      <c r="M58" s="3">
        <v>4</v>
      </c>
    </row>
    <row r="59" spans="1:13" ht="12.75">
      <c r="A59" s="1" t="s">
        <v>78</v>
      </c>
      <c r="C59" s="5">
        <f>+C56+C57+C58</f>
        <v>2613</v>
      </c>
      <c r="D59" s="5">
        <f aca="true" t="shared" si="16" ref="D59:M59">+D56+D57+D58</f>
        <v>1930</v>
      </c>
      <c r="E59" s="5">
        <f t="shared" si="16"/>
        <v>387</v>
      </c>
      <c r="F59" s="5">
        <f t="shared" si="16"/>
        <v>24</v>
      </c>
      <c r="G59" s="5">
        <f t="shared" si="16"/>
        <v>9</v>
      </c>
      <c r="H59" s="5">
        <f t="shared" si="16"/>
        <v>6</v>
      </c>
      <c r="I59" s="5">
        <f t="shared" si="16"/>
        <v>0</v>
      </c>
      <c r="J59" s="5">
        <f t="shared" si="16"/>
        <v>0</v>
      </c>
      <c r="K59" s="5">
        <f t="shared" si="16"/>
        <v>74</v>
      </c>
      <c r="L59" s="5">
        <f t="shared" si="16"/>
        <v>164</v>
      </c>
      <c r="M59" s="5">
        <f t="shared" si="16"/>
        <v>19</v>
      </c>
    </row>
    <row r="60" spans="1:13" ht="12.75">
      <c r="A60" t="s">
        <v>43</v>
      </c>
      <c r="B60" t="s">
        <v>8</v>
      </c>
      <c r="C60" s="3">
        <f t="shared" si="0"/>
        <v>435</v>
      </c>
      <c r="D60" s="3">
        <v>292</v>
      </c>
      <c r="E60" s="3">
        <v>30</v>
      </c>
      <c r="F60" s="3">
        <v>2</v>
      </c>
      <c r="G60" s="3">
        <v>2</v>
      </c>
      <c r="H60" s="3">
        <v>1</v>
      </c>
      <c r="I60" s="3">
        <v>0</v>
      </c>
      <c r="J60" s="3">
        <v>0</v>
      </c>
      <c r="K60" s="3">
        <v>18</v>
      </c>
      <c r="L60" s="3">
        <v>84</v>
      </c>
      <c r="M60" s="3">
        <v>6</v>
      </c>
    </row>
    <row r="61" spans="1:13" ht="12.75">
      <c r="A61" t="s">
        <v>43</v>
      </c>
      <c r="B61" t="s">
        <v>17</v>
      </c>
      <c r="C61" s="3">
        <f t="shared" si="0"/>
        <v>6022</v>
      </c>
      <c r="D61" s="3">
        <v>4849</v>
      </c>
      <c r="E61" s="3">
        <v>720</v>
      </c>
      <c r="F61" s="3">
        <v>11</v>
      </c>
      <c r="G61" s="3">
        <v>17</v>
      </c>
      <c r="H61" s="3">
        <v>1</v>
      </c>
      <c r="I61" s="3">
        <v>0</v>
      </c>
      <c r="J61" s="3">
        <v>0</v>
      </c>
      <c r="K61" s="3">
        <v>143</v>
      </c>
      <c r="L61" s="3">
        <v>202</v>
      </c>
      <c r="M61" s="3">
        <v>79</v>
      </c>
    </row>
    <row r="62" spans="1:13" ht="12.75">
      <c r="A62" s="1" t="s">
        <v>79</v>
      </c>
      <c r="C62" s="5">
        <f>+C60+C61</f>
        <v>6457</v>
      </c>
      <c r="D62" s="5">
        <f aca="true" t="shared" si="17" ref="D62:M62">+D60+D61</f>
        <v>5141</v>
      </c>
      <c r="E62" s="5">
        <f t="shared" si="17"/>
        <v>750</v>
      </c>
      <c r="F62" s="5">
        <f t="shared" si="17"/>
        <v>13</v>
      </c>
      <c r="G62" s="5">
        <f t="shared" si="17"/>
        <v>19</v>
      </c>
      <c r="H62" s="5">
        <f t="shared" si="17"/>
        <v>2</v>
      </c>
      <c r="I62" s="5">
        <f t="shared" si="17"/>
        <v>0</v>
      </c>
      <c r="J62" s="5">
        <f t="shared" si="17"/>
        <v>0</v>
      </c>
      <c r="K62" s="5">
        <f t="shared" si="17"/>
        <v>161</v>
      </c>
      <c r="L62" s="5">
        <f t="shared" si="17"/>
        <v>286</v>
      </c>
      <c r="M62" s="5">
        <f t="shared" si="17"/>
        <v>85</v>
      </c>
    </row>
    <row r="64" spans="1:13" ht="12.75">
      <c r="A64" s="1" t="s">
        <v>80</v>
      </c>
      <c r="C64" s="5">
        <f>+C12+C14+C16+C18+C22+C26+C31+C36+C38+C40+C42+C46+C50+C53+C55+C59+C62</f>
        <v>136352</v>
      </c>
      <c r="D64" s="5">
        <f aca="true" t="shared" si="18" ref="D64:M64">+D12+D14+D16+D18+D22+D26+D31+D36+D38+D40+D42+D46+D50+D53+D55+D59+D62</f>
        <v>112234</v>
      </c>
      <c r="E64" s="5">
        <f t="shared" si="18"/>
        <v>15321</v>
      </c>
      <c r="F64" s="5">
        <f t="shared" si="18"/>
        <v>657</v>
      </c>
      <c r="G64" s="5">
        <f t="shared" si="18"/>
        <v>175</v>
      </c>
      <c r="H64" s="5">
        <f t="shared" si="18"/>
        <v>112</v>
      </c>
      <c r="I64" s="5">
        <f t="shared" si="18"/>
        <v>0</v>
      </c>
      <c r="J64" s="5">
        <f t="shared" si="18"/>
        <v>15</v>
      </c>
      <c r="K64" s="5">
        <f t="shared" si="18"/>
        <v>2418</v>
      </c>
      <c r="L64" s="5">
        <f t="shared" si="18"/>
        <v>4250</v>
      </c>
      <c r="M64" s="5">
        <f t="shared" si="18"/>
        <v>1192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2011-12-22T21:28:36Z</cp:lastPrinted>
  <dcterms:created xsi:type="dcterms:W3CDTF">2011-12-05T18:25:03Z</dcterms:created>
  <dcterms:modified xsi:type="dcterms:W3CDTF">2013-06-13T14:36:13Z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