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0"/>
  </bookViews>
  <sheets>
    <sheet name="facturcoopmendoza11" sheetId="1" r:id="rId1"/>
    <sheet name="usucoopmendoza11" sheetId="2" r:id="rId2"/>
  </sheets>
  <definedNames/>
  <calcPr fullCalcOnLoad="1"/>
</workbook>
</file>

<file path=xl/sharedStrings.xml><?xml version="1.0" encoding="utf-8"?>
<sst xmlns="http://schemas.openxmlformats.org/spreadsheetml/2006/main" count="109" uniqueCount="42">
  <si>
    <t>Coop de Santa Rosa Ltda.</t>
  </si>
  <si>
    <t>General Alvear</t>
  </si>
  <si>
    <t>Coop de General Alvear Ltda.</t>
  </si>
  <si>
    <t>Coop de Bowen Ltda.</t>
  </si>
  <si>
    <t>Godoy Cruz</t>
  </si>
  <si>
    <t>Coop de Godoy Cruz Ltda.</t>
  </si>
  <si>
    <t>Junín</t>
  </si>
  <si>
    <t>Coop de Rivadavia Ltda.</t>
  </si>
  <si>
    <t>Coop de Medrano Ltda.</t>
  </si>
  <si>
    <t>Coop de Alto Verde y Algarrobo Grande</t>
  </si>
  <si>
    <t>Rivadavia</t>
  </si>
  <si>
    <t>Coop de Rural Sud Rio Tunuyan Rivadavia</t>
  </si>
  <si>
    <t>San Martín</t>
  </si>
  <si>
    <t>San Rafael</t>
  </si>
  <si>
    <t>Coop de Monte Coman Ltda.</t>
  </si>
  <si>
    <t>Santa Rosa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</si>
  <si>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</si>
  <si>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</si>
  <si>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</si>
  <si>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</si>
  <si>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</si>
  <si>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</si>
  <si>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</si>
  <si>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</si>
  <si>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</si>
  <si>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</si>
  <si>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</si>
  <si>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</si>
  <si>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</si>
  <si>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</si>
  <si>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</si>
  <si>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</si>
  <si>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Total General Alvear</t>
  </si>
  <si>
    <t>Total Godoy Cruz</t>
  </si>
  <si>
    <t>Total Junín</t>
  </si>
  <si>
    <t>Total Rivadavia</t>
  </si>
  <si>
    <t>Total San Martín</t>
  </si>
  <si>
    <t>Total San Rafael</t>
  </si>
  <si>
    <t>Total Santa Rosa</t>
  </si>
  <si>
    <t>TOTAL COOPERATIVAS</t>
  </si>
  <si>
    <t>Cooperativas de la Provincia de MENDOZA</t>
  </si>
  <si>
    <t>AÑO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</si>
</sst>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5"/>
  <sheetViews>
    <sheetView tabSelected="1" workbookViewId="0" topLeftCell="A9">
      <selection activeCell="B9" sqref="B9:M9"/>
    </sheetView>
  </sheetViews>
  <sheetFormatPr defaultColWidth="11.421875" defaultRowHeight="12.75"/>
  <cols>
    <col min="1" max="1" width="20.28125" style="0" customWidth="1"/>
    <col min="2" max="2" width="37.28125" style="0" customWidth="1"/>
    <col min="3" max="3" width="12.28125" style="0" customWidth="1"/>
  </cols>
  <sheetData>
    <row r="3" spans="1:13" ht="12.75">
      <c r="A3" s="4" t="s">
        <v>41</v>
      </c>
      <c r="C3" s="4"/>
      <c r="D3" s="4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4" t="s">
        <v>40</v>
      </c>
      <c r="C4" s="4"/>
      <c r="D4" s="4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4" t="s">
        <v>16</v>
      </c>
      <c r="C5" s="4"/>
      <c r="D5" s="4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4" t="s">
        <v>17</v>
      </c>
      <c r="C6" s="4"/>
      <c r="D6" s="4"/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4"/>
      <c r="C7" s="4"/>
      <c r="D7" s="4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4" t="s">
        <v>18</v>
      </c>
      <c r="B8" s="4" t="s">
        <v>19</v>
      </c>
      <c r="C8" s="5" t="s">
        <v>20</v>
      </c>
      <c r="D8" s="5" t="s">
        <v>21</v>
      </c>
      <c r="E8" s="5" t="s">
        <v>22</v>
      </c>
      <c r="F8" s="5" t="s">
        <v>23</v>
      </c>
      <c r="G8" s="5" t="s">
        <v>24</v>
      </c>
      <c r="H8" s="5" t="s">
        <v>25</v>
      </c>
      <c r="I8" s="5" t="s">
        <v>26</v>
      </c>
      <c r="J8" s="5" t="s">
        <v>27</v>
      </c>
      <c r="K8" s="5" t="s">
        <v>28</v>
      </c>
      <c r="L8" s="5" t="s">
        <v>29</v>
      </c>
      <c r="M8" s="5" t="s">
        <v>30</v>
      </c>
    </row>
    <row r="9" spans="1:13" ht="12.75">
      <c r="A9" t="s">
        <v>1</v>
      </c>
      <c r="B9" s="10" t="s">
        <v>2</v>
      </c>
      <c r="C9" s="11">
        <f>SUM(D9:M9)</f>
        <v>64181.114</v>
      </c>
      <c r="D9" s="11">
        <v>26389.893</v>
      </c>
      <c r="E9" s="11">
        <v>6444.952</v>
      </c>
      <c r="F9" s="11">
        <v>14066.179</v>
      </c>
      <c r="G9" s="11">
        <v>2064.505</v>
      </c>
      <c r="H9" s="11">
        <v>5257.501</v>
      </c>
      <c r="I9" s="11">
        <v>0</v>
      </c>
      <c r="J9" s="11">
        <v>1533.357</v>
      </c>
      <c r="K9" s="11">
        <v>992.07</v>
      </c>
      <c r="L9" s="11">
        <v>7432.657</v>
      </c>
      <c r="M9" s="11">
        <v>0</v>
      </c>
    </row>
    <row r="10" spans="1:13" ht="12.75">
      <c r="A10" t="s">
        <v>1</v>
      </c>
      <c r="B10" t="s">
        <v>3</v>
      </c>
      <c r="C10" s="3">
        <f>SUM(D10:M10)</f>
        <v>10821.588000000002</v>
      </c>
      <c r="D10" s="3">
        <v>2699.17</v>
      </c>
      <c r="E10" s="3">
        <v>1297.445</v>
      </c>
      <c r="F10" s="3">
        <v>1975.992</v>
      </c>
      <c r="G10" s="3">
        <v>339.636</v>
      </c>
      <c r="H10" s="3">
        <v>1158.398</v>
      </c>
      <c r="I10" s="3">
        <v>0</v>
      </c>
      <c r="J10" s="3">
        <v>968.821</v>
      </c>
      <c r="K10" s="3">
        <v>219.68</v>
      </c>
      <c r="L10" s="3">
        <v>2162.446</v>
      </c>
      <c r="M10" s="3">
        <v>0</v>
      </c>
    </row>
    <row r="11" spans="1:13" ht="12.75">
      <c r="A11" s="1" t="s">
        <v>32</v>
      </c>
      <c r="C11" s="5">
        <f>+C9+C10</f>
        <v>75002.702</v>
      </c>
      <c r="D11" s="5">
        <f aca="true" t="shared" si="0" ref="D11:M11">+D9+D10</f>
        <v>29089.063000000002</v>
      </c>
      <c r="E11" s="5">
        <f t="shared" si="0"/>
        <v>7742.397</v>
      </c>
      <c r="F11" s="5">
        <f t="shared" si="0"/>
        <v>16042.171</v>
      </c>
      <c r="G11" s="5">
        <f t="shared" si="0"/>
        <v>2404.141</v>
      </c>
      <c r="H11" s="5">
        <f t="shared" si="0"/>
        <v>6415.899</v>
      </c>
      <c r="I11" s="5">
        <f t="shared" si="0"/>
        <v>0</v>
      </c>
      <c r="J11" s="5">
        <f t="shared" si="0"/>
        <v>2502.178</v>
      </c>
      <c r="K11" s="5">
        <f t="shared" si="0"/>
        <v>1211.75</v>
      </c>
      <c r="L11" s="5">
        <f t="shared" si="0"/>
        <v>9595.103</v>
      </c>
      <c r="M11" s="5">
        <f t="shared" si="0"/>
        <v>0</v>
      </c>
    </row>
    <row r="12" spans="1:13" ht="12.75">
      <c r="A12" t="s">
        <v>4</v>
      </c>
      <c r="B12" t="s">
        <v>5</v>
      </c>
      <c r="C12" s="3">
        <f>SUM(D12:M12)</f>
        <v>308059.675</v>
      </c>
      <c r="D12" s="3">
        <v>164566.398</v>
      </c>
      <c r="E12" s="3">
        <v>69053.362</v>
      </c>
      <c r="F12" s="3">
        <v>51516.625</v>
      </c>
      <c r="G12" s="3">
        <v>0</v>
      </c>
      <c r="H12" s="3">
        <v>22155.838</v>
      </c>
      <c r="I12" s="3">
        <v>0</v>
      </c>
      <c r="J12" s="3">
        <v>0</v>
      </c>
      <c r="K12" s="3">
        <v>0</v>
      </c>
      <c r="L12" s="3">
        <v>0</v>
      </c>
      <c r="M12" s="3">
        <v>767.452</v>
      </c>
    </row>
    <row r="13" spans="1:13" ht="12.75">
      <c r="A13" s="1" t="s">
        <v>33</v>
      </c>
      <c r="C13" s="5">
        <f>+C12</f>
        <v>308059.675</v>
      </c>
      <c r="D13" s="5">
        <f aca="true" t="shared" si="1" ref="D13:M13">+D12</f>
        <v>164566.398</v>
      </c>
      <c r="E13" s="5">
        <f t="shared" si="1"/>
        <v>69053.362</v>
      </c>
      <c r="F13" s="5">
        <f t="shared" si="1"/>
        <v>51516.625</v>
      </c>
      <c r="G13" s="5">
        <f t="shared" si="1"/>
        <v>0</v>
      </c>
      <c r="H13" s="5">
        <f t="shared" si="1"/>
        <v>22155.838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767.452</v>
      </c>
    </row>
    <row r="14" spans="1:13" ht="12.75">
      <c r="A14" t="s">
        <v>6</v>
      </c>
      <c r="B14" t="s">
        <v>7</v>
      </c>
      <c r="C14" s="3">
        <f>SUM(D14:M14)</f>
        <v>9172.583</v>
      </c>
      <c r="D14" s="3">
        <v>2005.277</v>
      </c>
      <c r="E14" s="3">
        <v>226.096</v>
      </c>
      <c r="F14" s="3">
        <v>210.742</v>
      </c>
      <c r="G14" s="3">
        <v>285</v>
      </c>
      <c r="H14" s="3">
        <v>331.242</v>
      </c>
      <c r="I14" s="3">
        <v>0</v>
      </c>
      <c r="J14" s="3">
        <v>6114.226</v>
      </c>
      <c r="K14" s="3">
        <v>0</v>
      </c>
      <c r="L14" s="3">
        <v>0</v>
      </c>
      <c r="M14" s="3">
        <v>0</v>
      </c>
    </row>
    <row r="15" spans="1:13" ht="12.75">
      <c r="A15" t="s">
        <v>6</v>
      </c>
      <c r="B15" t="s">
        <v>8</v>
      </c>
      <c r="C15" s="3">
        <f>SUM(D15:M15)</f>
        <v>2417.5930000000003</v>
      </c>
      <c r="D15" s="3">
        <v>1264.69</v>
      </c>
      <c r="E15" s="3">
        <v>176.21</v>
      </c>
      <c r="F15" s="3">
        <v>156.797</v>
      </c>
      <c r="G15" s="3">
        <v>79.2</v>
      </c>
      <c r="H15" s="3">
        <v>533.31</v>
      </c>
      <c r="I15" s="3">
        <v>0</v>
      </c>
      <c r="J15" s="3">
        <v>200.706</v>
      </c>
      <c r="K15" s="3">
        <v>5.77</v>
      </c>
      <c r="L15" s="3">
        <v>0</v>
      </c>
      <c r="M15" s="3">
        <v>0.91</v>
      </c>
    </row>
    <row r="16" spans="1:13" ht="12.75">
      <c r="A16" t="s">
        <v>6</v>
      </c>
      <c r="B16" t="s">
        <v>9</v>
      </c>
      <c r="C16" s="3">
        <f>SUM(D16:M16)</f>
        <v>15288.094000000001</v>
      </c>
      <c r="D16" s="3">
        <v>5782.957</v>
      </c>
      <c r="E16" s="3">
        <v>291.335</v>
      </c>
      <c r="F16" s="3">
        <v>5621.436</v>
      </c>
      <c r="G16" s="3">
        <v>97.368</v>
      </c>
      <c r="H16" s="3">
        <v>1304.038</v>
      </c>
      <c r="I16" s="3">
        <v>0</v>
      </c>
      <c r="J16" s="3">
        <v>1933.825</v>
      </c>
      <c r="K16" s="3">
        <v>257.135</v>
      </c>
      <c r="L16" s="3">
        <v>0</v>
      </c>
      <c r="M16" s="3">
        <v>0</v>
      </c>
    </row>
    <row r="17" spans="1:13" ht="12.75">
      <c r="A17" s="1" t="s">
        <v>34</v>
      </c>
      <c r="C17" s="5">
        <f>+C14+C15+C16</f>
        <v>26878.270000000004</v>
      </c>
      <c r="D17" s="5">
        <f aca="true" t="shared" si="2" ref="D17:M17">+D14+D15+D16</f>
        <v>9052.924</v>
      </c>
      <c r="E17" s="5">
        <f t="shared" si="2"/>
        <v>693.6410000000001</v>
      </c>
      <c r="F17" s="5">
        <f t="shared" si="2"/>
        <v>5988.974999999999</v>
      </c>
      <c r="G17" s="5">
        <f t="shared" si="2"/>
        <v>461.568</v>
      </c>
      <c r="H17" s="5">
        <f t="shared" si="2"/>
        <v>2168.59</v>
      </c>
      <c r="I17" s="5">
        <f t="shared" si="2"/>
        <v>0</v>
      </c>
      <c r="J17" s="5">
        <f t="shared" si="2"/>
        <v>8248.757</v>
      </c>
      <c r="K17" s="5">
        <f t="shared" si="2"/>
        <v>262.905</v>
      </c>
      <c r="L17" s="5">
        <f t="shared" si="2"/>
        <v>0</v>
      </c>
      <c r="M17" s="5">
        <f t="shared" si="2"/>
        <v>0.91</v>
      </c>
    </row>
    <row r="18" spans="1:13" ht="12.75">
      <c r="A18" t="s">
        <v>10</v>
      </c>
      <c r="B18" t="s">
        <v>7</v>
      </c>
      <c r="C18" s="3">
        <f>SUM(D18:M18)</f>
        <v>59680.634999999995</v>
      </c>
      <c r="D18" s="3">
        <v>29430.028</v>
      </c>
      <c r="E18" s="3">
        <v>12328.312</v>
      </c>
      <c r="F18" s="3">
        <v>6753.361</v>
      </c>
      <c r="G18" s="3">
        <v>1630</v>
      </c>
      <c r="H18" s="3">
        <v>5246.706</v>
      </c>
      <c r="I18" s="3">
        <v>0</v>
      </c>
      <c r="J18" s="3">
        <v>3713.398</v>
      </c>
      <c r="K18" s="3">
        <v>0</v>
      </c>
      <c r="L18" s="3">
        <v>0</v>
      </c>
      <c r="M18" s="3">
        <v>578.83</v>
      </c>
    </row>
    <row r="19" spans="1:13" ht="12.75">
      <c r="A19" t="s">
        <v>10</v>
      </c>
      <c r="B19" t="s">
        <v>11</v>
      </c>
      <c r="C19" s="3">
        <f>SUM(D19:M19)</f>
        <v>42382.450000000004</v>
      </c>
      <c r="D19" s="3">
        <v>7092.16</v>
      </c>
      <c r="E19" s="3">
        <v>1253.21</v>
      </c>
      <c r="F19" s="3">
        <v>5885.55</v>
      </c>
      <c r="G19" s="3">
        <v>692.03</v>
      </c>
      <c r="H19" s="3">
        <v>1539.36</v>
      </c>
      <c r="I19" s="3">
        <v>0</v>
      </c>
      <c r="J19" s="3">
        <v>24528.55</v>
      </c>
      <c r="K19" s="3">
        <v>0</v>
      </c>
      <c r="L19" s="3">
        <v>1251.48</v>
      </c>
      <c r="M19" s="3">
        <v>140.11</v>
      </c>
    </row>
    <row r="20" spans="1:13" ht="12.75">
      <c r="A20" t="s">
        <v>10</v>
      </c>
      <c r="B20" t="s">
        <v>8</v>
      </c>
      <c r="C20" s="3">
        <f>SUM(D20:M20)</f>
        <v>3913.559</v>
      </c>
      <c r="D20" s="3">
        <v>1521.024</v>
      </c>
      <c r="E20" s="3">
        <v>373.766</v>
      </c>
      <c r="F20" s="3">
        <v>934.036</v>
      </c>
      <c r="G20" s="3">
        <v>0</v>
      </c>
      <c r="H20" s="3">
        <v>480.175</v>
      </c>
      <c r="I20" s="3">
        <v>0</v>
      </c>
      <c r="J20" s="3">
        <v>474.239</v>
      </c>
      <c r="K20" s="3">
        <v>114.219</v>
      </c>
      <c r="L20" s="3">
        <v>0</v>
      </c>
      <c r="M20" s="3">
        <v>16.1</v>
      </c>
    </row>
    <row r="21" spans="1:13" ht="12.75">
      <c r="A21" s="1" t="s">
        <v>35</v>
      </c>
      <c r="C21" s="5">
        <f>+C18+C19+C20</f>
        <v>105976.64399999999</v>
      </c>
      <c r="D21" s="5">
        <f aca="true" t="shared" si="3" ref="D21:M21">+D18+D19+D20</f>
        <v>38043.21199999999</v>
      </c>
      <c r="E21" s="5">
        <f t="shared" si="3"/>
        <v>13955.288</v>
      </c>
      <c r="F21" s="5">
        <f t="shared" si="3"/>
        <v>13572.947</v>
      </c>
      <c r="G21" s="5">
        <f t="shared" si="3"/>
        <v>2322.0299999999997</v>
      </c>
      <c r="H21" s="5">
        <f t="shared" si="3"/>
        <v>7266.241</v>
      </c>
      <c r="I21" s="5">
        <f t="shared" si="3"/>
        <v>0</v>
      </c>
      <c r="J21" s="5">
        <f t="shared" si="3"/>
        <v>28716.187</v>
      </c>
      <c r="K21" s="5">
        <f t="shared" si="3"/>
        <v>114.219</v>
      </c>
      <c r="L21" s="5">
        <f t="shared" si="3"/>
        <v>1251.48</v>
      </c>
      <c r="M21" s="5">
        <f t="shared" si="3"/>
        <v>735.0400000000001</v>
      </c>
    </row>
    <row r="22" spans="1:13" ht="12.75">
      <c r="A22" t="s">
        <v>12</v>
      </c>
      <c r="B22" t="s">
        <v>9</v>
      </c>
      <c r="C22" s="3">
        <f>SUM(D22:M22)</f>
        <v>138123.476</v>
      </c>
      <c r="D22" s="3">
        <v>30841.426</v>
      </c>
      <c r="E22" s="3">
        <v>1084.84</v>
      </c>
      <c r="F22" s="3">
        <v>22295.442</v>
      </c>
      <c r="G22" s="3">
        <v>819.301</v>
      </c>
      <c r="H22" s="3">
        <v>2978.105</v>
      </c>
      <c r="I22" s="3">
        <v>0</v>
      </c>
      <c r="J22" s="3">
        <v>79147.876</v>
      </c>
      <c r="K22" s="3">
        <v>956.486</v>
      </c>
      <c r="L22" s="3">
        <v>0</v>
      </c>
      <c r="M22" s="3">
        <v>0</v>
      </c>
    </row>
    <row r="23" spans="1:13" ht="12.75">
      <c r="A23" s="1" t="s">
        <v>36</v>
      </c>
      <c r="C23" s="5">
        <f>+C22</f>
        <v>138123.476</v>
      </c>
      <c r="D23" s="5">
        <f aca="true" t="shared" si="4" ref="D23:M23">+D22</f>
        <v>30841.426</v>
      </c>
      <c r="E23" s="5">
        <f t="shared" si="4"/>
        <v>1084.84</v>
      </c>
      <c r="F23" s="5">
        <f t="shared" si="4"/>
        <v>22295.442</v>
      </c>
      <c r="G23" s="5">
        <f t="shared" si="4"/>
        <v>819.301</v>
      </c>
      <c r="H23" s="5">
        <f t="shared" si="4"/>
        <v>2978.105</v>
      </c>
      <c r="I23" s="5">
        <f t="shared" si="4"/>
        <v>0</v>
      </c>
      <c r="J23" s="5">
        <f t="shared" si="4"/>
        <v>79147.876</v>
      </c>
      <c r="K23" s="5">
        <f t="shared" si="4"/>
        <v>956.486</v>
      </c>
      <c r="L23" s="5">
        <f t="shared" si="4"/>
        <v>0</v>
      </c>
      <c r="M23" s="5">
        <f t="shared" si="4"/>
        <v>0</v>
      </c>
    </row>
    <row r="24" spans="1:13" ht="12.75">
      <c r="A24" t="s">
        <v>13</v>
      </c>
      <c r="B24" s="9" t="s">
        <v>14</v>
      </c>
      <c r="C24" s="8">
        <f>SUM(D24:M24)</f>
        <v>4349.594</v>
      </c>
      <c r="D24" s="8">
        <v>2562.293</v>
      </c>
      <c r="E24" s="8">
        <v>630.589</v>
      </c>
      <c r="F24" s="8">
        <v>32.267</v>
      </c>
      <c r="G24" s="8">
        <v>262.257</v>
      </c>
      <c r="H24" s="8">
        <v>648.266</v>
      </c>
      <c r="I24" s="8">
        <v>0</v>
      </c>
      <c r="J24" s="8">
        <v>0</v>
      </c>
      <c r="K24" s="8">
        <v>170.268</v>
      </c>
      <c r="L24" s="8">
        <v>43.654</v>
      </c>
      <c r="M24" s="8">
        <v>0</v>
      </c>
    </row>
    <row r="25" spans="1:13" ht="12.75">
      <c r="A25" s="1" t="s">
        <v>37</v>
      </c>
      <c r="C25" s="5">
        <f>+C24</f>
        <v>4349.594</v>
      </c>
      <c r="D25" s="5">
        <f aca="true" t="shared" si="5" ref="D25:M25">+D24</f>
        <v>2562.293</v>
      </c>
      <c r="E25" s="5">
        <f t="shared" si="5"/>
        <v>630.589</v>
      </c>
      <c r="F25" s="5">
        <f t="shared" si="5"/>
        <v>32.267</v>
      </c>
      <c r="G25" s="5">
        <f t="shared" si="5"/>
        <v>262.257</v>
      </c>
      <c r="H25" s="5">
        <f t="shared" si="5"/>
        <v>648.266</v>
      </c>
      <c r="I25" s="5">
        <f t="shared" si="5"/>
        <v>0</v>
      </c>
      <c r="J25" s="5">
        <f t="shared" si="5"/>
        <v>0</v>
      </c>
      <c r="K25" s="5">
        <f t="shared" si="5"/>
        <v>170.268</v>
      </c>
      <c r="L25" s="5">
        <f t="shared" si="5"/>
        <v>43.654</v>
      </c>
      <c r="M25" s="5">
        <f t="shared" si="5"/>
        <v>0</v>
      </c>
    </row>
    <row r="26" spans="1:13" ht="12.75">
      <c r="A26" t="s">
        <v>15</v>
      </c>
      <c r="B26" t="s">
        <v>0</v>
      </c>
      <c r="C26" s="3">
        <f>SUM(D26:M26)</f>
        <v>8524.418000000001</v>
      </c>
      <c r="D26" s="3">
        <v>805.541</v>
      </c>
      <c r="E26" s="3">
        <v>102.267</v>
      </c>
      <c r="F26" s="3">
        <v>197.487</v>
      </c>
      <c r="G26" s="3">
        <v>0</v>
      </c>
      <c r="H26" s="3">
        <v>130.169</v>
      </c>
      <c r="I26" s="3">
        <v>0</v>
      </c>
      <c r="J26" s="3">
        <v>7225.31</v>
      </c>
      <c r="K26" s="3">
        <v>0</v>
      </c>
      <c r="L26" s="3">
        <v>0</v>
      </c>
      <c r="M26" s="3">
        <v>63.644</v>
      </c>
    </row>
    <row r="27" spans="1:13" ht="12.75">
      <c r="A27" t="s">
        <v>15</v>
      </c>
      <c r="B27" t="s">
        <v>7</v>
      </c>
      <c r="C27" s="3">
        <f>SUM(D27:M27)</f>
        <v>1941.15</v>
      </c>
      <c r="D27" s="3">
        <v>159.408</v>
      </c>
      <c r="E27" s="3">
        <v>2.091</v>
      </c>
      <c r="F27" s="3">
        <v>0</v>
      </c>
      <c r="G27" s="3">
        <v>0</v>
      </c>
      <c r="H27" s="3">
        <v>6.434</v>
      </c>
      <c r="I27" s="3">
        <v>0</v>
      </c>
      <c r="J27" s="3">
        <v>1773.217</v>
      </c>
      <c r="K27" s="3">
        <v>0</v>
      </c>
      <c r="L27" s="3">
        <v>0</v>
      </c>
      <c r="M27" s="3">
        <v>0</v>
      </c>
    </row>
    <row r="28" spans="1:13" ht="12.75">
      <c r="A28" t="s">
        <v>15</v>
      </c>
      <c r="B28" t="s">
        <v>11</v>
      </c>
      <c r="C28" s="3">
        <f>SUM(D28:M28)</f>
        <v>7623.29</v>
      </c>
      <c r="D28" s="3">
        <v>159.64</v>
      </c>
      <c r="E28" s="3">
        <v>31.22</v>
      </c>
      <c r="F28" s="3">
        <v>4048.02</v>
      </c>
      <c r="G28" s="3">
        <v>0</v>
      </c>
      <c r="H28" s="3">
        <v>0</v>
      </c>
      <c r="I28" s="3">
        <v>0</v>
      </c>
      <c r="J28" s="3">
        <v>3252.63</v>
      </c>
      <c r="K28" s="3">
        <v>0</v>
      </c>
      <c r="L28" s="3">
        <v>131.78</v>
      </c>
      <c r="M28" s="3">
        <v>0</v>
      </c>
    </row>
    <row r="29" spans="1:13" ht="12.75">
      <c r="A29" t="s">
        <v>15</v>
      </c>
      <c r="B29" t="s">
        <v>9</v>
      </c>
      <c r="C29" s="3">
        <f>SUM(D29:M29)</f>
        <v>6041.923</v>
      </c>
      <c r="D29" s="3">
        <v>1085.189</v>
      </c>
      <c r="E29" s="3">
        <v>267.648</v>
      </c>
      <c r="F29" s="3">
        <v>1214.777</v>
      </c>
      <c r="G29" s="3">
        <v>3.036</v>
      </c>
      <c r="H29" s="3">
        <v>138.093</v>
      </c>
      <c r="I29" s="3">
        <v>0</v>
      </c>
      <c r="J29" s="3">
        <v>3315.898</v>
      </c>
      <c r="K29" s="3">
        <v>17.282</v>
      </c>
      <c r="L29" s="3">
        <v>0</v>
      </c>
      <c r="M29" s="3">
        <v>0</v>
      </c>
    </row>
    <row r="30" spans="1:13" ht="12.75">
      <c r="A30" s="1" t="s">
        <v>38</v>
      </c>
      <c r="C30" s="5">
        <f>+C26+C27+C28+C29</f>
        <v>24130.781</v>
      </c>
      <c r="D30" s="5">
        <f aca="true" t="shared" si="6" ref="D30:M30">+D26+D27+D28+D29</f>
        <v>2209.7780000000002</v>
      </c>
      <c r="E30" s="5">
        <f t="shared" si="6"/>
        <v>403.226</v>
      </c>
      <c r="F30" s="5">
        <f t="shared" si="6"/>
        <v>5460.284</v>
      </c>
      <c r="G30" s="5">
        <f t="shared" si="6"/>
        <v>3.036</v>
      </c>
      <c r="H30" s="5">
        <f t="shared" si="6"/>
        <v>274.696</v>
      </c>
      <c r="I30" s="5">
        <f t="shared" si="6"/>
        <v>0</v>
      </c>
      <c r="J30" s="5">
        <f t="shared" si="6"/>
        <v>15567.055</v>
      </c>
      <c r="K30" s="5">
        <f t="shared" si="6"/>
        <v>17.282</v>
      </c>
      <c r="L30" s="5">
        <f t="shared" si="6"/>
        <v>131.78</v>
      </c>
      <c r="M30" s="5">
        <f t="shared" si="6"/>
        <v>63.644</v>
      </c>
    </row>
    <row r="32" spans="1:13" ht="12.75">
      <c r="A32" s="1" t="s">
        <v>39</v>
      </c>
      <c r="C32" s="5">
        <f>+C11+C13+C17+C21+C23+C25+C30</f>
        <v>682521.142</v>
      </c>
      <c r="D32" s="5">
        <f aca="true" t="shared" si="7" ref="D32:M32">+D11+D13+D17+D21+D23+D25+D30</f>
        <v>276365.094</v>
      </c>
      <c r="E32" s="5">
        <f t="shared" si="7"/>
        <v>93563.343</v>
      </c>
      <c r="F32" s="5">
        <f t="shared" si="7"/>
        <v>114908.71100000001</v>
      </c>
      <c r="G32" s="5">
        <f t="shared" si="7"/>
        <v>6272.333</v>
      </c>
      <c r="H32" s="5">
        <f t="shared" si="7"/>
        <v>41907.63500000001</v>
      </c>
      <c r="I32" s="5">
        <f t="shared" si="7"/>
        <v>0</v>
      </c>
      <c r="J32" s="5">
        <f t="shared" si="7"/>
        <v>134182.053</v>
      </c>
      <c r="K32" s="5">
        <f t="shared" si="7"/>
        <v>2732.9100000000003</v>
      </c>
      <c r="L32" s="5">
        <f t="shared" si="7"/>
        <v>11022.017</v>
      </c>
      <c r="M32" s="5">
        <f t="shared" si="7"/>
        <v>1567.046</v>
      </c>
    </row>
    <row r="34" ht="12.75">
      <c r="A34" s="1"/>
    </row>
    <row r="35" ht="12.75">
      <c r="A35" s="1"/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C33" sqref="C33"/>
    </sheetView>
  </sheetViews>
  <sheetFormatPr defaultColWidth="11.421875" defaultRowHeight="12.75"/>
  <cols>
    <col min="1" max="1" width="17.00390625" style="0" customWidth="1"/>
    <col min="2" max="2" width="35.28125" style="0" customWidth="1"/>
    <col min="3" max="3" width="16.28125" style="0" customWidth="1"/>
  </cols>
  <sheetData>
    <row r="2" spans="1:3" ht="12.75">
      <c r="A2" s="1" t="s">
        <v>41</v>
      </c>
      <c r="C2" s="6"/>
    </row>
    <row r="3" spans="1:3" ht="12.75">
      <c r="A3" s="4" t="s">
        <v>40</v>
      </c>
      <c r="C3" s="6"/>
    </row>
    <row r="4" spans="1:3" ht="12.75">
      <c r="A4" s="1"/>
      <c r="C4" s="6"/>
    </row>
    <row r="5" spans="1:3" ht="12.75">
      <c r="A5" s="1" t="s">
        <v>31</v>
      </c>
      <c r="C5" s="6"/>
    </row>
    <row r="6" ht="12.75">
      <c r="C6" s="6"/>
    </row>
    <row r="7" spans="1:13" ht="12.75">
      <c r="A7" s="1" t="s">
        <v>18</v>
      </c>
      <c r="B7" s="1" t="s">
        <v>19</v>
      </c>
      <c r="C7" s="7" t="s">
        <v>20</v>
      </c>
      <c r="D7" s="7" t="s">
        <v>21</v>
      </c>
      <c r="E7" s="7" t="s">
        <v>22</v>
      </c>
      <c r="F7" s="7" t="s">
        <v>23</v>
      </c>
      <c r="G7" s="7" t="s">
        <v>24</v>
      </c>
      <c r="H7" s="7" t="s">
        <v>25</v>
      </c>
      <c r="I7" s="7" t="s">
        <v>26</v>
      </c>
      <c r="J7" s="7" t="s">
        <v>27</v>
      </c>
      <c r="K7" s="7" t="s">
        <v>28</v>
      </c>
      <c r="L7" s="7" t="s">
        <v>29</v>
      </c>
      <c r="M7" s="7" t="s">
        <v>30</v>
      </c>
    </row>
    <row r="8" spans="1:13" ht="12.75">
      <c r="A8" t="s">
        <v>1</v>
      </c>
      <c r="B8" s="10" t="s">
        <v>2</v>
      </c>
      <c r="C8" s="11">
        <f>SUM(D8:M8)</f>
        <v>17478</v>
      </c>
      <c r="D8" s="11">
        <v>11806</v>
      </c>
      <c r="E8" s="11">
        <v>2465</v>
      </c>
      <c r="F8" s="11">
        <v>207</v>
      </c>
      <c r="G8" s="11">
        <v>1</v>
      </c>
      <c r="H8" s="11">
        <v>1</v>
      </c>
      <c r="I8" s="11">
        <v>0</v>
      </c>
      <c r="J8" s="11">
        <v>112</v>
      </c>
      <c r="K8" s="11">
        <v>101</v>
      </c>
      <c r="L8" s="11">
        <v>2785</v>
      </c>
      <c r="M8" s="11">
        <v>0</v>
      </c>
    </row>
    <row r="9" spans="1:13" ht="12.75">
      <c r="A9" t="s">
        <v>1</v>
      </c>
      <c r="B9" t="s">
        <v>3</v>
      </c>
      <c r="C9" s="3">
        <f>SUM(D9:M9)</f>
        <v>3257</v>
      </c>
      <c r="D9" s="3">
        <v>1681</v>
      </c>
      <c r="E9" s="3">
        <v>262</v>
      </c>
      <c r="F9" s="3">
        <v>27</v>
      </c>
      <c r="G9" s="3">
        <v>1</v>
      </c>
      <c r="H9" s="3">
        <v>1</v>
      </c>
      <c r="I9" s="3">
        <v>0</v>
      </c>
      <c r="J9" s="3">
        <v>41</v>
      </c>
      <c r="K9" s="3">
        <v>45</v>
      </c>
      <c r="L9" s="3">
        <v>1199</v>
      </c>
      <c r="M9" s="3">
        <v>0</v>
      </c>
    </row>
    <row r="10" spans="1:13" ht="12.75">
      <c r="A10" s="1" t="s">
        <v>32</v>
      </c>
      <c r="C10" s="5">
        <f>+C8+C9</f>
        <v>20735</v>
      </c>
      <c r="D10" s="5">
        <f aca="true" t="shared" si="0" ref="D10:M10">+D8+D9</f>
        <v>13487</v>
      </c>
      <c r="E10" s="5">
        <f t="shared" si="0"/>
        <v>2727</v>
      </c>
      <c r="F10" s="5">
        <f t="shared" si="0"/>
        <v>234</v>
      </c>
      <c r="G10" s="5">
        <f t="shared" si="0"/>
        <v>2</v>
      </c>
      <c r="H10" s="5">
        <f t="shared" si="0"/>
        <v>2</v>
      </c>
      <c r="I10" s="5">
        <f t="shared" si="0"/>
        <v>0</v>
      </c>
      <c r="J10" s="5">
        <f t="shared" si="0"/>
        <v>153</v>
      </c>
      <c r="K10" s="5">
        <f t="shared" si="0"/>
        <v>146</v>
      </c>
      <c r="L10" s="5">
        <f t="shared" si="0"/>
        <v>3984</v>
      </c>
      <c r="M10" s="5">
        <f t="shared" si="0"/>
        <v>0</v>
      </c>
    </row>
    <row r="11" spans="1:13" ht="12.75">
      <c r="A11" t="s">
        <v>4</v>
      </c>
      <c r="B11" t="s">
        <v>5</v>
      </c>
      <c r="C11" s="3">
        <f>SUM(D11:M11)</f>
        <v>62446</v>
      </c>
      <c r="D11" s="3">
        <v>56771</v>
      </c>
      <c r="E11" s="3">
        <v>5588</v>
      </c>
      <c r="F11" s="3">
        <v>85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2.75">
      <c r="A12" s="1" t="s">
        <v>33</v>
      </c>
      <c r="C12" s="5">
        <f>+C11</f>
        <v>62446</v>
      </c>
      <c r="D12" s="5">
        <f aca="true" t="shared" si="1" ref="D12:M12">+D11</f>
        <v>56771</v>
      </c>
      <c r="E12" s="5">
        <f t="shared" si="1"/>
        <v>5588</v>
      </c>
      <c r="F12" s="5">
        <f t="shared" si="1"/>
        <v>85</v>
      </c>
      <c r="G12" s="5">
        <f t="shared" si="1"/>
        <v>0</v>
      </c>
      <c r="H12" s="5">
        <f t="shared" si="1"/>
        <v>1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1</v>
      </c>
    </row>
    <row r="13" spans="1:13" ht="12.75">
      <c r="A13" t="s">
        <v>6</v>
      </c>
      <c r="B13" t="s">
        <v>7</v>
      </c>
      <c r="C13" s="3">
        <f>SUM(D13:M13)</f>
        <v>1624</v>
      </c>
      <c r="D13" s="3">
        <v>1310</v>
      </c>
      <c r="E13" s="3">
        <v>72</v>
      </c>
      <c r="F13" s="3">
        <v>6</v>
      </c>
      <c r="G13" s="3">
        <v>1</v>
      </c>
      <c r="H13" s="3">
        <v>1</v>
      </c>
      <c r="I13" s="3">
        <v>0</v>
      </c>
      <c r="J13" s="3">
        <v>234</v>
      </c>
      <c r="K13" s="3">
        <v>0</v>
      </c>
      <c r="L13" s="3">
        <v>0</v>
      </c>
      <c r="M13" s="3">
        <v>0</v>
      </c>
    </row>
    <row r="14" spans="1:13" ht="12.75">
      <c r="A14" t="s">
        <v>6</v>
      </c>
      <c r="B14" t="s">
        <v>8</v>
      </c>
      <c r="C14" s="3">
        <f>SUM(D14:M14)</f>
        <v>581</v>
      </c>
      <c r="D14" s="3">
        <v>500</v>
      </c>
      <c r="E14" s="3">
        <v>30</v>
      </c>
      <c r="F14" s="3">
        <v>18</v>
      </c>
      <c r="G14" s="3">
        <v>1</v>
      </c>
      <c r="H14" s="3">
        <v>1</v>
      </c>
      <c r="I14" s="3">
        <v>0</v>
      </c>
      <c r="J14" s="3">
        <v>24</v>
      </c>
      <c r="K14" s="3">
        <v>6</v>
      </c>
      <c r="L14" s="3">
        <v>0</v>
      </c>
      <c r="M14" s="3">
        <v>1</v>
      </c>
    </row>
    <row r="15" spans="1:13" ht="12.75">
      <c r="A15" t="s">
        <v>6</v>
      </c>
      <c r="B15" t="s">
        <v>9</v>
      </c>
      <c r="C15" s="3">
        <f>SUM(D15:M15)</f>
        <v>2509</v>
      </c>
      <c r="D15" s="3">
        <v>2067</v>
      </c>
      <c r="E15" s="3">
        <v>54</v>
      </c>
      <c r="F15" s="3">
        <v>196</v>
      </c>
      <c r="G15" s="3">
        <v>1</v>
      </c>
      <c r="H15" s="3">
        <v>1</v>
      </c>
      <c r="I15" s="3">
        <v>0</v>
      </c>
      <c r="J15" s="3">
        <v>164</v>
      </c>
      <c r="K15" s="3">
        <v>26</v>
      </c>
      <c r="L15" s="3">
        <v>0</v>
      </c>
      <c r="M15" s="3">
        <v>0</v>
      </c>
    </row>
    <row r="16" spans="1:13" ht="12.75">
      <c r="A16" s="1" t="s">
        <v>34</v>
      </c>
      <c r="C16" s="5">
        <f>+C13+C14+C15</f>
        <v>4714</v>
      </c>
      <c r="D16" s="5">
        <f aca="true" t="shared" si="2" ref="D16:M16">+D13+D14+D15</f>
        <v>3877</v>
      </c>
      <c r="E16" s="5">
        <f t="shared" si="2"/>
        <v>156</v>
      </c>
      <c r="F16" s="5">
        <f t="shared" si="2"/>
        <v>220</v>
      </c>
      <c r="G16" s="5">
        <f t="shared" si="2"/>
        <v>3</v>
      </c>
      <c r="H16" s="5">
        <f t="shared" si="2"/>
        <v>3</v>
      </c>
      <c r="I16" s="5">
        <f t="shared" si="2"/>
        <v>0</v>
      </c>
      <c r="J16" s="5">
        <f t="shared" si="2"/>
        <v>422</v>
      </c>
      <c r="K16" s="5">
        <f t="shared" si="2"/>
        <v>32</v>
      </c>
      <c r="L16" s="5">
        <f t="shared" si="2"/>
        <v>0</v>
      </c>
      <c r="M16" s="5">
        <f t="shared" si="2"/>
        <v>1</v>
      </c>
    </row>
    <row r="17" spans="1:13" ht="12.75">
      <c r="A17" t="s">
        <v>10</v>
      </c>
      <c r="B17" t="s">
        <v>7</v>
      </c>
      <c r="C17" s="3">
        <f>SUM(D17:M17)</f>
        <v>21704</v>
      </c>
      <c r="D17" s="3">
        <v>19356</v>
      </c>
      <c r="E17" s="3">
        <v>2042</v>
      </c>
      <c r="F17" s="3">
        <v>53</v>
      </c>
      <c r="G17" s="3">
        <v>1</v>
      </c>
      <c r="H17" s="3">
        <v>1</v>
      </c>
      <c r="I17" s="3">
        <v>0</v>
      </c>
      <c r="J17" s="3">
        <v>250</v>
      </c>
      <c r="K17" s="3">
        <v>0</v>
      </c>
      <c r="L17" s="3">
        <v>0</v>
      </c>
      <c r="M17" s="3">
        <v>1</v>
      </c>
    </row>
    <row r="18" spans="1:13" ht="12.75">
      <c r="A18" t="s">
        <v>10</v>
      </c>
      <c r="B18" t="s">
        <v>11</v>
      </c>
      <c r="C18" s="3">
        <f>SUM(D18:M18)</f>
        <v>4236</v>
      </c>
      <c r="D18" s="3">
        <v>2677</v>
      </c>
      <c r="E18" s="3">
        <v>169</v>
      </c>
      <c r="F18" s="3">
        <v>57</v>
      </c>
      <c r="G18" s="3">
        <v>1</v>
      </c>
      <c r="H18" s="3">
        <v>1</v>
      </c>
      <c r="I18" s="3">
        <v>0</v>
      </c>
      <c r="J18" s="3">
        <v>510</v>
      </c>
      <c r="K18" s="3">
        <v>0</v>
      </c>
      <c r="L18" s="3">
        <v>729</v>
      </c>
      <c r="M18" s="3">
        <v>92</v>
      </c>
    </row>
    <row r="19" spans="1:13" ht="12.75">
      <c r="A19" t="s">
        <v>10</v>
      </c>
      <c r="B19" t="s">
        <v>8</v>
      </c>
      <c r="C19" s="3">
        <f>SUM(D19:M19)</f>
        <v>699</v>
      </c>
      <c r="D19" s="3">
        <v>578</v>
      </c>
      <c r="E19" s="3">
        <v>53</v>
      </c>
      <c r="F19" s="3">
        <v>37</v>
      </c>
      <c r="G19" s="3">
        <v>0</v>
      </c>
      <c r="H19" s="3">
        <v>1</v>
      </c>
      <c r="I19" s="3">
        <v>0</v>
      </c>
      <c r="J19" s="3">
        <v>18</v>
      </c>
      <c r="K19" s="3">
        <v>7</v>
      </c>
      <c r="L19" s="3">
        <v>0</v>
      </c>
      <c r="M19" s="3">
        <v>5</v>
      </c>
    </row>
    <row r="20" spans="1:13" ht="12.75">
      <c r="A20" s="1" t="s">
        <v>35</v>
      </c>
      <c r="C20" s="5">
        <f>+C17+C18+C19</f>
        <v>26639</v>
      </c>
      <c r="D20" s="5">
        <f aca="true" t="shared" si="3" ref="D20:M20">+D17+D18+D19</f>
        <v>22611</v>
      </c>
      <c r="E20" s="5">
        <f t="shared" si="3"/>
        <v>2264</v>
      </c>
      <c r="F20" s="5">
        <f t="shared" si="3"/>
        <v>147</v>
      </c>
      <c r="G20" s="5">
        <f t="shared" si="3"/>
        <v>2</v>
      </c>
      <c r="H20" s="5">
        <f t="shared" si="3"/>
        <v>3</v>
      </c>
      <c r="I20" s="5">
        <f t="shared" si="3"/>
        <v>0</v>
      </c>
      <c r="J20" s="5">
        <f t="shared" si="3"/>
        <v>778</v>
      </c>
      <c r="K20" s="5">
        <f t="shared" si="3"/>
        <v>7</v>
      </c>
      <c r="L20" s="5">
        <f t="shared" si="3"/>
        <v>729</v>
      </c>
      <c r="M20" s="5">
        <f t="shared" si="3"/>
        <v>98</v>
      </c>
    </row>
    <row r="21" spans="1:13" ht="12.75">
      <c r="A21" t="s">
        <v>12</v>
      </c>
      <c r="B21" t="s">
        <v>9</v>
      </c>
      <c r="C21" s="3">
        <f>SUM(D21:M21)</f>
        <v>12179</v>
      </c>
      <c r="D21" s="3">
        <v>9717</v>
      </c>
      <c r="E21" s="3">
        <v>185</v>
      </c>
      <c r="F21" s="3">
        <v>607</v>
      </c>
      <c r="G21" s="3">
        <v>1</v>
      </c>
      <c r="H21" s="3">
        <v>1</v>
      </c>
      <c r="I21" s="3">
        <v>0</v>
      </c>
      <c r="J21" s="3">
        <v>1574</v>
      </c>
      <c r="K21" s="3">
        <v>94</v>
      </c>
      <c r="L21" s="3">
        <v>0</v>
      </c>
      <c r="M21" s="3">
        <v>0</v>
      </c>
    </row>
    <row r="22" spans="1:13" ht="12.75">
      <c r="A22" s="1" t="s">
        <v>36</v>
      </c>
      <c r="C22" s="5">
        <f>+C21</f>
        <v>12179</v>
      </c>
      <c r="D22" s="5">
        <f aca="true" t="shared" si="4" ref="D22:M22">+D21</f>
        <v>9717</v>
      </c>
      <c r="E22" s="5">
        <f t="shared" si="4"/>
        <v>185</v>
      </c>
      <c r="F22" s="5">
        <f t="shared" si="4"/>
        <v>607</v>
      </c>
      <c r="G22" s="5">
        <f t="shared" si="4"/>
        <v>1</v>
      </c>
      <c r="H22" s="5">
        <f t="shared" si="4"/>
        <v>1</v>
      </c>
      <c r="I22" s="5">
        <f t="shared" si="4"/>
        <v>0</v>
      </c>
      <c r="J22" s="5">
        <f t="shared" si="4"/>
        <v>1574</v>
      </c>
      <c r="K22" s="5">
        <f t="shared" si="4"/>
        <v>94</v>
      </c>
      <c r="L22" s="5">
        <f t="shared" si="4"/>
        <v>0</v>
      </c>
      <c r="M22" s="5">
        <f t="shared" si="4"/>
        <v>0</v>
      </c>
    </row>
    <row r="23" spans="1:13" ht="12.75">
      <c r="A23" t="s">
        <v>13</v>
      </c>
      <c r="B23" s="9" t="s">
        <v>14</v>
      </c>
      <c r="C23" s="8">
        <f>SUM(D23:M23)</f>
        <v>1352</v>
      </c>
      <c r="D23" s="8">
        <v>1182</v>
      </c>
      <c r="E23" s="8">
        <v>100</v>
      </c>
      <c r="F23" s="8">
        <v>12</v>
      </c>
      <c r="G23" s="8">
        <v>1</v>
      </c>
      <c r="H23" s="8">
        <v>1</v>
      </c>
      <c r="I23" s="8">
        <v>0</v>
      </c>
      <c r="J23" s="8">
        <v>0</v>
      </c>
      <c r="K23" s="8">
        <v>23</v>
      </c>
      <c r="L23" s="8">
        <v>33</v>
      </c>
      <c r="M23" s="8">
        <v>0</v>
      </c>
    </row>
    <row r="24" spans="1:13" ht="12.75">
      <c r="A24" s="1" t="s">
        <v>37</v>
      </c>
      <c r="C24" s="5">
        <f>+C23</f>
        <v>1352</v>
      </c>
      <c r="D24" s="5">
        <f aca="true" t="shared" si="5" ref="D24:M24">+D23</f>
        <v>1182</v>
      </c>
      <c r="E24" s="5">
        <f t="shared" si="5"/>
        <v>100</v>
      </c>
      <c r="F24" s="5">
        <f t="shared" si="5"/>
        <v>12</v>
      </c>
      <c r="G24" s="5">
        <f t="shared" si="5"/>
        <v>1</v>
      </c>
      <c r="H24" s="5">
        <f t="shared" si="5"/>
        <v>1</v>
      </c>
      <c r="I24" s="5">
        <f t="shared" si="5"/>
        <v>0</v>
      </c>
      <c r="J24" s="5">
        <f t="shared" si="5"/>
        <v>0</v>
      </c>
      <c r="K24" s="5">
        <f t="shared" si="5"/>
        <v>23</v>
      </c>
      <c r="L24" s="5">
        <f t="shared" si="5"/>
        <v>33</v>
      </c>
      <c r="M24" s="5">
        <f t="shared" si="5"/>
        <v>0</v>
      </c>
    </row>
    <row r="25" spans="1:13" ht="12.75">
      <c r="A25" t="s">
        <v>15</v>
      </c>
      <c r="B25" t="s">
        <v>0</v>
      </c>
      <c r="C25" s="3">
        <f>SUM(D25:M25)</f>
        <v>367</v>
      </c>
      <c r="D25" s="3">
        <v>269</v>
      </c>
      <c r="E25" s="3">
        <v>16</v>
      </c>
      <c r="F25" s="3">
        <v>4</v>
      </c>
      <c r="G25" s="3">
        <v>0</v>
      </c>
      <c r="H25" s="3">
        <v>1</v>
      </c>
      <c r="I25" s="3">
        <v>0</v>
      </c>
      <c r="J25" s="3">
        <v>76</v>
      </c>
      <c r="K25" s="3">
        <v>0</v>
      </c>
      <c r="L25" s="3">
        <v>0</v>
      </c>
      <c r="M25" s="3">
        <v>1</v>
      </c>
    </row>
    <row r="26" spans="1:13" ht="12.75">
      <c r="A26" t="s">
        <v>15</v>
      </c>
      <c r="B26" t="s">
        <v>7</v>
      </c>
      <c r="C26" s="3">
        <f>SUM(D26:M26)</f>
        <v>127</v>
      </c>
      <c r="D26" s="3">
        <v>90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>
        <v>35</v>
      </c>
      <c r="K26" s="3">
        <v>0</v>
      </c>
      <c r="L26" s="3">
        <v>0</v>
      </c>
      <c r="M26" s="3">
        <v>0</v>
      </c>
    </row>
    <row r="27" spans="1:13" ht="12.75">
      <c r="A27" t="s">
        <v>15</v>
      </c>
      <c r="B27" t="s">
        <v>11</v>
      </c>
      <c r="C27" s="3">
        <f>SUM(D27:M27)</f>
        <v>210</v>
      </c>
      <c r="D27" s="3">
        <v>54</v>
      </c>
      <c r="E27" s="3">
        <v>7</v>
      </c>
      <c r="F27" s="3">
        <v>6</v>
      </c>
      <c r="G27" s="3">
        <v>0</v>
      </c>
      <c r="H27" s="3">
        <v>0</v>
      </c>
      <c r="I27" s="3">
        <v>0</v>
      </c>
      <c r="J27" s="3">
        <v>59</v>
      </c>
      <c r="K27" s="3">
        <v>0</v>
      </c>
      <c r="L27" s="3">
        <v>84</v>
      </c>
      <c r="M27" s="3">
        <v>0</v>
      </c>
    </row>
    <row r="28" spans="1:13" ht="12.75">
      <c r="A28" t="s">
        <v>15</v>
      </c>
      <c r="B28" t="s">
        <v>9</v>
      </c>
      <c r="C28" s="3">
        <f>SUM(D28:M28)</f>
        <v>554</v>
      </c>
      <c r="D28" s="3">
        <v>420</v>
      </c>
      <c r="E28" s="3">
        <v>11</v>
      </c>
      <c r="F28" s="3">
        <v>24</v>
      </c>
      <c r="G28" s="3">
        <v>1</v>
      </c>
      <c r="H28" s="3">
        <v>1</v>
      </c>
      <c r="I28" s="3">
        <v>0</v>
      </c>
      <c r="J28" s="3">
        <v>93</v>
      </c>
      <c r="K28" s="3">
        <v>4</v>
      </c>
      <c r="L28" s="3">
        <v>0</v>
      </c>
      <c r="M28" s="3">
        <v>0</v>
      </c>
    </row>
    <row r="29" spans="1:13" ht="12.75">
      <c r="A29" s="1" t="s">
        <v>38</v>
      </c>
      <c r="C29" s="5">
        <f>+C25+C26+C27+C28</f>
        <v>1258</v>
      </c>
      <c r="D29" s="5">
        <f aca="true" t="shared" si="6" ref="D29:M29">+D25+D26+D27+D28</f>
        <v>833</v>
      </c>
      <c r="E29" s="5">
        <f t="shared" si="6"/>
        <v>35</v>
      </c>
      <c r="F29" s="5">
        <f t="shared" si="6"/>
        <v>34</v>
      </c>
      <c r="G29" s="5">
        <f t="shared" si="6"/>
        <v>1</v>
      </c>
      <c r="H29" s="5">
        <f t="shared" si="6"/>
        <v>3</v>
      </c>
      <c r="I29" s="5">
        <f t="shared" si="6"/>
        <v>0</v>
      </c>
      <c r="J29" s="5">
        <f t="shared" si="6"/>
        <v>263</v>
      </c>
      <c r="K29" s="5">
        <f t="shared" si="6"/>
        <v>4</v>
      </c>
      <c r="L29" s="5">
        <f t="shared" si="6"/>
        <v>84</v>
      </c>
      <c r="M29" s="5">
        <f t="shared" si="6"/>
        <v>1</v>
      </c>
    </row>
    <row r="31" spans="1:13" ht="12.75">
      <c r="A31" s="1" t="s">
        <v>39</v>
      </c>
      <c r="C31" s="5">
        <f>+C10+C12+C16+C20+C22+C24+C29</f>
        <v>129323</v>
      </c>
      <c r="D31" s="5">
        <f aca="true" t="shared" si="7" ref="D31:M31">+D10+D12+D16+D20+D22+D24+D29</f>
        <v>108478</v>
      </c>
      <c r="E31" s="5">
        <f t="shared" si="7"/>
        <v>11055</v>
      </c>
      <c r="F31" s="5">
        <f t="shared" si="7"/>
        <v>1339</v>
      </c>
      <c r="G31" s="5">
        <f t="shared" si="7"/>
        <v>10</v>
      </c>
      <c r="H31" s="5">
        <f t="shared" si="7"/>
        <v>14</v>
      </c>
      <c r="I31" s="5">
        <f t="shared" si="7"/>
        <v>0</v>
      </c>
      <c r="J31" s="5">
        <f t="shared" si="7"/>
        <v>3190</v>
      </c>
      <c r="K31" s="5">
        <f t="shared" si="7"/>
        <v>306</v>
      </c>
      <c r="L31" s="5">
        <f t="shared" si="7"/>
        <v>4830</v>
      </c>
      <c r="M31" s="5">
        <f t="shared" si="7"/>
        <v>101</v>
      </c>
    </row>
    <row r="33" ht="12.75">
      <c r="A33" s="1"/>
    </row>
    <row r="34" ht="12.75">
      <c r="A34" s="1"/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2011-12-22T21:30:49Z</cp:lastPrinted>
  <dcterms:created xsi:type="dcterms:W3CDTF">2011-12-05T18:26:57Z</dcterms:created>
  <dcterms:modified xsi:type="dcterms:W3CDTF">2012-12-18T14:34:30Z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