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antafe11" sheetId="1" r:id="rId1"/>
    <sheet name="usucoopsantafe11" sheetId="2" r:id="rId2"/>
  </sheets>
  <definedNames/>
  <calcPr fullCalcOnLoad="1"/>
</workbook>
</file>

<file path=xl/sharedStrings.xml><?xml version="1.0" encoding="utf-8"?>
<sst xmlns="http://schemas.openxmlformats.org/spreadsheetml/2006/main" count="322" uniqueCount="117">
  <si>
    <t>Belgrano</t>
  </si>
  <si>
    <t>Coop de Armstrong</t>
  </si>
  <si>
    <t>Coop de Tortugas</t>
  </si>
  <si>
    <t>Caseros</t>
  </si>
  <si>
    <t>Coop de San José de La Esquina</t>
  </si>
  <si>
    <t>Coop de Chabasense</t>
  </si>
  <si>
    <t>Coop de Arequito</t>
  </si>
  <si>
    <t>Coop de Los Molinos</t>
  </si>
  <si>
    <t>Coop de Godeken</t>
  </si>
  <si>
    <t>Castellanos</t>
  </si>
  <si>
    <t>Coop de Tacural</t>
  </si>
  <si>
    <t>Coop de Colonia Josefina</t>
  </si>
  <si>
    <t>Coop de Humberto Primero</t>
  </si>
  <si>
    <t>Constitución</t>
  </si>
  <si>
    <t>Coop de Juncal</t>
  </si>
  <si>
    <t>Coop de Cañada Rica</t>
  </si>
  <si>
    <t>Coop de Santa Teresa</t>
  </si>
  <si>
    <t>Coop de Pavón Arriba</t>
  </si>
  <si>
    <t>Coop de J. B. Molina</t>
  </si>
  <si>
    <t>Garay</t>
  </si>
  <si>
    <t>Coop de Helvecia</t>
  </si>
  <si>
    <t>General López</t>
  </si>
  <si>
    <t>Coop de San Eduardo</t>
  </si>
  <si>
    <t>Coop de Rufino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</si>
  <si>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</si>
  <si>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</si>
  <si>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</si>
  <si>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</si>
  <si>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</si>
  <si>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</si>
  <si>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</si>
  <si>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</si>
  <si>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</si>
  <si>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</si>
  <si>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</si>
  <si>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</si>
  <si>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General Obligado</t>
  </si>
  <si>
    <t>Coop de Avellaneda</t>
  </si>
  <si>
    <t>Coop de El Araza</t>
  </si>
  <si>
    <t>Coop de Las Toscas</t>
  </si>
  <si>
    <t>Iriondo</t>
  </si>
  <si>
    <t>Coop de Serodino Ltda.</t>
  </si>
  <si>
    <t>Coop de Cañada de Gomez</t>
  </si>
  <si>
    <t>Las Colonias</t>
  </si>
  <si>
    <t>Coop de Sa Pereyra</t>
  </si>
  <si>
    <t>Comuna de San Carlos Norte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</si>
  <si>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</si>
  <si>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</si>
  <si>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</si>
  <si>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</si>
  <si>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</si>
  <si>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</si>
  <si>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</si>
  <si>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</si>
  <si>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San Javier</t>
  </si>
  <si>
    <t>Coop de Romang</t>
  </si>
  <si>
    <t>San Jeronimo</t>
  </si>
  <si>
    <t>Coop de Lopez</t>
  </si>
  <si>
    <t>Coop de Galvez</t>
  </si>
  <si>
    <t>Coop de Centeno</t>
  </si>
  <si>
    <t>San Justo</t>
  </si>
  <si>
    <t>Coop de Vera y Pintado y La Camila</t>
  </si>
  <si>
    <t>Coop de La Criolla</t>
  </si>
  <si>
    <t>San Lorenzo</t>
  </si>
  <si>
    <t>Coop de Carcarañá</t>
  </si>
  <si>
    <t>Coop de Villa Mugueta</t>
  </si>
  <si>
    <t>Coop de Fuentes</t>
  </si>
  <si>
    <t>San Martín</t>
  </si>
  <si>
    <t>Coop de Colonia Belgrano</t>
  </si>
  <si>
    <t>Vera</t>
  </si>
  <si>
    <t>Coop de Margarita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</si>
  <si>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</si>
  <si>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</si>
  <si>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</si>
  <si>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</si>
  <si>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</si>
  <si>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</si>
  <si>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</si>
  <si>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</si>
  <si>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</si>
  <si>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</si>
  <si>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</si>
  <si>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</si>
  <si>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</si>
  <si>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</si>
  <si>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</si>
  <si>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</si>
  <si>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Bigand</t>
  </si>
  <si>
    <t>Coop de Gral Gelly</t>
  </si>
  <si>
    <t>Coop de Gral Gelly rural</t>
  </si>
  <si>
    <t>Coop de Peyrano</t>
  </si>
  <si>
    <t>Coop Rural de San Eduardo</t>
  </si>
  <si>
    <t>Municipal de Christophersen</t>
  </si>
  <si>
    <t>Coop de Calchaqui</t>
  </si>
  <si>
    <t>TOTAL COOPERATIVAS</t>
  </si>
  <si>
    <t>Las Cooperativas indicadas en rojo no tienen datos actualizados.</t>
  </si>
  <si>
    <t>Total Belgrano</t>
  </si>
  <si>
    <t>Total Caseros</t>
  </si>
  <si>
    <t>Total Castellanos</t>
  </si>
  <si>
    <t>Total Constitución</t>
  </si>
  <si>
    <t>Total Garay</t>
  </si>
  <si>
    <t>Total General López</t>
  </si>
  <si>
    <t>Total General Obligado</t>
  </si>
  <si>
    <t>Total Iriondo</t>
  </si>
  <si>
    <t>Total Las Colonias</t>
  </si>
  <si>
    <t>Total Rosario</t>
  </si>
  <si>
    <t>Total San Javier</t>
  </si>
  <si>
    <t>Total San Jeronimo</t>
  </si>
  <si>
    <t>Total San Justo</t>
  </si>
  <si>
    <t>Total San Lorenzo</t>
  </si>
  <si>
    <t>Total San Martín</t>
  </si>
  <si>
    <t>Total Vera</t>
  </si>
  <si>
    <t>Cooperativas de la Provincia de SANTA FE</t>
  </si>
  <si>
    <t>AÑO 2011</t>
  </si>
  <si>
    <t>San Cristobal</t>
  </si>
  <si>
    <t>Total San Cristobal</t>
  </si>
  <si>
    <t>Coop de Rivadavia (S. del Estero)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</si>
</sst>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D89" sqref="D89"/>
    </sheetView>
  </sheetViews>
  <sheetFormatPr defaultColWidth="11.421875" defaultRowHeight="12.75"/>
  <cols>
    <col min="1" max="1" width="23.140625" style="0" customWidth="1"/>
    <col min="2" max="2" width="25.00390625" style="0" customWidth="1"/>
    <col min="3" max="3" width="21.7109375" style="0" customWidth="1"/>
  </cols>
  <sheetData>
    <row r="2" spans="1:13" ht="12.75">
      <c r="A2" s="4" t="s">
        <v>113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112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71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72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73</v>
      </c>
      <c r="B7" s="4" t="s">
        <v>74</v>
      </c>
      <c r="C7" s="5" t="s">
        <v>75</v>
      </c>
      <c r="D7" s="5" t="s">
        <v>76</v>
      </c>
      <c r="E7" s="5" t="s">
        <v>77</v>
      </c>
      <c r="F7" s="5" t="s">
        <v>78</v>
      </c>
      <c r="G7" s="5" t="s">
        <v>79</v>
      </c>
      <c r="H7" s="5" t="s">
        <v>80</v>
      </c>
      <c r="I7" s="5" t="s">
        <v>81</v>
      </c>
      <c r="J7" s="5" t="s">
        <v>82</v>
      </c>
      <c r="K7" s="5" t="s">
        <v>83</v>
      </c>
      <c r="L7" s="5" t="s">
        <v>84</v>
      </c>
      <c r="M7" s="5" t="s">
        <v>85</v>
      </c>
    </row>
    <row r="8" spans="1:13" ht="12.75">
      <c r="A8" t="s">
        <v>0</v>
      </c>
      <c r="B8" t="s">
        <v>1</v>
      </c>
      <c r="C8" s="3">
        <f>SUM(D8:M8)</f>
        <v>30866.752999999997</v>
      </c>
      <c r="D8" s="3">
        <v>9508.043</v>
      </c>
      <c r="E8" s="3">
        <v>7034.675</v>
      </c>
      <c r="F8" s="3">
        <v>8843.747</v>
      </c>
      <c r="G8" s="3">
        <v>1404.832</v>
      </c>
      <c r="H8" s="3">
        <v>1847.292</v>
      </c>
      <c r="I8" s="3">
        <v>0</v>
      </c>
      <c r="J8" s="3">
        <v>0</v>
      </c>
      <c r="K8" s="3">
        <v>423.153</v>
      </c>
      <c r="L8" s="3">
        <v>1782.264</v>
      </c>
      <c r="M8" s="3">
        <v>22.747</v>
      </c>
    </row>
    <row r="9" spans="1:13" ht="12.75">
      <c r="A9" t="s">
        <v>0</v>
      </c>
      <c r="B9" t="s">
        <v>2</v>
      </c>
      <c r="C9" s="3">
        <f>SUM(D9:M9)</f>
        <v>4417.499000000001</v>
      </c>
      <c r="D9" s="3">
        <v>2672.895</v>
      </c>
      <c r="E9" s="3">
        <v>521.34</v>
      </c>
      <c r="F9" s="3">
        <v>307.139</v>
      </c>
      <c r="G9" s="3">
        <v>0</v>
      </c>
      <c r="H9" s="3">
        <v>388.914</v>
      </c>
      <c r="I9" s="3">
        <v>0</v>
      </c>
      <c r="J9" s="3">
        <v>0</v>
      </c>
      <c r="K9" s="3">
        <v>182.129</v>
      </c>
      <c r="L9" s="3">
        <v>345.082</v>
      </c>
      <c r="M9" s="3">
        <v>0</v>
      </c>
    </row>
    <row r="10" spans="1:13" ht="12.75">
      <c r="A10" s="1" t="s">
        <v>96</v>
      </c>
      <c r="C10" s="5">
        <f>+C8+C9</f>
        <v>35284.252</v>
      </c>
      <c r="D10" s="5">
        <f aca="true" t="shared" si="0" ref="D10:M10">+D8+D9</f>
        <v>12180.938</v>
      </c>
      <c r="E10" s="5">
        <f t="shared" si="0"/>
        <v>7556.015</v>
      </c>
      <c r="F10" s="5">
        <f t="shared" si="0"/>
        <v>9150.885999999999</v>
      </c>
      <c r="G10" s="5">
        <f t="shared" si="0"/>
        <v>1404.832</v>
      </c>
      <c r="H10" s="5">
        <f t="shared" si="0"/>
        <v>2236.206</v>
      </c>
      <c r="I10" s="5">
        <f t="shared" si="0"/>
        <v>0</v>
      </c>
      <c r="J10" s="5">
        <f t="shared" si="0"/>
        <v>0</v>
      </c>
      <c r="K10" s="5">
        <f t="shared" si="0"/>
        <v>605.282</v>
      </c>
      <c r="L10" s="5">
        <f t="shared" si="0"/>
        <v>2127.346</v>
      </c>
      <c r="M10" s="5">
        <f t="shared" si="0"/>
        <v>22.747</v>
      </c>
    </row>
    <row r="11" spans="1:13" ht="12.75">
      <c r="A11" t="s">
        <v>3</v>
      </c>
      <c r="B11" t="s">
        <v>4</v>
      </c>
      <c r="C11" s="3">
        <f aca="true" t="shared" si="1" ref="C11:C16">SUM(D11:M11)</f>
        <v>986.201</v>
      </c>
      <c r="D11" s="3">
        <v>0</v>
      </c>
      <c r="E11" s="3">
        <v>0</v>
      </c>
      <c r="F11" s="3">
        <v>394.931</v>
      </c>
      <c r="G11" s="3">
        <v>205.348</v>
      </c>
      <c r="H11" s="3">
        <v>0</v>
      </c>
      <c r="I11" s="3">
        <v>0</v>
      </c>
      <c r="J11" s="3">
        <v>0</v>
      </c>
      <c r="K11" s="3">
        <v>0</v>
      </c>
      <c r="L11" s="3">
        <v>385.922</v>
      </c>
      <c r="M11" s="3">
        <v>0</v>
      </c>
    </row>
    <row r="12" spans="1:13" ht="12.75">
      <c r="A12" t="s">
        <v>3</v>
      </c>
      <c r="B12" t="s">
        <v>5</v>
      </c>
      <c r="C12" s="3">
        <f t="shared" si="1"/>
        <v>77177.85000000002</v>
      </c>
      <c r="D12" s="3">
        <v>6389.875</v>
      </c>
      <c r="E12" s="3">
        <v>2569.682</v>
      </c>
      <c r="F12" s="3">
        <v>65631.759</v>
      </c>
      <c r="G12" s="3">
        <v>254.568</v>
      </c>
      <c r="H12" s="3">
        <v>1331.229</v>
      </c>
      <c r="I12" s="3">
        <v>0</v>
      </c>
      <c r="J12" s="3">
        <v>0</v>
      </c>
      <c r="K12" s="3">
        <v>206.451</v>
      </c>
      <c r="L12" s="3">
        <v>469.634</v>
      </c>
      <c r="M12" s="3">
        <v>324.652</v>
      </c>
    </row>
    <row r="13" spans="1:13" ht="12.75">
      <c r="A13" t="s">
        <v>3</v>
      </c>
      <c r="B13" t="s">
        <v>6</v>
      </c>
      <c r="C13" s="3">
        <f t="shared" si="1"/>
        <v>574.863</v>
      </c>
      <c r="D13" s="3">
        <v>0</v>
      </c>
      <c r="E13" s="3">
        <v>0</v>
      </c>
      <c r="F13" s="3">
        <v>0</v>
      </c>
      <c r="G13" s="3">
        <v>353.872</v>
      </c>
      <c r="H13" s="3">
        <v>0</v>
      </c>
      <c r="I13" s="3">
        <v>0</v>
      </c>
      <c r="J13" s="3">
        <v>0</v>
      </c>
      <c r="K13" s="3">
        <v>0</v>
      </c>
      <c r="L13" s="3">
        <v>220.991</v>
      </c>
      <c r="M13" s="3">
        <v>0</v>
      </c>
    </row>
    <row r="14" spans="1:13" ht="12.75">
      <c r="A14" t="s">
        <v>3</v>
      </c>
      <c r="B14" s="8" t="s">
        <v>87</v>
      </c>
      <c r="C14" s="10">
        <f t="shared" si="1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t="s">
        <v>3</v>
      </c>
      <c r="B15" t="s">
        <v>7</v>
      </c>
      <c r="C15" s="12">
        <f t="shared" si="1"/>
        <v>273.263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273.263</v>
      </c>
      <c r="M15" s="3">
        <v>0</v>
      </c>
    </row>
    <row r="16" spans="1:13" ht="12.75">
      <c r="A16" t="s">
        <v>3</v>
      </c>
      <c r="B16" t="s">
        <v>8</v>
      </c>
      <c r="C16" s="12">
        <f t="shared" si="1"/>
        <v>4080.661</v>
      </c>
      <c r="D16" s="3">
        <v>1885.912</v>
      </c>
      <c r="E16" s="3">
        <v>1199.257</v>
      </c>
      <c r="F16" s="3">
        <v>311.753</v>
      </c>
      <c r="G16" s="3">
        <v>0</v>
      </c>
      <c r="H16" s="3">
        <v>336.063</v>
      </c>
      <c r="I16" s="3">
        <v>0</v>
      </c>
      <c r="J16" s="3">
        <v>0</v>
      </c>
      <c r="K16" s="3">
        <v>45.02</v>
      </c>
      <c r="L16" s="3">
        <v>227.391</v>
      </c>
      <c r="M16" s="3">
        <v>75.265</v>
      </c>
    </row>
    <row r="17" spans="1:13" ht="12.75">
      <c r="A17" s="1" t="s">
        <v>97</v>
      </c>
      <c r="C17" s="5">
        <f>+C11+C12+C13+C14+C15+C16</f>
        <v>83092.83800000002</v>
      </c>
      <c r="D17" s="5">
        <f aca="true" t="shared" si="2" ref="D17:M17">+D11+D12+D13+D14+D15+D16</f>
        <v>8275.787</v>
      </c>
      <c r="E17" s="5">
        <f t="shared" si="2"/>
        <v>3768.939</v>
      </c>
      <c r="F17" s="5">
        <f t="shared" si="2"/>
        <v>66338.443</v>
      </c>
      <c r="G17" s="5">
        <f t="shared" si="2"/>
        <v>813.788</v>
      </c>
      <c r="H17" s="5">
        <f t="shared" si="2"/>
        <v>1667.292</v>
      </c>
      <c r="I17" s="5">
        <f t="shared" si="2"/>
        <v>0</v>
      </c>
      <c r="J17" s="5">
        <f t="shared" si="2"/>
        <v>0</v>
      </c>
      <c r="K17" s="5">
        <f t="shared" si="2"/>
        <v>251.471</v>
      </c>
      <c r="L17" s="5">
        <f t="shared" si="2"/>
        <v>1577.201</v>
      </c>
      <c r="M17" s="5">
        <f t="shared" si="2"/>
        <v>399.917</v>
      </c>
    </row>
    <row r="18" spans="1:13" ht="12.75">
      <c r="A18" t="s">
        <v>9</v>
      </c>
      <c r="B18" t="s">
        <v>10</v>
      </c>
      <c r="C18" s="12">
        <f>SUM(D18:M18)</f>
        <v>16080.543</v>
      </c>
      <c r="D18" s="3">
        <v>2453.394</v>
      </c>
      <c r="E18" s="3">
        <v>844.178</v>
      </c>
      <c r="F18" s="3">
        <v>0</v>
      </c>
      <c r="G18" s="3">
        <v>0</v>
      </c>
      <c r="H18" s="3">
        <v>511.836</v>
      </c>
      <c r="I18" s="3">
        <v>0</v>
      </c>
      <c r="J18" s="3">
        <v>0</v>
      </c>
      <c r="K18" s="3">
        <v>0</v>
      </c>
      <c r="L18" s="3">
        <v>12271.135</v>
      </c>
      <c r="M18" s="3">
        <v>0</v>
      </c>
    </row>
    <row r="19" spans="1:13" ht="12.75">
      <c r="A19" t="s">
        <v>9</v>
      </c>
      <c r="B19" t="s">
        <v>11</v>
      </c>
      <c r="C19" s="12">
        <f>SUM(D19:M19)</f>
        <v>5249.29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5249.29</v>
      </c>
      <c r="M19" s="3">
        <v>0</v>
      </c>
    </row>
    <row r="20" spans="1:13" ht="12.75">
      <c r="A20" t="s">
        <v>9</v>
      </c>
      <c r="B20" t="s">
        <v>12</v>
      </c>
      <c r="C20" s="12">
        <f>SUM(D20:M20)</f>
        <v>1492.348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1492.348</v>
      </c>
      <c r="M20" s="3">
        <v>0</v>
      </c>
    </row>
    <row r="21" spans="1:13" ht="12.75">
      <c r="A21" s="1" t="s">
        <v>98</v>
      </c>
      <c r="C21" s="5">
        <f>+C18+C19+C20</f>
        <v>22822.180999999997</v>
      </c>
      <c r="D21" s="5">
        <f aca="true" t="shared" si="3" ref="D21:M21">+D18+D19+D20</f>
        <v>2453.394</v>
      </c>
      <c r="E21" s="5">
        <f t="shared" si="3"/>
        <v>844.178</v>
      </c>
      <c r="F21" s="5">
        <f t="shared" si="3"/>
        <v>0</v>
      </c>
      <c r="G21" s="5">
        <f t="shared" si="3"/>
        <v>0</v>
      </c>
      <c r="H21" s="5">
        <f t="shared" si="3"/>
        <v>511.836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19012.773</v>
      </c>
      <c r="M21" s="5">
        <f t="shared" si="3"/>
        <v>0</v>
      </c>
    </row>
    <row r="22" spans="1:13" ht="12.75">
      <c r="A22" t="s">
        <v>13</v>
      </c>
      <c r="B22" s="8" t="s">
        <v>14</v>
      </c>
      <c r="C22" s="10">
        <f>SUM(D22:M22)</f>
        <v>2745.5560000000005</v>
      </c>
      <c r="D22" s="10">
        <v>680.613</v>
      </c>
      <c r="E22" s="10">
        <v>1359.997</v>
      </c>
      <c r="F22" s="10">
        <v>52.165</v>
      </c>
      <c r="G22" s="10">
        <v>0</v>
      </c>
      <c r="H22" s="10">
        <v>196.923</v>
      </c>
      <c r="I22" s="10">
        <v>0</v>
      </c>
      <c r="J22" s="10">
        <v>0</v>
      </c>
      <c r="K22" s="10">
        <v>0</v>
      </c>
      <c r="L22" s="10">
        <v>455.858</v>
      </c>
      <c r="M22" s="10">
        <v>0</v>
      </c>
    </row>
    <row r="23" spans="1:13" ht="12.75">
      <c r="A23" t="s">
        <v>13</v>
      </c>
      <c r="B23" s="8" t="s">
        <v>88</v>
      </c>
      <c r="C23" s="10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t="s">
        <v>13</v>
      </c>
      <c r="B24" s="8" t="s">
        <v>89</v>
      </c>
      <c r="C24" s="10"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t="s">
        <v>13</v>
      </c>
      <c r="B25" t="s">
        <v>15</v>
      </c>
      <c r="C25" s="12">
        <f>SUM(D25:M25)</f>
        <v>1322.866</v>
      </c>
      <c r="D25" s="3">
        <v>708.018</v>
      </c>
      <c r="E25" s="3">
        <v>305.323</v>
      </c>
      <c r="F25" s="3">
        <v>0</v>
      </c>
      <c r="G25" s="3">
        <v>27.779</v>
      </c>
      <c r="H25" s="3">
        <v>88.012</v>
      </c>
      <c r="I25" s="3">
        <v>0</v>
      </c>
      <c r="J25" s="3">
        <v>0</v>
      </c>
      <c r="K25" s="3">
        <v>9.55</v>
      </c>
      <c r="L25" s="3">
        <v>160.767</v>
      </c>
      <c r="M25" s="3">
        <v>23.417</v>
      </c>
    </row>
    <row r="26" spans="1:13" ht="12.75">
      <c r="A26" t="s">
        <v>13</v>
      </c>
      <c r="B26" t="s">
        <v>16</v>
      </c>
      <c r="C26" s="12">
        <f>SUM(D26:M26)</f>
        <v>5676.03</v>
      </c>
      <c r="D26" s="3">
        <v>2984.084</v>
      </c>
      <c r="E26" s="3">
        <v>1108.921</v>
      </c>
      <c r="F26" s="3">
        <v>153.71</v>
      </c>
      <c r="G26" s="3">
        <v>112.869</v>
      </c>
      <c r="H26" s="3">
        <v>502.777</v>
      </c>
      <c r="I26" s="3">
        <v>0</v>
      </c>
      <c r="J26" s="3">
        <v>0</v>
      </c>
      <c r="K26" s="3">
        <v>137.643</v>
      </c>
      <c r="L26" s="3">
        <v>485.061</v>
      </c>
      <c r="M26" s="3">
        <v>190.965</v>
      </c>
    </row>
    <row r="27" spans="1:13" ht="12.75">
      <c r="A27" t="s">
        <v>13</v>
      </c>
      <c r="B27" s="8" t="s">
        <v>90</v>
      </c>
      <c r="C27" s="10">
        <f>SUM(D27:M27)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t="s">
        <v>13</v>
      </c>
      <c r="B28" s="8" t="s">
        <v>17</v>
      </c>
      <c r="C28" s="10">
        <f>SUM(D28:M28)</f>
        <v>2538.471</v>
      </c>
      <c r="D28" s="10">
        <v>1708.909</v>
      </c>
      <c r="E28" s="10">
        <v>494.591</v>
      </c>
      <c r="F28" s="10">
        <v>176.158</v>
      </c>
      <c r="G28" s="10">
        <v>10.366</v>
      </c>
      <c r="H28" s="10">
        <v>148.447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2.75">
      <c r="A29" t="s">
        <v>13</v>
      </c>
      <c r="B29" t="s">
        <v>18</v>
      </c>
      <c r="C29" s="12">
        <f>SUM(D29:M29)</f>
        <v>2533.806</v>
      </c>
      <c r="D29" s="3">
        <v>1433.436</v>
      </c>
      <c r="E29" s="3">
        <v>740.595</v>
      </c>
      <c r="F29" s="3">
        <v>0</v>
      </c>
      <c r="G29" s="3">
        <v>0</v>
      </c>
      <c r="H29" s="3">
        <v>209.34</v>
      </c>
      <c r="I29" s="3">
        <v>0</v>
      </c>
      <c r="J29" s="3">
        <v>0</v>
      </c>
      <c r="K29" s="3">
        <v>64.022</v>
      </c>
      <c r="L29" s="3">
        <v>86.413</v>
      </c>
      <c r="M29" s="3">
        <v>0</v>
      </c>
    </row>
    <row r="30" spans="1:13" ht="12.75">
      <c r="A30" s="1" t="s">
        <v>99</v>
      </c>
      <c r="C30" s="5">
        <f>+C22+C23+C24+C25+C26+C27+C28+C29</f>
        <v>14816.729000000001</v>
      </c>
      <c r="D30" s="5">
        <f aca="true" t="shared" si="4" ref="D30:M30">+D22+D23+D24+D25+D26+D27+D28+D29</f>
        <v>7515.0599999999995</v>
      </c>
      <c r="E30" s="5">
        <f t="shared" si="4"/>
        <v>4009.4269999999997</v>
      </c>
      <c r="F30" s="5">
        <f t="shared" si="4"/>
        <v>382.033</v>
      </c>
      <c r="G30" s="5">
        <f t="shared" si="4"/>
        <v>151.014</v>
      </c>
      <c r="H30" s="5">
        <f t="shared" si="4"/>
        <v>1145.499</v>
      </c>
      <c r="I30" s="5">
        <f t="shared" si="4"/>
        <v>0</v>
      </c>
      <c r="J30" s="5">
        <f t="shared" si="4"/>
        <v>0</v>
      </c>
      <c r="K30" s="5">
        <f t="shared" si="4"/>
        <v>211.21500000000003</v>
      </c>
      <c r="L30" s="5">
        <f t="shared" si="4"/>
        <v>1188.099</v>
      </c>
      <c r="M30" s="5">
        <f t="shared" si="4"/>
        <v>214.382</v>
      </c>
    </row>
    <row r="31" spans="1:13" ht="12.75">
      <c r="A31" t="s">
        <v>19</v>
      </c>
      <c r="B31" s="8" t="s">
        <v>20</v>
      </c>
      <c r="C31" s="10">
        <f>SUM(D31:M31)</f>
        <v>1853.383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1853.383</v>
      </c>
      <c r="M31" s="10">
        <v>0</v>
      </c>
    </row>
    <row r="32" spans="1:13" ht="12.75">
      <c r="A32" s="1" t="s">
        <v>100</v>
      </c>
      <c r="C32" s="5">
        <f>+C31</f>
        <v>1853.383</v>
      </c>
      <c r="D32" s="5">
        <f aca="true" t="shared" si="5" ref="D32:M32">+D31</f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0</v>
      </c>
      <c r="L32" s="5">
        <f t="shared" si="5"/>
        <v>1853.383</v>
      </c>
      <c r="M32" s="5">
        <f t="shared" si="5"/>
        <v>0</v>
      </c>
    </row>
    <row r="33" spans="1:13" ht="12.75">
      <c r="A33" t="s">
        <v>21</v>
      </c>
      <c r="B33" s="11" t="s">
        <v>91</v>
      </c>
      <c r="C33" s="10">
        <f aca="true" t="shared" si="6" ref="C33:C48">SUM(D33:M33)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t="s">
        <v>21</v>
      </c>
      <c r="B34" t="s">
        <v>22</v>
      </c>
      <c r="C34" s="12">
        <f t="shared" si="6"/>
        <v>1191.2579999999998</v>
      </c>
      <c r="D34" s="3">
        <v>737.132</v>
      </c>
      <c r="E34" s="3">
        <v>329.613</v>
      </c>
      <c r="F34" s="3">
        <v>0</v>
      </c>
      <c r="G34" s="3">
        <v>0</v>
      </c>
      <c r="H34" s="3">
        <v>124.513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t="s">
        <v>21</v>
      </c>
      <c r="B35" t="s">
        <v>23</v>
      </c>
      <c r="C35" s="12">
        <f t="shared" si="6"/>
        <v>33322.322</v>
      </c>
      <c r="D35" s="3">
        <v>13355.235</v>
      </c>
      <c r="E35" s="3">
        <v>6072.114</v>
      </c>
      <c r="F35" s="3">
        <v>6158.899</v>
      </c>
      <c r="G35" s="3">
        <v>1728.477</v>
      </c>
      <c r="H35" s="3">
        <v>3592.317</v>
      </c>
      <c r="I35" s="3">
        <v>0</v>
      </c>
      <c r="J35" s="3">
        <v>0</v>
      </c>
      <c r="K35" s="3">
        <v>424.24</v>
      </c>
      <c r="L35" s="3">
        <v>1665.769</v>
      </c>
      <c r="M35" s="3">
        <v>325.271</v>
      </c>
    </row>
    <row r="36" spans="1:13" ht="12.75">
      <c r="A36" t="s">
        <v>21</v>
      </c>
      <c r="B36" s="8" t="s">
        <v>92</v>
      </c>
      <c r="C36" s="10">
        <f t="shared" si="6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t="s">
        <v>21</v>
      </c>
      <c r="B37" t="s">
        <v>24</v>
      </c>
      <c r="C37" s="12">
        <f t="shared" si="6"/>
        <v>17635.201</v>
      </c>
      <c r="D37" s="3">
        <v>7587.895</v>
      </c>
      <c r="E37" s="3">
        <v>6952.937</v>
      </c>
      <c r="F37" s="3">
        <v>85.937</v>
      </c>
      <c r="G37" s="3">
        <v>348.685</v>
      </c>
      <c r="H37" s="3">
        <v>1375.587</v>
      </c>
      <c r="I37" s="3">
        <v>0</v>
      </c>
      <c r="J37" s="3">
        <v>0</v>
      </c>
      <c r="K37" s="3">
        <v>284.017</v>
      </c>
      <c r="L37" s="3">
        <v>761.65</v>
      </c>
      <c r="M37" s="3">
        <v>238.493</v>
      </c>
    </row>
    <row r="38" spans="1:13" ht="12.75">
      <c r="A38" t="s">
        <v>21</v>
      </c>
      <c r="B38" t="s">
        <v>25</v>
      </c>
      <c r="C38" s="12">
        <f t="shared" si="6"/>
        <v>12040.832000000002</v>
      </c>
      <c r="D38" s="3">
        <v>4569.305</v>
      </c>
      <c r="E38" s="3">
        <v>2074.597</v>
      </c>
      <c r="F38" s="3">
        <v>1173.195</v>
      </c>
      <c r="G38" s="3">
        <v>440.484</v>
      </c>
      <c r="H38" s="3">
        <v>1246.116</v>
      </c>
      <c r="I38" s="3">
        <v>0</v>
      </c>
      <c r="J38" s="3">
        <v>0</v>
      </c>
      <c r="K38" s="3">
        <v>153.449</v>
      </c>
      <c r="L38" s="3">
        <v>2308.041</v>
      </c>
      <c r="M38" s="3">
        <v>75.645</v>
      </c>
    </row>
    <row r="39" spans="1:13" ht="12.75">
      <c r="A39" t="s">
        <v>21</v>
      </c>
      <c r="B39" t="s">
        <v>26</v>
      </c>
      <c r="C39" s="12">
        <f t="shared" si="6"/>
        <v>10126.244</v>
      </c>
      <c r="D39" s="3">
        <v>5416.718</v>
      </c>
      <c r="E39" s="3">
        <v>1672.875</v>
      </c>
      <c r="F39" s="3">
        <v>1345.685</v>
      </c>
      <c r="G39" s="3">
        <v>296.323</v>
      </c>
      <c r="H39" s="3">
        <v>841.23</v>
      </c>
      <c r="I39" s="3">
        <v>0</v>
      </c>
      <c r="J39" s="3">
        <v>0</v>
      </c>
      <c r="K39" s="3">
        <v>152.878</v>
      </c>
      <c r="L39" s="3">
        <v>343.661</v>
      </c>
      <c r="M39" s="3">
        <v>56.874</v>
      </c>
    </row>
    <row r="40" spans="1:13" ht="12.75">
      <c r="A40" t="s">
        <v>21</v>
      </c>
      <c r="B40" t="s">
        <v>27</v>
      </c>
      <c r="C40" s="12">
        <f t="shared" si="6"/>
        <v>2104.23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2104.23</v>
      </c>
      <c r="M40" s="3">
        <v>0</v>
      </c>
    </row>
    <row r="41" spans="1:13" ht="12.75">
      <c r="A41" t="s">
        <v>21</v>
      </c>
      <c r="B41" t="s">
        <v>28</v>
      </c>
      <c r="C41" s="12">
        <f t="shared" si="6"/>
        <v>171793.136</v>
      </c>
      <c r="D41" s="3">
        <v>63544.324</v>
      </c>
      <c r="E41" s="3">
        <v>36985.88</v>
      </c>
      <c r="F41" s="3">
        <v>57218.539</v>
      </c>
      <c r="G41" s="3">
        <v>1155</v>
      </c>
      <c r="H41" s="3">
        <v>9104.947</v>
      </c>
      <c r="I41" s="3">
        <v>0</v>
      </c>
      <c r="J41" s="3">
        <v>0</v>
      </c>
      <c r="K41" s="3">
        <v>2571.247</v>
      </c>
      <c r="L41" s="3">
        <v>0</v>
      </c>
      <c r="M41" s="3">
        <v>1213.199</v>
      </c>
    </row>
    <row r="42" spans="1:13" ht="12.75">
      <c r="A42" t="s">
        <v>21</v>
      </c>
      <c r="B42" t="s">
        <v>29</v>
      </c>
      <c r="C42" s="12">
        <f t="shared" si="6"/>
        <v>10261.018000000004</v>
      </c>
      <c r="D42" s="3">
        <v>5786.39</v>
      </c>
      <c r="E42" s="3">
        <v>2477.044</v>
      </c>
      <c r="F42" s="3">
        <v>69.915</v>
      </c>
      <c r="G42" s="3">
        <v>456.911</v>
      </c>
      <c r="H42" s="3">
        <v>785.12</v>
      </c>
      <c r="I42" s="3">
        <v>0</v>
      </c>
      <c r="J42" s="3">
        <v>0</v>
      </c>
      <c r="K42" s="3">
        <v>60.57</v>
      </c>
      <c r="L42" s="3">
        <v>484.653</v>
      </c>
      <c r="M42" s="3">
        <v>140.415</v>
      </c>
    </row>
    <row r="43" spans="1:13" ht="12.75">
      <c r="A43" t="s">
        <v>21</v>
      </c>
      <c r="B43" t="s">
        <v>30</v>
      </c>
      <c r="C43" s="12">
        <f t="shared" si="6"/>
        <v>13769.815</v>
      </c>
      <c r="D43" s="3">
        <v>5395.592</v>
      </c>
      <c r="E43" s="3">
        <v>1450.948</v>
      </c>
      <c r="F43" s="3">
        <v>241.195</v>
      </c>
      <c r="G43" s="3">
        <v>103.573</v>
      </c>
      <c r="H43" s="3">
        <v>1289.043</v>
      </c>
      <c r="I43" s="3">
        <v>0</v>
      </c>
      <c r="J43" s="3">
        <v>0</v>
      </c>
      <c r="K43" s="3">
        <v>147.994</v>
      </c>
      <c r="L43" s="3">
        <v>5066.027</v>
      </c>
      <c r="M43" s="3">
        <v>75.443</v>
      </c>
    </row>
    <row r="44" spans="1:13" ht="12.75">
      <c r="A44" t="s">
        <v>21</v>
      </c>
      <c r="B44" t="s">
        <v>31</v>
      </c>
      <c r="C44" s="12">
        <f t="shared" si="6"/>
        <v>6482.371999999999</v>
      </c>
      <c r="D44" s="3">
        <v>3292.772</v>
      </c>
      <c r="E44" s="3">
        <v>1100.097</v>
      </c>
      <c r="F44" s="3">
        <v>906.882</v>
      </c>
      <c r="G44" s="3">
        <v>0</v>
      </c>
      <c r="H44" s="3">
        <v>486.488</v>
      </c>
      <c r="I44" s="3">
        <v>0</v>
      </c>
      <c r="J44" s="3">
        <v>0</v>
      </c>
      <c r="K44" s="3">
        <v>140.767</v>
      </c>
      <c r="L44" s="3">
        <v>491.887</v>
      </c>
      <c r="M44" s="3">
        <v>63.479</v>
      </c>
    </row>
    <row r="45" spans="1:13" ht="12.75">
      <c r="A45" t="s">
        <v>21</v>
      </c>
      <c r="B45" t="s">
        <v>32</v>
      </c>
      <c r="C45" s="12">
        <f t="shared" si="6"/>
        <v>6577.77</v>
      </c>
      <c r="D45" s="3">
        <v>3108.162</v>
      </c>
      <c r="E45" s="3">
        <v>1946.561</v>
      </c>
      <c r="F45" s="3">
        <v>33.452</v>
      </c>
      <c r="G45" s="3">
        <v>322.427</v>
      </c>
      <c r="H45" s="3">
        <v>376.585</v>
      </c>
      <c r="I45" s="3">
        <v>0</v>
      </c>
      <c r="J45" s="3">
        <v>0</v>
      </c>
      <c r="K45" s="3">
        <v>187.202</v>
      </c>
      <c r="L45" s="3">
        <v>553.631</v>
      </c>
      <c r="M45" s="3">
        <v>49.75</v>
      </c>
    </row>
    <row r="46" spans="1:13" ht="12.75">
      <c r="A46" t="s">
        <v>21</v>
      </c>
      <c r="B46" t="s">
        <v>33</v>
      </c>
      <c r="C46" s="12">
        <f t="shared" si="6"/>
        <v>8921.312</v>
      </c>
      <c r="D46" s="3">
        <v>3305.718</v>
      </c>
      <c r="E46" s="3">
        <v>4144.06</v>
      </c>
      <c r="F46" s="3">
        <v>127.665</v>
      </c>
      <c r="G46" s="3">
        <v>414.098</v>
      </c>
      <c r="H46" s="3">
        <v>0</v>
      </c>
      <c r="I46" s="3">
        <v>0</v>
      </c>
      <c r="J46" s="3">
        <v>0</v>
      </c>
      <c r="K46" s="3">
        <v>200.143</v>
      </c>
      <c r="L46" s="3">
        <v>685.368</v>
      </c>
      <c r="M46" s="3">
        <v>44.26</v>
      </c>
    </row>
    <row r="47" spans="1:13" ht="12.75">
      <c r="A47" t="s">
        <v>21</v>
      </c>
      <c r="B47" t="s">
        <v>34</v>
      </c>
      <c r="C47" s="12">
        <f t="shared" si="6"/>
        <v>4785.844000000001</v>
      </c>
      <c r="D47" s="3">
        <v>1722.517</v>
      </c>
      <c r="E47" s="3">
        <v>1377.314</v>
      </c>
      <c r="F47" s="3">
        <v>168.105</v>
      </c>
      <c r="G47" s="3">
        <v>115.884</v>
      </c>
      <c r="H47" s="3">
        <v>350.021</v>
      </c>
      <c r="I47" s="3">
        <v>0</v>
      </c>
      <c r="J47" s="3">
        <v>0</v>
      </c>
      <c r="K47" s="3">
        <v>53.3</v>
      </c>
      <c r="L47" s="3">
        <v>896.105</v>
      </c>
      <c r="M47" s="3">
        <v>102.598</v>
      </c>
    </row>
    <row r="48" spans="1:13" ht="12.75">
      <c r="A48" t="s">
        <v>21</v>
      </c>
      <c r="B48" t="s">
        <v>35</v>
      </c>
      <c r="C48" s="12">
        <f t="shared" si="6"/>
        <v>3501.9080000000004</v>
      </c>
      <c r="D48" s="3">
        <v>1090.684</v>
      </c>
      <c r="E48" s="3">
        <v>310.104</v>
      </c>
      <c r="F48" s="3">
        <v>1009.117</v>
      </c>
      <c r="G48" s="3">
        <v>0</v>
      </c>
      <c r="H48" s="3">
        <v>248.199</v>
      </c>
      <c r="I48" s="3">
        <v>0</v>
      </c>
      <c r="J48" s="3">
        <v>0</v>
      </c>
      <c r="K48" s="3">
        <v>136.539</v>
      </c>
      <c r="L48" s="3">
        <v>601.996</v>
      </c>
      <c r="M48" s="3">
        <v>105.269</v>
      </c>
    </row>
    <row r="49" spans="1:13" ht="12.75">
      <c r="A49" s="1" t="s">
        <v>101</v>
      </c>
      <c r="C49" s="5">
        <f>+C33+C34+C35+C36+C37+C38+C39+C40+C41+C42+C43+C44+C45+C46+C47+C48</f>
        <v>302513.26199999993</v>
      </c>
      <c r="D49" s="5">
        <f aca="true" t="shared" si="7" ref="D49:M49">+D33+D34+D35+D36+D37+D38+D39+D40+D41+D42+D43+D44+D45+D46+D47+D48</f>
        <v>118912.44399999999</v>
      </c>
      <c r="E49" s="5">
        <f t="shared" si="7"/>
        <v>66894.144</v>
      </c>
      <c r="F49" s="5">
        <f t="shared" si="7"/>
        <v>68538.586</v>
      </c>
      <c r="G49" s="5">
        <f t="shared" si="7"/>
        <v>5381.862</v>
      </c>
      <c r="H49" s="5">
        <f t="shared" si="7"/>
        <v>19820.166</v>
      </c>
      <c r="I49" s="5">
        <f t="shared" si="7"/>
        <v>0</v>
      </c>
      <c r="J49" s="5">
        <f t="shared" si="7"/>
        <v>0</v>
      </c>
      <c r="K49" s="5">
        <f t="shared" si="7"/>
        <v>4512.3460000000005</v>
      </c>
      <c r="L49" s="5">
        <f t="shared" si="7"/>
        <v>15963.018</v>
      </c>
      <c r="M49" s="5">
        <f t="shared" si="7"/>
        <v>2490.696</v>
      </c>
    </row>
    <row r="50" spans="1:13" ht="12.75">
      <c r="A50" t="s">
        <v>36</v>
      </c>
      <c r="B50" t="s">
        <v>37</v>
      </c>
      <c r="C50" s="12">
        <f>SUM(D50:M50)</f>
        <v>71189.527</v>
      </c>
      <c r="D50" s="3">
        <v>19706.437</v>
      </c>
      <c r="E50" s="3">
        <v>5403.656</v>
      </c>
      <c r="F50" s="3">
        <v>29974.862</v>
      </c>
      <c r="G50" s="3">
        <v>1824.785</v>
      </c>
      <c r="H50" s="3">
        <v>11440.478</v>
      </c>
      <c r="I50" s="3">
        <v>0</v>
      </c>
      <c r="J50" s="3">
        <v>59.828</v>
      </c>
      <c r="K50" s="3">
        <v>587.947</v>
      </c>
      <c r="L50" s="3">
        <v>1970.335</v>
      </c>
      <c r="M50" s="3">
        <v>221.199</v>
      </c>
    </row>
    <row r="51" spans="1:13" ht="12.75">
      <c r="A51" t="s">
        <v>36</v>
      </c>
      <c r="B51" t="s">
        <v>38</v>
      </c>
      <c r="C51" s="12">
        <f>SUM(D51:M51)</f>
        <v>832.357</v>
      </c>
      <c r="D51" s="3">
        <v>396.736</v>
      </c>
      <c r="E51" s="3">
        <v>165.773</v>
      </c>
      <c r="F51" s="3">
        <v>17.808</v>
      </c>
      <c r="G51" s="3">
        <v>0</v>
      </c>
      <c r="H51" s="3">
        <v>74.379</v>
      </c>
      <c r="I51" s="3">
        <v>0</v>
      </c>
      <c r="J51" s="3">
        <v>0</v>
      </c>
      <c r="K51" s="3">
        <v>0</v>
      </c>
      <c r="L51" s="3">
        <v>177.661</v>
      </c>
      <c r="M51" s="3">
        <v>0</v>
      </c>
    </row>
    <row r="52" spans="1:13" ht="12.75">
      <c r="A52" t="s">
        <v>36</v>
      </c>
      <c r="B52" t="s">
        <v>39</v>
      </c>
      <c r="C52" s="12">
        <f>SUM(D52:M52)</f>
        <v>620.566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620.566</v>
      </c>
      <c r="M52" s="3">
        <v>0</v>
      </c>
    </row>
    <row r="53" spans="1:13" ht="12.75">
      <c r="A53" s="1" t="s">
        <v>102</v>
      </c>
      <c r="C53" s="5">
        <f>+C50+C51+C52</f>
        <v>72642.45000000001</v>
      </c>
      <c r="D53" s="5">
        <f aca="true" t="shared" si="8" ref="D53:M53">+D50+D51+D52</f>
        <v>20103.173000000003</v>
      </c>
      <c r="E53" s="5">
        <f t="shared" si="8"/>
        <v>5569.429</v>
      </c>
      <c r="F53" s="5">
        <f t="shared" si="8"/>
        <v>29992.670000000002</v>
      </c>
      <c r="G53" s="5">
        <f t="shared" si="8"/>
        <v>1824.785</v>
      </c>
      <c r="H53" s="5">
        <f t="shared" si="8"/>
        <v>11514.857</v>
      </c>
      <c r="I53" s="5">
        <f t="shared" si="8"/>
        <v>0</v>
      </c>
      <c r="J53" s="5">
        <f t="shared" si="8"/>
        <v>59.828</v>
      </c>
      <c r="K53" s="5">
        <f t="shared" si="8"/>
        <v>587.947</v>
      </c>
      <c r="L53" s="5">
        <f t="shared" si="8"/>
        <v>2768.562</v>
      </c>
      <c r="M53" s="5">
        <f t="shared" si="8"/>
        <v>221.199</v>
      </c>
    </row>
    <row r="54" spans="1:13" ht="12.75">
      <c r="A54" t="s">
        <v>40</v>
      </c>
      <c r="B54" t="s">
        <v>41</v>
      </c>
      <c r="C54" s="12">
        <f>SUM(D54:M54)</f>
        <v>244.146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244.146</v>
      </c>
      <c r="M54" s="3">
        <v>0</v>
      </c>
    </row>
    <row r="55" spans="1:13" ht="12.75">
      <c r="A55" t="s">
        <v>40</v>
      </c>
      <c r="B55" t="s">
        <v>42</v>
      </c>
      <c r="C55" s="12">
        <f>SUM(D55:M55)</f>
        <v>20061.922</v>
      </c>
      <c r="D55" s="3">
        <v>0</v>
      </c>
      <c r="E55" s="3">
        <v>0</v>
      </c>
      <c r="F55" s="3">
        <v>14719.092</v>
      </c>
      <c r="G55" s="3">
        <v>1560.088</v>
      </c>
      <c r="H55" s="3">
        <v>60.46</v>
      </c>
      <c r="I55" s="3">
        <v>0</v>
      </c>
      <c r="J55" s="3">
        <v>0</v>
      </c>
      <c r="K55" s="3">
        <v>70.492</v>
      </c>
      <c r="L55" s="3">
        <v>3651.79</v>
      </c>
      <c r="M55" s="3">
        <v>0</v>
      </c>
    </row>
    <row r="56" spans="1:13" ht="12.75">
      <c r="A56" s="1" t="s">
        <v>103</v>
      </c>
      <c r="C56" s="5">
        <f>+C54+C55</f>
        <v>20306.068</v>
      </c>
      <c r="D56" s="5">
        <f aca="true" t="shared" si="9" ref="D56:M56">+D54+D55</f>
        <v>0</v>
      </c>
      <c r="E56" s="5">
        <f t="shared" si="9"/>
        <v>0</v>
      </c>
      <c r="F56" s="5">
        <f t="shared" si="9"/>
        <v>14719.092</v>
      </c>
      <c r="G56" s="5">
        <f t="shared" si="9"/>
        <v>1560.088</v>
      </c>
      <c r="H56" s="5">
        <f t="shared" si="9"/>
        <v>60.46</v>
      </c>
      <c r="I56" s="5">
        <f t="shared" si="9"/>
        <v>0</v>
      </c>
      <c r="J56" s="5">
        <f t="shared" si="9"/>
        <v>0</v>
      </c>
      <c r="K56" s="5">
        <f t="shared" si="9"/>
        <v>70.492</v>
      </c>
      <c r="L56" s="5">
        <f t="shared" si="9"/>
        <v>3895.936</v>
      </c>
      <c r="M56" s="5">
        <f t="shared" si="9"/>
        <v>0</v>
      </c>
    </row>
    <row r="57" spans="1:13" ht="12.75">
      <c r="A57" t="s">
        <v>43</v>
      </c>
      <c r="B57" t="s">
        <v>44</v>
      </c>
      <c r="C57" s="12">
        <f>SUM(D57:M57)</f>
        <v>4520.219999999999</v>
      </c>
      <c r="D57" s="3">
        <v>1538.877</v>
      </c>
      <c r="E57" s="3">
        <v>448.841</v>
      </c>
      <c r="F57" s="3">
        <v>807.722</v>
      </c>
      <c r="G57" s="3">
        <v>87.073</v>
      </c>
      <c r="H57" s="3">
        <v>335.137</v>
      </c>
      <c r="I57" s="3">
        <v>0</v>
      </c>
      <c r="J57" s="3">
        <v>0</v>
      </c>
      <c r="K57" s="3">
        <v>93.317</v>
      </c>
      <c r="L57" s="3">
        <v>1176.487</v>
      </c>
      <c r="M57" s="3">
        <v>32.766</v>
      </c>
    </row>
    <row r="58" spans="1:13" ht="12.75">
      <c r="A58" t="s">
        <v>43</v>
      </c>
      <c r="B58" t="s">
        <v>45</v>
      </c>
      <c r="C58" s="12">
        <f>SUM(D58:M58)</f>
        <v>1698.131</v>
      </c>
      <c r="D58" s="3">
        <v>863.747</v>
      </c>
      <c r="E58" s="3">
        <v>0</v>
      </c>
      <c r="F58" s="3">
        <v>559.53</v>
      </c>
      <c r="G58" s="3">
        <v>0</v>
      </c>
      <c r="H58" s="3">
        <v>274.854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2.75">
      <c r="A59" s="1" t="s">
        <v>104</v>
      </c>
      <c r="C59" s="5">
        <f>+C57+C58</f>
        <v>6218.351</v>
      </c>
      <c r="D59" s="5">
        <f aca="true" t="shared" si="10" ref="D59:M59">+D57+D58</f>
        <v>2402.624</v>
      </c>
      <c r="E59" s="5">
        <f t="shared" si="10"/>
        <v>448.841</v>
      </c>
      <c r="F59" s="5">
        <f t="shared" si="10"/>
        <v>1367.252</v>
      </c>
      <c r="G59" s="5">
        <f t="shared" si="10"/>
        <v>87.073</v>
      </c>
      <c r="H59" s="5">
        <f t="shared" si="10"/>
        <v>609.991</v>
      </c>
      <c r="I59" s="5">
        <f t="shared" si="10"/>
        <v>0</v>
      </c>
      <c r="J59" s="5">
        <f t="shared" si="10"/>
        <v>0</v>
      </c>
      <c r="K59" s="5">
        <f t="shared" si="10"/>
        <v>93.317</v>
      </c>
      <c r="L59" s="5">
        <f t="shared" si="10"/>
        <v>1176.487</v>
      </c>
      <c r="M59" s="5">
        <f t="shared" si="10"/>
        <v>32.766</v>
      </c>
    </row>
    <row r="60" spans="1:13" ht="12.75">
      <c r="A60" t="s">
        <v>46</v>
      </c>
      <c r="B60" t="s">
        <v>47</v>
      </c>
      <c r="C60" s="12">
        <f aca="true" t="shared" si="11" ref="C60:C66">SUM(D60:M60)</f>
        <v>1467.9119999999998</v>
      </c>
      <c r="D60" s="3">
        <v>958.353</v>
      </c>
      <c r="E60" s="3">
        <v>155.565</v>
      </c>
      <c r="F60" s="3">
        <v>233.167</v>
      </c>
      <c r="G60" s="3">
        <v>0</v>
      </c>
      <c r="H60" s="3">
        <v>120.827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t="s">
        <v>46</v>
      </c>
      <c r="B61" t="s">
        <v>48</v>
      </c>
      <c r="C61" s="12">
        <f t="shared" si="11"/>
        <v>2691.4339999999997</v>
      </c>
      <c r="D61" s="3">
        <v>1970.538</v>
      </c>
      <c r="E61" s="3">
        <v>339.251</v>
      </c>
      <c r="F61" s="3">
        <v>0</v>
      </c>
      <c r="G61" s="3">
        <v>0</v>
      </c>
      <c r="H61" s="3">
        <v>342.523</v>
      </c>
      <c r="I61" s="3">
        <v>0</v>
      </c>
      <c r="J61" s="3">
        <v>0</v>
      </c>
      <c r="K61" s="3">
        <v>39.122</v>
      </c>
      <c r="L61" s="3">
        <v>0</v>
      </c>
      <c r="M61" s="3">
        <v>0</v>
      </c>
    </row>
    <row r="62" spans="1:13" ht="12.75">
      <c r="A62" t="s">
        <v>46</v>
      </c>
      <c r="B62" t="s">
        <v>49</v>
      </c>
      <c r="C62" s="12">
        <f t="shared" si="11"/>
        <v>4879.305</v>
      </c>
      <c r="D62" s="3">
        <v>332.765</v>
      </c>
      <c r="E62" s="3">
        <v>4336.612</v>
      </c>
      <c r="F62" s="3">
        <v>57.295</v>
      </c>
      <c r="G62" s="3">
        <v>0</v>
      </c>
      <c r="H62" s="3">
        <v>92.472</v>
      </c>
      <c r="I62" s="3">
        <v>0</v>
      </c>
      <c r="J62" s="3">
        <v>0</v>
      </c>
      <c r="K62" s="3">
        <v>7.071</v>
      </c>
      <c r="L62" s="3">
        <v>32.531</v>
      </c>
      <c r="M62" s="3">
        <v>20.559</v>
      </c>
    </row>
    <row r="63" spans="1:13" ht="12.75">
      <c r="A63" t="s">
        <v>46</v>
      </c>
      <c r="B63" t="s">
        <v>50</v>
      </c>
      <c r="C63" s="12">
        <f t="shared" si="11"/>
        <v>112509.71800000001</v>
      </c>
      <c r="D63" s="3">
        <v>45766.55</v>
      </c>
      <c r="E63" s="3">
        <v>10327.567</v>
      </c>
      <c r="F63" s="3">
        <v>41873.043</v>
      </c>
      <c r="G63" s="3">
        <v>1686.266</v>
      </c>
      <c r="H63" s="3">
        <v>10328.073</v>
      </c>
      <c r="I63" s="3">
        <v>0</v>
      </c>
      <c r="J63" s="3">
        <v>0</v>
      </c>
      <c r="K63" s="3">
        <v>990.364</v>
      </c>
      <c r="L63" s="3">
        <v>251.425</v>
      </c>
      <c r="M63" s="3">
        <v>1286.43</v>
      </c>
    </row>
    <row r="64" spans="1:13" ht="12.75">
      <c r="A64" t="s">
        <v>46</v>
      </c>
      <c r="B64" t="s">
        <v>51</v>
      </c>
      <c r="C64" s="12">
        <f t="shared" si="11"/>
        <v>5988.985</v>
      </c>
      <c r="D64" s="3">
        <v>2714.817</v>
      </c>
      <c r="E64" s="3">
        <v>1029.691</v>
      </c>
      <c r="F64" s="3">
        <v>839.61</v>
      </c>
      <c r="G64" s="3">
        <v>0</v>
      </c>
      <c r="H64" s="3">
        <v>575.383</v>
      </c>
      <c r="I64" s="3">
        <v>0</v>
      </c>
      <c r="J64" s="3">
        <v>280.97</v>
      </c>
      <c r="K64" s="3">
        <v>192.814</v>
      </c>
      <c r="L64" s="3">
        <v>355.7</v>
      </c>
      <c r="M64" s="3">
        <v>0</v>
      </c>
    </row>
    <row r="65" spans="1:13" ht="12.75">
      <c r="A65" t="s">
        <v>46</v>
      </c>
      <c r="B65" t="s">
        <v>52</v>
      </c>
      <c r="C65" s="12">
        <f t="shared" si="11"/>
        <v>10271.606999999998</v>
      </c>
      <c r="D65" s="3">
        <v>4868.892</v>
      </c>
      <c r="E65" s="3">
        <v>1623.066</v>
      </c>
      <c r="F65" s="3">
        <v>2949.303</v>
      </c>
      <c r="G65" s="3">
        <v>241.74</v>
      </c>
      <c r="H65" s="3">
        <v>338.436</v>
      </c>
      <c r="I65" s="3">
        <v>0</v>
      </c>
      <c r="J65" s="3">
        <v>0</v>
      </c>
      <c r="K65" s="3">
        <v>184.74</v>
      </c>
      <c r="L65" s="3">
        <v>65.43</v>
      </c>
      <c r="M65" s="3">
        <v>0</v>
      </c>
    </row>
    <row r="66" spans="1:13" ht="12.75">
      <c r="A66" t="s">
        <v>46</v>
      </c>
      <c r="B66" t="s">
        <v>53</v>
      </c>
      <c r="C66" s="12">
        <f t="shared" si="11"/>
        <v>21579.098</v>
      </c>
      <c r="D66" s="3">
        <v>9613.781</v>
      </c>
      <c r="E66" s="3">
        <v>2472.095</v>
      </c>
      <c r="F66" s="3">
        <v>6724.307</v>
      </c>
      <c r="G66" s="3">
        <v>192.289</v>
      </c>
      <c r="H66" s="3">
        <v>1974.563</v>
      </c>
      <c r="I66" s="3">
        <v>0</v>
      </c>
      <c r="J66" s="3">
        <v>0</v>
      </c>
      <c r="K66" s="3">
        <v>602.063</v>
      </c>
      <c r="L66" s="3">
        <v>0</v>
      </c>
      <c r="M66" s="3">
        <v>0</v>
      </c>
    </row>
    <row r="67" spans="1:13" ht="12.75">
      <c r="A67" s="1" t="s">
        <v>105</v>
      </c>
      <c r="C67" s="5">
        <f>+C60+C61+C62+C63+C64+C65+C66</f>
        <v>159388.059</v>
      </c>
      <c r="D67" s="5">
        <f aca="true" t="shared" si="12" ref="D67:M67">+D60+D61+D62+D63+D64+D65+D66</f>
        <v>66225.69600000001</v>
      </c>
      <c r="E67" s="5">
        <f t="shared" si="12"/>
        <v>20283.847</v>
      </c>
      <c r="F67" s="5">
        <f t="shared" si="12"/>
        <v>52676.725</v>
      </c>
      <c r="G67" s="5">
        <f t="shared" si="12"/>
        <v>2120.295</v>
      </c>
      <c r="H67" s="5">
        <f t="shared" si="12"/>
        <v>13772.277</v>
      </c>
      <c r="I67" s="5">
        <f t="shared" si="12"/>
        <v>0</v>
      </c>
      <c r="J67" s="5">
        <f t="shared" si="12"/>
        <v>280.97</v>
      </c>
      <c r="K67" s="5">
        <f t="shared" si="12"/>
        <v>2016.174</v>
      </c>
      <c r="L67" s="5">
        <f t="shared" si="12"/>
        <v>705.086</v>
      </c>
      <c r="M67" s="5">
        <f t="shared" si="12"/>
        <v>1306.989</v>
      </c>
    </row>
    <row r="68" spans="1:13" ht="12.75">
      <c r="A68" s="13" t="s">
        <v>114</v>
      </c>
      <c r="B68" t="s">
        <v>116</v>
      </c>
      <c r="C68" s="12">
        <f>SUM(D68:M68)</f>
        <v>582.899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582.899</v>
      </c>
      <c r="M68" s="3">
        <v>0</v>
      </c>
    </row>
    <row r="69" spans="1:13" ht="12.75">
      <c r="A69" s="1" t="s">
        <v>115</v>
      </c>
      <c r="C69" s="5">
        <f>+C68</f>
        <v>582.899</v>
      </c>
      <c r="D69" s="5">
        <f aca="true" t="shared" si="13" ref="D69:M69">+D68</f>
        <v>0</v>
      </c>
      <c r="E69" s="5">
        <f t="shared" si="13"/>
        <v>0</v>
      </c>
      <c r="F69" s="5">
        <f t="shared" si="13"/>
        <v>0</v>
      </c>
      <c r="G69" s="5">
        <f t="shared" si="13"/>
        <v>0</v>
      </c>
      <c r="H69" s="5">
        <f t="shared" si="13"/>
        <v>0</v>
      </c>
      <c r="I69" s="5">
        <f t="shared" si="13"/>
        <v>0</v>
      </c>
      <c r="J69" s="5">
        <f t="shared" si="13"/>
        <v>0</v>
      </c>
      <c r="K69" s="5">
        <f t="shared" si="13"/>
        <v>0</v>
      </c>
      <c r="L69" s="5">
        <f t="shared" si="13"/>
        <v>582.899</v>
      </c>
      <c r="M69" s="5">
        <f t="shared" si="13"/>
        <v>0</v>
      </c>
    </row>
    <row r="70" spans="1:13" ht="12.75">
      <c r="A70" t="s">
        <v>54</v>
      </c>
      <c r="B70" t="s">
        <v>55</v>
      </c>
      <c r="C70" s="12">
        <f>SUM(D70:M70)</f>
        <v>3731.6569999999997</v>
      </c>
      <c r="D70" s="3">
        <v>691.879</v>
      </c>
      <c r="E70" s="3">
        <v>1145.35</v>
      </c>
      <c r="F70" s="3">
        <v>257.547</v>
      </c>
      <c r="G70" s="3">
        <v>0</v>
      </c>
      <c r="H70" s="3">
        <v>0</v>
      </c>
      <c r="I70" s="3">
        <v>0</v>
      </c>
      <c r="J70" s="3">
        <v>0</v>
      </c>
      <c r="K70" s="3">
        <v>57.721</v>
      </c>
      <c r="L70" s="3">
        <v>1542.738</v>
      </c>
      <c r="M70" s="3">
        <v>36.422</v>
      </c>
    </row>
    <row r="71" spans="1:13" ht="12.75">
      <c r="A71" s="1" t="s">
        <v>106</v>
      </c>
      <c r="C71" s="5">
        <f>+C70</f>
        <v>3731.6569999999997</v>
      </c>
      <c r="D71" s="5">
        <f aca="true" t="shared" si="14" ref="D71:M71">+D70</f>
        <v>691.879</v>
      </c>
      <c r="E71" s="5">
        <f t="shared" si="14"/>
        <v>1145.35</v>
      </c>
      <c r="F71" s="5">
        <f t="shared" si="14"/>
        <v>257.547</v>
      </c>
      <c r="G71" s="5">
        <f t="shared" si="14"/>
        <v>0</v>
      </c>
      <c r="H71" s="5">
        <f t="shared" si="14"/>
        <v>0</v>
      </c>
      <c r="I71" s="5">
        <f t="shared" si="14"/>
        <v>0</v>
      </c>
      <c r="J71" s="5">
        <f t="shared" si="14"/>
        <v>0</v>
      </c>
      <c r="K71" s="5">
        <f t="shared" si="14"/>
        <v>57.721</v>
      </c>
      <c r="L71" s="5">
        <f t="shared" si="14"/>
        <v>1542.738</v>
      </c>
      <c r="M71" s="5">
        <f t="shared" si="14"/>
        <v>36.422</v>
      </c>
    </row>
    <row r="72" spans="1:13" ht="12.75">
      <c r="A72" t="s">
        <v>56</v>
      </c>
      <c r="B72" t="s">
        <v>57</v>
      </c>
      <c r="C72" s="12">
        <f>SUM(D72:M72)</f>
        <v>3279.591</v>
      </c>
      <c r="D72" s="3">
        <v>1537.409</v>
      </c>
      <c r="E72" s="3">
        <v>701.506</v>
      </c>
      <c r="F72" s="3">
        <v>162.273</v>
      </c>
      <c r="G72" s="3">
        <v>0</v>
      </c>
      <c r="H72" s="3">
        <v>268.768</v>
      </c>
      <c r="I72" s="3">
        <v>0</v>
      </c>
      <c r="J72" s="3">
        <v>0</v>
      </c>
      <c r="K72" s="3">
        <v>50.696</v>
      </c>
      <c r="L72" s="3">
        <v>558.939</v>
      </c>
      <c r="M72" s="3">
        <v>0</v>
      </c>
    </row>
    <row r="73" spans="1:13" ht="12.75">
      <c r="A73" t="s">
        <v>56</v>
      </c>
      <c r="B73" t="s">
        <v>58</v>
      </c>
      <c r="C73" s="12">
        <f>SUM(D73:M73)</f>
        <v>45475.206</v>
      </c>
      <c r="D73" s="3">
        <v>16786.77</v>
      </c>
      <c r="E73" s="3">
        <v>5884.4</v>
      </c>
      <c r="F73" s="3">
        <v>17046.424</v>
      </c>
      <c r="G73" s="3">
        <v>2074.583</v>
      </c>
      <c r="H73" s="3">
        <v>1601.986</v>
      </c>
      <c r="I73" s="3">
        <v>0</v>
      </c>
      <c r="J73" s="3">
        <v>0</v>
      </c>
      <c r="K73" s="3">
        <v>603.194</v>
      </c>
      <c r="L73" s="3">
        <v>1477.849</v>
      </c>
      <c r="M73" s="3">
        <v>0</v>
      </c>
    </row>
    <row r="74" spans="1:13" ht="12.75">
      <c r="A74" t="s">
        <v>56</v>
      </c>
      <c r="B74" t="s">
        <v>59</v>
      </c>
      <c r="C74" s="12">
        <f>SUM(D74:M74)</f>
        <v>7059.0830000000005</v>
      </c>
      <c r="D74" s="3">
        <v>2444.115</v>
      </c>
      <c r="E74" s="3">
        <v>773.764</v>
      </c>
      <c r="F74" s="3">
        <v>3000.071</v>
      </c>
      <c r="G74" s="3">
        <v>164.308</v>
      </c>
      <c r="H74" s="3">
        <v>519.783</v>
      </c>
      <c r="I74" s="3">
        <v>0</v>
      </c>
      <c r="J74" s="3">
        <v>0</v>
      </c>
      <c r="K74" s="3">
        <v>120.876</v>
      </c>
      <c r="L74" s="3">
        <v>0</v>
      </c>
      <c r="M74" s="3">
        <v>36.166</v>
      </c>
    </row>
    <row r="75" spans="1:13" ht="12.75">
      <c r="A75" s="1" t="s">
        <v>107</v>
      </c>
      <c r="C75" s="5">
        <f>+C72+C73+C74</f>
        <v>55813.88</v>
      </c>
      <c r="D75" s="5">
        <f aca="true" t="shared" si="15" ref="D75:M75">+D72+D73+D74</f>
        <v>20768.294</v>
      </c>
      <c r="E75" s="5">
        <f t="shared" si="15"/>
        <v>7359.67</v>
      </c>
      <c r="F75" s="5">
        <f t="shared" si="15"/>
        <v>20208.768</v>
      </c>
      <c r="G75" s="5">
        <f t="shared" si="15"/>
        <v>2238.891</v>
      </c>
      <c r="H75" s="5">
        <f t="shared" si="15"/>
        <v>2390.5370000000003</v>
      </c>
      <c r="I75" s="5">
        <f t="shared" si="15"/>
        <v>0</v>
      </c>
      <c r="J75" s="5">
        <f t="shared" si="15"/>
        <v>0</v>
      </c>
      <c r="K75" s="5">
        <f t="shared" si="15"/>
        <v>774.766</v>
      </c>
      <c r="L75" s="5">
        <f t="shared" si="15"/>
        <v>2036.788</v>
      </c>
      <c r="M75" s="5">
        <f t="shared" si="15"/>
        <v>36.166</v>
      </c>
    </row>
    <row r="76" spans="1:13" ht="12.75">
      <c r="A76" t="s">
        <v>60</v>
      </c>
      <c r="B76" t="s">
        <v>61</v>
      </c>
      <c r="C76" s="12">
        <f>SUM(D76:M76)</f>
        <v>1632.18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1632.18</v>
      </c>
      <c r="M76" s="3">
        <v>0</v>
      </c>
    </row>
    <row r="77" spans="1:13" ht="12.75">
      <c r="A77" t="s">
        <v>60</v>
      </c>
      <c r="B77" t="s">
        <v>62</v>
      </c>
      <c r="C77" s="12">
        <f>SUM(D77:M77)</f>
        <v>1170.247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1170.247</v>
      </c>
      <c r="M77" s="3">
        <v>0</v>
      </c>
    </row>
    <row r="78" spans="1:13" ht="12.75">
      <c r="A78" s="1" t="s">
        <v>108</v>
      </c>
      <c r="C78" s="5">
        <f>+C76+C77</f>
        <v>2802.427</v>
      </c>
      <c r="D78" s="5">
        <f aca="true" t="shared" si="16" ref="D78:M78">+D76+D77</f>
        <v>0</v>
      </c>
      <c r="E78" s="5">
        <f t="shared" si="16"/>
        <v>0</v>
      </c>
      <c r="F78" s="5">
        <f t="shared" si="16"/>
        <v>0</v>
      </c>
      <c r="G78" s="5">
        <f t="shared" si="16"/>
        <v>0</v>
      </c>
      <c r="H78" s="5">
        <f t="shared" si="16"/>
        <v>0</v>
      </c>
      <c r="I78" s="5">
        <f t="shared" si="16"/>
        <v>0</v>
      </c>
      <c r="J78" s="5">
        <f t="shared" si="16"/>
        <v>0</v>
      </c>
      <c r="K78" s="5">
        <f t="shared" si="16"/>
        <v>0</v>
      </c>
      <c r="L78" s="5">
        <f t="shared" si="16"/>
        <v>2802.427</v>
      </c>
      <c r="M78" s="5">
        <f t="shared" si="16"/>
        <v>0</v>
      </c>
    </row>
    <row r="79" spans="1:13" ht="12.75">
      <c r="A79" t="s">
        <v>63</v>
      </c>
      <c r="B79" t="s">
        <v>64</v>
      </c>
      <c r="C79" s="12">
        <f>SUM(D79:M79)</f>
        <v>2098.568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2098.568</v>
      </c>
      <c r="M79" s="3">
        <v>0</v>
      </c>
    </row>
    <row r="80" spans="1:13" ht="12.75">
      <c r="A80" t="s">
        <v>63</v>
      </c>
      <c r="B80" t="s">
        <v>65</v>
      </c>
      <c r="C80" s="12">
        <f>SUM(D80:M80)</f>
        <v>4753.762</v>
      </c>
      <c r="D80" s="3">
        <v>2659.405</v>
      </c>
      <c r="E80" s="3">
        <v>1239.073</v>
      </c>
      <c r="F80" s="3">
        <v>114.324</v>
      </c>
      <c r="G80" s="3">
        <v>95.665</v>
      </c>
      <c r="H80" s="3">
        <v>347.424</v>
      </c>
      <c r="I80" s="3">
        <v>0</v>
      </c>
      <c r="J80" s="3">
        <v>0</v>
      </c>
      <c r="K80" s="3">
        <v>82.172</v>
      </c>
      <c r="L80" s="3">
        <v>85.034</v>
      </c>
      <c r="M80" s="3">
        <v>130.665</v>
      </c>
    </row>
    <row r="81" spans="1:13" ht="12.75">
      <c r="A81" t="s">
        <v>63</v>
      </c>
      <c r="B81" t="s">
        <v>66</v>
      </c>
      <c r="C81" s="12">
        <f>SUM(D81:M81)</f>
        <v>7645.795000000001</v>
      </c>
      <c r="D81" s="3">
        <v>3089.107</v>
      </c>
      <c r="E81" s="3">
        <v>686.876</v>
      </c>
      <c r="F81" s="3">
        <v>3007.776</v>
      </c>
      <c r="G81" s="3">
        <v>144</v>
      </c>
      <c r="H81" s="3">
        <v>342.609</v>
      </c>
      <c r="I81" s="3">
        <v>0</v>
      </c>
      <c r="J81" s="3">
        <v>0</v>
      </c>
      <c r="K81" s="3">
        <v>243.154</v>
      </c>
      <c r="L81" s="3">
        <v>132.273</v>
      </c>
      <c r="M81" s="3">
        <v>0</v>
      </c>
    </row>
    <row r="82" spans="1:13" ht="12.75">
      <c r="A82" s="1" t="s">
        <v>109</v>
      </c>
      <c r="C82" s="5">
        <f>+C79+C80+C81</f>
        <v>14498.125</v>
      </c>
      <c r="D82" s="5">
        <f aca="true" t="shared" si="17" ref="D82:L82">+D79+D80+D81</f>
        <v>5748.512000000001</v>
      </c>
      <c r="E82" s="5">
        <f t="shared" si="17"/>
        <v>1925.949</v>
      </c>
      <c r="F82" s="5">
        <f t="shared" si="17"/>
        <v>3122.1</v>
      </c>
      <c r="G82" s="5">
        <f t="shared" si="17"/>
        <v>239.66500000000002</v>
      </c>
      <c r="H82" s="5">
        <f t="shared" si="17"/>
        <v>690.0329999999999</v>
      </c>
      <c r="I82" s="5">
        <f t="shared" si="17"/>
        <v>0</v>
      </c>
      <c r="J82" s="5">
        <f t="shared" si="17"/>
        <v>0</v>
      </c>
      <c r="K82" s="5">
        <f t="shared" si="17"/>
        <v>325.326</v>
      </c>
      <c r="L82" s="5">
        <f t="shared" si="17"/>
        <v>2315.8750000000005</v>
      </c>
      <c r="M82" s="5">
        <f>+M79+M80+M81</f>
        <v>130.665</v>
      </c>
    </row>
    <row r="83" spans="1:13" ht="12.75">
      <c r="A83" t="s">
        <v>67</v>
      </c>
      <c r="B83" t="s">
        <v>68</v>
      </c>
      <c r="C83" s="12">
        <f>SUM(D83:M83)</f>
        <v>2365.8639999999996</v>
      </c>
      <c r="D83" s="3">
        <v>1140.076</v>
      </c>
      <c r="E83" s="3">
        <v>312.951</v>
      </c>
      <c r="F83" s="3">
        <v>464.686</v>
      </c>
      <c r="G83" s="3">
        <v>0</v>
      </c>
      <c r="H83" s="3">
        <v>187.621</v>
      </c>
      <c r="I83" s="3">
        <v>0</v>
      </c>
      <c r="J83" s="3">
        <v>0</v>
      </c>
      <c r="K83" s="3">
        <v>36.863</v>
      </c>
      <c r="L83" s="3">
        <v>223.667</v>
      </c>
      <c r="M83" s="3">
        <v>0</v>
      </c>
    </row>
    <row r="84" spans="1:13" ht="12.75">
      <c r="A84" s="1" t="s">
        <v>110</v>
      </c>
      <c r="C84" s="5">
        <f>+C83</f>
        <v>2365.8639999999996</v>
      </c>
      <c r="D84" s="5">
        <f aca="true" t="shared" si="18" ref="D84:M84">+D83</f>
        <v>1140.076</v>
      </c>
      <c r="E84" s="5">
        <f t="shared" si="18"/>
        <v>312.951</v>
      </c>
      <c r="F84" s="5">
        <f t="shared" si="18"/>
        <v>464.686</v>
      </c>
      <c r="G84" s="5">
        <f t="shared" si="18"/>
        <v>0</v>
      </c>
      <c r="H84" s="5">
        <f t="shared" si="18"/>
        <v>187.621</v>
      </c>
      <c r="I84" s="5">
        <f t="shared" si="18"/>
        <v>0</v>
      </c>
      <c r="J84" s="5">
        <f t="shared" si="18"/>
        <v>0</v>
      </c>
      <c r="K84" s="5">
        <f t="shared" si="18"/>
        <v>36.863</v>
      </c>
      <c r="L84" s="5">
        <f t="shared" si="18"/>
        <v>223.667</v>
      </c>
      <c r="M84" s="5">
        <f t="shared" si="18"/>
        <v>0</v>
      </c>
    </row>
    <row r="85" spans="1:13" ht="12.75">
      <c r="A85" t="s">
        <v>69</v>
      </c>
      <c r="B85" s="9" t="s">
        <v>93</v>
      </c>
      <c r="C85" s="12">
        <f>SUM(D85:M85)</f>
        <v>513.621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513.621</v>
      </c>
      <c r="M85" s="3">
        <v>0</v>
      </c>
    </row>
    <row r="86" spans="1:13" ht="12.75">
      <c r="A86" t="s">
        <v>69</v>
      </c>
      <c r="B86" t="s">
        <v>70</v>
      </c>
      <c r="C86" s="12">
        <f>SUM(D86:M86)</f>
        <v>502.253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502.253</v>
      </c>
      <c r="M86" s="3">
        <v>0</v>
      </c>
    </row>
    <row r="87" spans="1:13" ht="12.75">
      <c r="A87" s="1" t="s">
        <v>111</v>
      </c>
      <c r="C87" s="5">
        <f>+C85+C86</f>
        <v>1015.874</v>
      </c>
      <c r="D87" s="5">
        <f aca="true" t="shared" si="19" ref="D87:M87">+D85+D86</f>
        <v>0</v>
      </c>
      <c r="E87" s="5">
        <f t="shared" si="19"/>
        <v>0</v>
      </c>
      <c r="F87" s="5">
        <f t="shared" si="19"/>
        <v>0</v>
      </c>
      <c r="G87" s="5">
        <f t="shared" si="19"/>
        <v>0</v>
      </c>
      <c r="H87" s="5">
        <f t="shared" si="19"/>
        <v>0</v>
      </c>
      <c r="I87" s="5">
        <f t="shared" si="19"/>
        <v>0</v>
      </c>
      <c r="J87" s="5">
        <f t="shared" si="19"/>
        <v>0</v>
      </c>
      <c r="K87" s="5">
        <f t="shared" si="19"/>
        <v>0</v>
      </c>
      <c r="L87" s="5">
        <f t="shared" si="19"/>
        <v>1015.874</v>
      </c>
      <c r="M87" s="5">
        <f t="shared" si="19"/>
        <v>0</v>
      </c>
    </row>
    <row r="88" ht="12.75">
      <c r="A88" s="1"/>
    </row>
    <row r="89" spans="1:13" ht="12.75">
      <c r="A89" s="1" t="s">
        <v>94</v>
      </c>
      <c r="C89" s="5">
        <f>+C10+C17+C21+C30+C32+C49+C53+C56+C59+C67+C69+C71+C75+C78+C82+C84+C87</f>
        <v>799748.2989999999</v>
      </c>
      <c r="D89" s="5">
        <f aca="true" t="shared" si="20" ref="D89:M89">+D10+D17+D21+D30+D32+D49+D53+D56+D59+D67+D69+D71+D75+D78+D82+D84+D87</f>
        <v>266417.87700000004</v>
      </c>
      <c r="E89" s="5">
        <f t="shared" si="20"/>
        <v>120118.74</v>
      </c>
      <c r="F89" s="5">
        <f t="shared" si="20"/>
        <v>267218.78799999994</v>
      </c>
      <c r="G89" s="5">
        <f t="shared" si="20"/>
        <v>15822.293000000001</v>
      </c>
      <c r="H89" s="5">
        <f t="shared" si="20"/>
        <v>54606.775</v>
      </c>
      <c r="I89" s="5">
        <f t="shared" si="20"/>
        <v>0</v>
      </c>
      <c r="J89" s="5">
        <f t="shared" si="20"/>
        <v>340.798</v>
      </c>
      <c r="K89" s="5">
        <f t="shared" si="20"/>
        <v>9542.92</v>
      </c>
      <c r="L89" s="5">
        <f t="shared" si="20"/>
        <v>60788.15900000001</v>
      </c>
      <c r="M89" s="5">
        <f t="shared" si="20"/>
        <v>4891.949</v>
      </c>
    </row>
    <row r="90" ht="12.75">
      <c r="A90" s="1"/>
    </row>
    <row r="92" ht="12.75">
      <c r="A92" s="1" t="s">
        <v>95</v>
      </c>
    </row>
    <row r="95" ht="12.75">
      <c r="C95" s="2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1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21.57421875" style="0" customWidth="1"/>
    <col min="2" max="2" width="24.57421875" style="0" customWidth="1"/>
    <col min="3" max="3" width="20.00390625" style="0" customWidth="1"/>
  </cols>
  <sheetData>
    <row r="2" spans="1:3" ht="12.75">
      <c r="A2" s="1" t="s">
        <v>113</v>
      </c>
      <c r="C2" s="6"/>
    </row>
    <row r="3" spans="1:3" ht="12.75">
      <c r="A3" s="4" t="s">
        <v>112</v>
      </c>
      <c r="C3" s="6"/>
    </row>
    <row r="4" spans="1:3" ht="12.75">
      <c r="A4" s="1"/>
      <c r="C4" s="6"/>
    </row>
    <row r="5" spans="1:3" ht="12.75">
      <c r="A5" s="1" t="s">
        <v>86</v>
      </c>
      <c r="C5" s="6"/>
    </row>
    <row r="6" ht="12.75">
      <c r="C6" s="6"/>
    </row>
    <row r="7" spans="1:13" ht="12.75">
      <c r="A7" s="1" t="s">
        <v>73</v>
      </c>
      <c r="B7" s="1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82</v>
      </c>
      <c r="K7" s="7" t="s">
        <v>83</v>
      </c>
      <c r="L7" s="7" t="s">
        <v>84</v>
      </c>
      <c r="M7" s="7" t="s">
        <v>85</v>
      </c>
    </row>
    <row r="8" spans="1:13" ht="12.75">
      <c r="A8" t="s">
        <v>0</v>
      </c>
      <c r="B8" t="s">
        <v>1</v>
      </c>
      <c r="C8" s="3">
        <f>SUM(D8:M8)</f>
        <v>5598</v>
      </c>
      <c r="D8" s="3">
        <v>4307</v>
      </c>
      <c r="E8" s="3">
        <v>587</v>
      </c>
      <c r="F8" s="3">
        <v>224</v>
      </c>
      <c r="G8" s="3">
        <v>1</v>
      </c>
      <c r="H8" s="3">
        <v>1</v>
      </c>
      <c r="I8" s="3">
        <v>0</v>
      </c>
      <c r="J8" s="3">
        <v>0</v>
      </c>
      <c r="K8" s="3">
        <v>51</v>
      </c>
      <c r="L8" s="3">
        <v>425</v>
      </c>
      <c r="M8" s="3">
        <v>2</v>
      </c>
    </row>
    <row r="9" spans="1:13" ht="12.75">
      <c r="A9" t="s">
        <v>0</v>
      </c>
      <c r="B9" t="s">
        <v>2</v>
      </c>
      <c r="C9" s="3">
        <f>SUM(D9:M9)</f>
        <v>1160</v>
      </c>
      <c r="D9" s="3">
        <v>920</v>
      </c>
      <c r="E9" s="3">
        <v>68</v>
      </c>
      <c r="F9" s="3">
        <v>32</v>
      </c>
      <c r="G9" s="3">
        <v>0</v>
      </c>
      <c r="H9" s="3">
        <v>1</v>
      </c>
      <c r="I9" s="3">
        <v>0</v>
      </c>
      <c r="J9" s="3">
        <v>0</v>
      </c>
      <c r="K9" s="3">
        <v>22</v>
      </c>
      <c r="L9" s="3">
        <v>117</v>
      </c>
      <c r="M9" s="3">
        <v>0</v>
      </c>
    </row>
    <row r="10" spans="1:13" ht="12.75">
      <c r="A10" s="1" t="s">
        <v>96</v>
      </c>
      <c r="C10" s="5">
        <f>+C8+C9</f>
        <v>6758</v>
      </c>
      <c r="D10" s="5">
        <f aca="true" t="shared" si="0" ref="D10:M10">+D8+D9</f>
        <v>5227</v>
      </c>
      <c r="E10" s="5">
        <f t="shared" si="0"/>
        <v>655</v>
      </c>
      <c r="F10" s="5">
        <f t="shared" si="0"/>
        <v>256</v>
      </c>
      <c r="G10" s="5">
        <f t="shared" si="0"/>
        <v>1</v>
      </c>
      <c r="H10" s="5">
        <f t="shared" si="0"/>
        <v>2</v>
      </c>
      <c r="I10" s="5">
        <f t="shared" si="0"/>
        <v>0</v>
      </c>
      <c r="J10" s="5">
        <f t="shared" si="0"/>
        <v>0</v>
      </c>
      <c r="K10" s="5">
        <f t="shared" si="0"/>
        <v>73</v>
      </c>
      <c r="L10" s="5">
        <f t="shared" si="0"/>
        <v>542</v>
      </c>
      <c r="M10" s="5">
        <f t="shared" si="0"/>
        <v>2</v>
      </c>
    </row>
    <row r="11" spans="1:13" ht="12.75">
      <c r="A11" t="s">
        <v>3</v>
      </c>
      <c r="B11" t="s">
        <v>4</v>
      </c>
      <c r="C11" s="3">
        <f aca="true" t="shared" si="1" ref="C11:C16">SUM(D11:M11)</f>
        <v>166</v>
      </c>
      <c r="D11" s="3">
        <v>0</v>
      </c>
      <c r="E11" s="3">
        <v>0</v>
      </c>
      <c r="F11" s="3">
        <v>5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160</v>
      </c>
      <c r="M11" s="3">
        <v>0</v>
      </c>
    </row>
    <row r="12" spans="1:13" ht="12.75">
      <c r="A12" t="s">
        <v>3</v>
      </c>
      <c r="B12" t="s">
        <v>5</v>
      </c>
      <c r="C12" s="3">
        <f t="shared" si="1"/>
        <v>3386</v>
      </c>
      <c r="D12" s="3">
        <v>2705</v>
      </c>
      <c r="E12" s="3">
        <v>335</v>
      </c>
      <c r="F12" s="3">
        <v>162</v>
      </c>
      <c r="G12" s="3">
        <v>1</v>
      </c>
      <c r="H12" s="3">
        <v>1</v>
      </c>
      <c r="I12" s="3">
        <v>0</v>
      </c>
      <c r="J12" s="3">
        <v>0</v>
      </c>
      <c r="K12" s="3">
        <v>43</v>
      </c>
      <c r="L12" s="3">
        <v>136</v>
      </c>
      <c r="M12" s="3">
        <v>3</v>
      </c>
    </row>
    <row r="13" spans="1:13" ht="12.75">
      <c r="A13" t="s">
        <v>3</v>
      </c>
      <c r="B13" t="s">
        <v>6</v>
      </c>
      <c r="C13" s="3">
        <f t="shared" si="1"/>
        <v>108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107</v>
      </c>
      <c r="M13" s="3">
        <v>0</v>
      </c>
    </row>
    <row r="14" spans="1:13" ht="12.75">
      <c r="A14" t="s">
        <v>3</v>
      </c>
      <c r="B14" s="8" t="s">
        <v>87</v>
      </c>
      <c r="C14" s="10">
        <f t="shared" si="1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t="s">
        <v>3</v>
      </c>
      <c r="B15" t="s">
        <v>7</v>
      </c>
      <c r="C15" s="3">
        <f t="shared" si="1"/>
        <v>75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75</v>
      </c>
      <c r="M15" s="3">
        <v>0</v>
      </c>
    </row>
    <row r="16" spans="1:13" ht="12.75">
      <c r="A16" t="s">
        <v>3</v>
      </c>
      <c r="B16" t="s">
        <v>8</v>
      </c>
      <c r="C16" s="3">
        <f t="shared" si="1"/>
        <v>916</v>
      </c>
      <c r="D16" s="3">
        <v>649</v>
      </c>
      <c r="E16" s="3">
        <v>112</v>
      </c>
      <c r="F16" s="3">
        <v>77</v>
      </c>
      <c r="G16" s="3">
        <v>0</v>
      </c>
      <c r="H16" s="3">
        <v>1</v>
      </c>
      <c r="I16" s="3">
        <v>0</v>
      </c>
      <c r="J16" s="3">
        <v>0</v>
      </c>
      <c r="K16" s="3">
        <v>8</v>
      </c>
      <c r="L16" s="3">
        <v>57</v>
      </c>
      <c r="M16" s="3">
        <v>12</v>
      </c>
    </row>
    <row r="17" spans="1:13" ht="12.75">
      <c r="A17" s="1" t="s">
        <v>97</v>
      </c>
      <c r="C17" s="5">
        <f>+C11+C12+C13+C14+C15+C16</f>
        <v>4651</v>
      </c>
      <c r="D17" s="5">
        <f aca="true" t="shared" si="2" ref="D17:M17">+D11+D12+D13+D14+D15+D16</f>
        <v>3354</v>
      </c>
      <c r="E17" s="5">
        <f t="shared" si="2"/>
        <v>447</v>
      </c>
      <c r="F17" s="5">
        <f t="shared" si="2"/>
        <v>244</v>
      </c>
      <c r="G17" s="5">
        <f t="shared" si="2"/>
        <v>3</v>
      </c>
      <c r="H17" s="5">
        <f t="shared" si="2"/>
        <v>2</v>
      </c>
      <c r="I17" s="5">
        <f t="shared" si="2"/>
        <v>0</v>
      </c>
      <c r="J17" s="5">
        <f t="shared" si="2"/>
        <v>0</v>
      </c>
      <c r="K17" s="5">
        <f t="shared" si="2"/>
        <v>51</v>
      </c>
      <c r="L17" s="5">
        <f t="shared" si="2"/>
        <v>535</v>
      </c>
      <c r="M17" s="5">
        <f t="shared" si="2"/>
        <v>15</v>
      </c>
    </row>
    <row r="18" spans="1:13" ht="12.75">
      <c r="A18" t="s">
        <v>9</v>
      </c>
      <c r="B18" t="s">
        <v>10</v>
      </c>
      <c r="C18" s="3">
        <f>SUM(D18:M18)</f>
        <v>1887</v>
      </c>
      <c r="D18" s="3">
        <v>698</v>
      </c>
      <c r="E18" s="3">
        <v>155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0</v>
      </c>
      <c r="L18" s="3">
        <v>1028</v>
      </c>
      <c r="M18" s="3">
        <v>0</v>
      </c>
    </row>
    <row r="19" spans="1:13" ht="12.75">
      <c r="A19" t="s">
        <v>9</v>
      </c>
      <c r="B19" t="s">
        <v>11</v>
      </c>
      <c r="C19" s="3">
        <f>SUM(D19:M19)</f>
        <v>485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485</v>
      </c>
      <c r="M19" s="3">
        <v>0</v>
      </c>
    </row>
    <row r="20" spans="1:13" ht="12.75">
      <c r="A20" t="s">
        <v>9</v>
      </c>
      <c r="B20" t="s">
        <v>12</v>
      </c>
      <c r="C20" s="3">
        <f>SUM(D20:M20)</f>
        <v>145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145</v>
      </c>
      <c r="M20" s="3">
        <v>0</v>
      </c>
    </row>
    <row r="21" spans="1:13" ht="12.75">
      <c r="A21" s="1" t="s">
        <v>98</v>
      </c>
      <c r="C21" s="5">
        <f>+C18+C19+C20</f>
        <v>2517</v>
      </c>
      <c r="D21" s="5">
        <f aca="true" t="shared" si="3" ref="D21:M21">+D18+D19+D20</f>
        <v>698</v>
      </c>
      <c r="E21" s="5">
        <f t="shared" si="3"/>
        <v>155</v>
      </c>
      <c r="F21" s="5">
        <f t="shared" si="3"/>
        <v>0</v>
      </c>
      <c r="G21" s="5">
        <f t="shared" si="3"/>
        <v>0</v>
      </c>
      <c r="H21" s="5">
        <f t="shared" si="3"/>
        <v>6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1658</v>
      </c>
      <c r="M21" s="5">
        <f t="shared" si="3"/>
        <v>0</v>
      </c>
    </row>
    <row r="22" spans="1:13" ht="12.75">
      <c r="A22" t="s">
        <v>13</v>
      </c>
      <c r="B22" s="8" t="s">
        <v>14</v>
      </c>
      <c r="C22" s="10">
        <f aca="true" t="shared" si="4" ref="C22:C29">SUM(D22:M22)</f>
        <v>734</v>
      </c>
      <c r="D22" s="10">
        <v>480</v>
      </c>
      <c r="E22" s="10">
        <v>120</v>
      </c>
      <c r="F22" s="10">
        <v>7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126</v>
      </c>
      <c r="M22" s="10">
        <v>0</v>
      </c>
    </row>
    <row r="23" spans="1:13" ht="12.75">
      <c r="A23" t="s">
        <v>13</v>
      </c>
      <c r="B23" s="8" t="s">
        <v>88</v>
      </c>
      <c r="C23" s="10">
        <f t="shared" si="4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t="s">
        <v>13</v>
      </c>
      <c r="B24" s="8" t="s">
        <v>89</v>
      </c>
      <c r="C24" s="10">
        <f t="shared" si="4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t="s">
        <v>13</v>
      </c>
      <c r="B25" t="s">
        <v>15</v>
      </c>
      <c r="C25" s="3">
        <f t="shared" si="4"/>
        <v>386</v>
      </c>
      <c r="D25" s="3">
        <v>267</v>
      </c>
      <c r="E25" s="3">
        <v>63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7</v>
      </c>
      <c r="L25" s="3">
        <v>46</v>
      </c>
      <c r="M25" s="3">
        <v>1</v>
      </c>
    </row>
    <row r="26" spans="1:13" ht="12.75">
      <c r="A26" t="s">
        <v>13</v>
      </c>
      <c r="B26" t="s">
        <v>16</v>
      </c>
      <c r="C26" s="3">
        <f t="shared" si="4"/>
        <v>1503</v>
      </c>
      <c r="D26" s="3">
        <v>1184</v>
      </c>
      <c r="E26" s="3">
        <v>130</v>
      </c>
      <c r="F26" s="3">
        <v>94</v>
      </c>
      <c r="G26" s="3">
        <v>1</v>
      </c>
      <c r="H26" s="3">
        <v>1</v>
      </c>
      <c r="I26" s="3">
        <v>0</v>
      </c>
      <c r="J26" s="3">
        <v>0</v>
      </c>
      <c r="K26" s="3">
        <v>21</v>
      </c>
      <c r="L26" s="3">
        <v>71</v>
      </c>
      <c r="M26" s="3">
        <v>1</v>
      </c>
    </row>
    <row r="27" spans="1:13" ht="12.75">
      <c r="A27" t="s">
        <v>13</v>
      </c>
      <c r="B27" s="8" t="s">
        <v>90</v>
      </c>
      <c r="C27" s="10">
        <f t="shared" si="4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t="s">
        <v>13</v>
      </c>
      <c r="B28" t="s">
        <v>17</v>
      </c>
      <c r="C28" s="10">
        <f t="shared" si="4"/>
        <v>741</v>
      </c>
      <c r="D28" s="10">
        <v>595</v>
      </c>
      <c r="E28" s="10">
        <v>107</v>
      </c>
      <c r="F28" s="10">
        <v>37</v>
      </c>
      <c r="G28" s="10">
        <v>1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2.75">
      <c r="A29" t="s">
        <v>13</v>
      </c>
      <c r="B29" t="s">
        <v>18</v>
      </c>
      <c r="C29" s="3">
        <f t="shared" si="4"/>
        <v>636</v>
      </c>
      <c r="D29" s="3">
        <v>497</v>
      </c>
      <c r="E29" s="3">
        <v>92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14</v>
      </c>
      <c r="L29" s="3">
        <v>32</v>
      </c>
      <c r="M29" s="3">
        <v>0</v>
      </c>
    </row>
    <row r="30" spans="1:13" ht="12.75">
      <c r="A30" s="1" t="s">
        <v>99</v>
      </c>
      <c r="C30" s="5">
        <f>+C22+C23+C24+C25+C26+C27+C28+C29</f>
        <v>4000</v>
      </c>
      <c r="D30" s="5">
        <f aca="true" t="shared" si="5" ref="D30:M30">+D22+D23+D24+D25+D26+D27+D28+D29</f>
        <v>3023</v>
      </c>
      <c r="E30" s="5">
        <f t="shared" si="5"/>
        <v>512</v>
      </c>
      <c r="F30" s="5">
        <f t="shared" si="5"/>
        <v>138</v>
      </c>
      <c r="G30" s="5">
        <f t="shared" si="5"/>
        <v>3</v>
      </c>
      <c r="H30" s="5">
        <f t="shared" si="5"/>
        <v>5</v>
      </c>
      <c r="I30" s="5">
        <f t="shared" si="5"/>
        <v>0</v>
      </c>
      <c r="J30" s="5">
        <f t="shared" si="5"/>
        <v>0</v>
      </c>
      <c r="K30" s="5">
        <f t="shared" si="5"/>
        <v>42</v>
      </c>
      <c r="L30" s="5">
        <f t="shared" si="5"/>
        <v>275</v>
      </c>
      <c r="M30" s="5">
        <f t="shared" si="5"/>
        <v>2</v>
      </c>
    </row>
    <row r="31" spans="1:13" ht="12.75">
      <c r="A31" t="s">
        <v>19</v>
      </c>
      <c r="B31" s="8" t="s">
        <v>20</v>
      </c>
      <c r="C31" s="10">
        <f>SUM(D31:M31)</f>
        <v>730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730</v>
      </c>
      <c r="M31" s="10">
        <v>0</v>
      </c>
    </row>
    <row r="32" spans="1:13" ht="12.75">
      <c r="A32" s="1" t="s">
        <v>100</v>
      </c>
      <c r="C32" s="5">
        <f>+C31</f>
        <v>730</v>
      </c>
      <c r="D32" s="5">
        <f aca="true" t="shared" si="6" ref="D32:M32">+D31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730</v>
      </c>
      <c r="M32" s="5">
        <f t="shared" si="6"/>
        <v>0</v>
      </c>
    </row>
    <row r="33" spans="1:13" ht="12.75">
      <c r="A33" t="s">
        <v>21</v>
      </c>
      <c r="B33" s="11" t="s">
        <v>91</v>
      </c>
      <c r="C33" s="10">
        <f aca="true" t="shared" si="7" ref="C33:C48">SUM(D33:M33)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t="s">
        <v>21</v>
      </c>
      <c r="B34" t="s">
        <v>22</v>
      </c>
      <c r="C34" s="3">
        <f t="shared" si="7"/>
        <v>444</v>
      </c>
      <c r="D34" s="3">
        <v>386</v>
      </c>
      <c r="E34" s="3">
        <v>57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t="s">
        <v>21</v>
      </c>
      <c r="B35" t="s">
        <v>23</v>
      </c>
      <c r="C35" s="3">
        <f t="shared" si="7"/>
        <v>8934</v>
      </c>
      <c r="D35" s="3">
        <v>7363</v>
      </c>
      <c r="E35" s="3">
        <v>1174</v>
      </c>
      <c r="F35" s="3">
        <v>74</v>
      </c>
      <c r="G35" s="3">
        <v>1</v>
      </c>
      <c r="H35" s="3">
        <v>1</v>
      </c>
      <c r="I35" s="3">
        <v>0</v>
      </c>
      <c r="J35" s="3">
        <v>0</v>
      </c>
      <c r="K35" s="3">
        <v>36</v>
      </c>
      <c r="L35" s="3">
        <v>236</v>
      </c>
      <c r="M35" s="3">
        <v>49</v>
      </c>
    </row>
    <row r="36" spans="1:13" ht="12.75">
      <c r="A36" t="s">
        <v>21</v>
      </c>
      <c r="B36" s="8" t="s">
        <v>92</v>
      </c>
      <c r="C36" s="10">
        <f t="shared" si="7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t="s">
        <v>21</v>
      </c>
      <c r="B37" t="s">
        <v>24</v>
      </c>
      <c r="C37" s="3">
        <f t="shared" si="7"/>
        <v>4492</v>
      </c>
      <c r="D37" s="3">
        <v>3559</v>
      </c>
      <c r="E37" s="3">
        <v>644</v>
      </c>
      <c r="F37" s="3">
        <v>21</v>
      </c>
      <c r="G37" s="3">
        <v>2</v>
      </c>
      <c r="H37" s="3">
        <v>1</v>
      </c>
      <c r="I37" s="3">
        <v>0</v>
      </c>
      <c r="J37" s="3">
        <v>0</v>
      </c>
      <c r="K37" s="3">
        <v>56</v>
      </c>
      <c r="L37" s="3">
        <v>173</v>
      </c>
      <c r="M37" s="3">
        <v>36</v>
      </c>
    </row>
    <row r="38" spans="1:13" ht="12.75">
      <c r="A38" t="s">
        <v>21</v>
      </c>
      <c r="B38" t="s">
        <v>25</v>
      </c>
      <c r="C38" s="3">
        <f t="shared" si="7"/>
        <v>3034</v>
      </c>
      <c r="D38" s="3">
        <v>2367</v>
      </c>
      <c r="E38" s="3">
        <v>338</v>
      </c>
      <c r="F38" s="3">
        <v>112</v>
      </c>
      <c r="G38" s="3">
        <v>1</v>
      </c>
      <c r="H38" s="3">
        <v>1</v>
      </c>
      <c r="I38" s="3">
        <v>0</v>
      </c>
      <c r="J38" s="3">
        <v>0</v>
      </c>
      <c r="K38" s="3">
        <v>11</v>
      </c>
      <c r="L38" s="3">
        <v>194</v>
      </c>
      <c r="M38" s="3">
        <v>10</v>
      </c>
    </row>
    <row r="39" spans="1:13" ht="12.75">
      <c r="A39" t="s">
        <v>21</v>
      </c>
      <c r="B39" t="s">
        <v>26</v>
      </c>
      <c r="C39" s="3">
        <f t="shared" si="7"/>
        <v>2724</v>
      </c>
      <c r="D39" s="3">
        <v>2068</v>
      </c>
      <c r="E39" s="3">
        <v>360</v>
      </c>
      <c r="F39" s="3">
        <v>135</v>
      </c>
      <c r="G39" s="3">
        <v>1</v>
      </c>
      <c r="H39" s="3">
        <v>2</v>
      </c>
      <c r="I39" s="3">
        <v>0</v>
      </c>
      <c r="J39" s="3">
        <v>0</v>
      </c>
      <c r="K39" s="3">
        <v>44</v>
      </c>
      <c r="L39" s="3">
        <v>108</v>
      </c>
      <c r="M39" s="3">
        <v>6</v>
      </c>
    </row>
    <row r="40" spans="1:13" ht="12.75">
      <c r="A40" t="s">
        <v>21</v>
      </c>
      <c r="B40" t="s">
        <v>27</v>
      </c>
      <c r="C40" s="3">
        <f t="shared" si="7"/>
        <v>161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161</v>
      </c>
      <c r="M40" s="3">
        <v>0</v>
      </c>
    </row>
    <row r="41" spans="1:13" ht="12.75">
      <c r="A41" t="s">
        <v>21</v>
      </c>
      <c r="B41" t="s">
        <v>28</v>
      </c>
      <c r="C41" s="3">
        <f t="shared" si="7"/>
        <v>35145</v>
      </c>
      <c r="D41" s="3">
        <v>29980</v>
      </c>
      <c r="E41" s="3">
        <v>3383</v>
      </c>
      <c r="F41" s="3">
        <v>1295</v>
      </c>
      <c r="G41" s="3">
        <v>4</v>
      </c>
      <c r="H41" s="3">
        <v>4</v>
      </c>
      <c r="I41" s="3">
        <v>0</v>
      </c>
      <c r="J41" s="3">
        <v>0</v>
      </c>
      <c r="K41" s="3">
        <v>293</v>
      </c>
      <c r="L41" s="3">
        <v>0</v>
      </c>
      <c r="M41" s="3">
        <v>186</v>
      </c>
    </row>
    <row r="42" spans="1:13" ht="12.75">
      <c r="A42" t="s">
        <v>21</v>
      </c>
      <c r="B42" t="s">
        <v>29</v>
      </c>
      <c r="C42" s="3">
        <f t="shared" si="7"/>
        <v>2128</v>
      </c>
      <c r="D42" s="3">
        <v>1733</v>
      </c>
      <c r="E42" s="3">
        <v>281</v>
      </c>
      <c r="F42" s="3">
        <v>10</v>
      </c>
      <c r="G42" s="3">
        <v>1</v>
      </c>
      <c r="H42" s="3">
        <v>1</v>
      </c>
      <c r="I42" s="3">
        <v>0</v>
      </c>
      <c r="J42" s="3">
        <v>0</v>
      </c>
      <c r="K42" s="3">
        <v>5</v>
      </c>
      <c r="L42" s="3">
        <v>89</v>
      </c>
      <c r="M42" s="3">
        <v>8</v>
      </c>
    </row>
    <row r="43" spans="1:13" ht="12.75">
      <c r="A43" t="s">
        <v>21</v>
      </c>
      <c r="B43" t="s">
        <v>30</v>
      </c>
      <c r="C43" s="3">
        <f t="shared" si="7"/>
        <v>2939</v>
      </c>
      <c r="D43" s="3">
        <v>2275</v>
      </c>
      <c r="E43" s="3">
        <v>267</v>
      </c>
      <c r="F43" s="3">
        <v>129</v>
      </c>
      <c r="G43" s="3">
        <v>1</v>
      </c>
      <c r="H43" s="3">
        <v>1</v>
      </c>
      <c r="I43" s="3">
        <v>0</v>
      </c>
      <c r="J43" s="3">
        <v>0</v>
      </c>
      <c r="K43" s="3">
        <v>20</v>
      </c>
      <c r="L43" s="3">
        <v>235</v>
      </c>
      <c r="M43" s="3">
        <v>11</v>
      </c>
    </row>
    <row r="44" spans="1:13" ht="12.75">
      <c r="A44" t="s">
        <v>21</v>
      </c>
      <c r="B44" t="s">
        <v>31</v>
      </c>
      <c r="C44" s="3">
        <f t="shared" si="7"/>
        <v>1560</v>
      </c>
      <c r="D44" s="3">
        <v>1215</v>
      </c>
      <c r="E44" s="3">
        <v>214</v>
      </c>
      <c r="F44" s="3">
        <v>10</v>
      </c>
      <c r="G44" s="3">
        <v>0</v>
      </c>
      <c r="H44" s="3">
        <v>1</v>
      </c>
      <c r="I44" s="3">
        <v>0</v>
      </c>
      <c r="J44" s="3">
        <v>0</v>
      </c>
      <c r="K44" s="3">
        <v>18</v>
      </c>
      <c r="L44" s="3">
        <v>89</v>
      </c>
      <c r="M44" s="3">
        <v>13</v>
      </c>
    </row>
    <row r="45" spans="1:13" ht="12.75">
      <c r="A45" t="s">
        <v>21</v>
      </c>
      <c r="B45" t="s">
        <v>32</v>
      </c>
      <c r="C45" s="3">
        <f t="shared" si="7"/>
        <v>1770</v>
      </c>
      <c r="D45" s="3">
        <v>1398</v>
      </c>
      <c r="E45" s="3">
        <v>185</v>
      </c>
      <c r="F45" s="3">
        <v>9</v>
      </c>
      <c r="G45" s="3">
        <v>1</v>
      </c>
      <c r="H45" s="3">
        <v>1</v>
      </c>
      <c r="I45" s="3">
        <v>0</v>
      </c>
      <c r="J45" s="3">
        <v>0</v>
      </c>
      <c r="K45" s="3">
        <v>46</v>
      </c>
      <c r="L45" s="3">
        <v>127</v>
      </c>
      <c r="M45" s="3">
        <v>3</v>
      </c>
    </row>
    <row r="46" spans="1:13" ht="12.75">
      <c r="A46" t="s">
        <v>21</v>
      </c>
      <c r="B46" t="s">
        <v>33</v>
      </c>
      <c r="C46" s="3">
        <f t="shared" si="7"/>
        <v>1648</v>
      </c>
      <c r="D46" s="3">
        <v>1312</v>
      </c>
      <c r="E46" s="3">
        <v>170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28</v>
      </c>
      <c r="L46" s="3">
        <v>132</v>
      </c>
      <c r="M46" s="3">
        <v>4</v>
      </c>
    </row>
    <row r="47" spans="1:13" ht="12.75">
      <c r="A47" t="s">
        <v>21</v>
      </c>
      <c r="B47" t="s">
        <v>34</v>
      </c>
      <c r="C47" s="3">
        <f t="shared" si="7"/>
        <v>1266</v>
      </c>
      <c r="D47" s="3">
        <v>801</v>
      </c>
      <c r="E47" s="3">
        <v>138</v>
      </c>
      <c r="F47" s="3">
        <v>14</v>
      </c>
      <c r="G47" s="3">
        <v>1</v>
      </c>
      <c r="H47" s="3">
        <v>1</v>
      </c>
      <c r="I47" s="3">
        <v>0</v>
      </c>
      <c r="J47" s="3">
        <v>0</v>
      </c>
      <c r="K47" s="3">
        <v>12</v>
      </c>
      <c r="L47" s="3">
        <v>272</v>
      </c>
      <c r="M47" s="3">
        <v>27</v>
      </c>
    </row>
    <row r="48" spans="1:13" ht="12.75">
      <c r="A48" t="s">
        <v>21</v>
      </c>
      <c r="B48" t="s">
        <v>35</v>
      </c>
      <c r="C48" s="3">
        <f t="shared" si="7"/>
        <v>907</v>
      </c>
      <c r="D48" s="3">
        <v>699</v>
      </c>
      <c r="E48" s="3">
        <v>71</v>
      </c>
      <c r="F48" s="3">
        <v>28</v>
      </c>
      <c r="G48" s="3">
        <v>0</v>
      </c>
      <c r="H48" s="3">
        <v>1</v>
      </c>
      <c r="I48" s="3">
        <v>0</v>
      </c>
      <c r="J48" s="3">
        <v>0</v>
      </c>
      <c r="K48" s="3">
        <v>8</v>
      </c>
      <c r="L48" s="3">
        <v>78</v>
      </c>
      <c r="M48" s="3">
        <v>22</v>
      </c>
    </row>
    <row r="49" spans="1:13" ht="12.75">
      <c r="A49" s="1" t="s">
        <v>101</v>
      </c>
      <c r="C49" s="5">
        <f>+C33+C34+C35+C36+C37+C38+C39+C40+C41+C42+C43+C44+C45+C46+C47+C48</f>
        <v>67152</v>
      </c>
      <c r="D49" s="5">
        <f aca="true" t="shared" si="8" ref="D49:M49">+D33+D34+D35+D36+D37+D38+D39+D40+D41+D42+D43+D44+D45+D46+D47+D48</f>
        <v>55156</v>
      </c>
      <c r="E49" s="5">
        <f t="shared" si="8"/>
        <v>7282</v>
      </c>
      <c r="F49" s="5">
        <f t="shared" si="8"/>
        <v>1838</v>
      </c>
      <c r="G49" s="5">
        <f t="shared" si="8"/>
        <v>14</v>
      </c>
      <c r="H49" s="5">
        <f t="shared" si="8"/>
        <v>16</v>
      </c>
      <c r="I49" s="5">
        <f t="shared" si="8"/>
        <v>0</v>
      </c>
      <c r="J49" s="5">
        <f t="shared" si="8"/>
        <v>0</v>
      </c>
      <c r="K49" s="5">
        <f t="shared" si="8"/>
        <v>577</v>
      </c>
      <c r="L49" s="5">
        <f t="shared" si="8"/>
        <v>1894</v>
      </c>
      <c r="M49" s="5">
        <f t="shared" si="8"/>
        <v>375</v>
      </c>
    </row>
    <row r="50" spans="1:13" ht="12.75">
      <c r="A50" t="s">
        <v>36</v>
      </c>
      <c r="B50" t="s">
        <v>37</v>
      </c>
      <c r="C50" s="3">
        <f>SUM(D50:M50)</f>
        <v>9038</v>
      </c>
      <c r="D50" s="3">
        <v>6985</v>
      </c>
      <c r="E50" s="3">
        <v>531</v>
      </c>
      <c r="F50" s="3">
        <v>856</v>
      </c>
      <c r="G50" s="3">
        <v>1</v>
      </c>
      <c r="H50" s="3">
        <v>1</v>
      </c>
      <c r="I50" s="3">
        <v>0</v>
      </c>
      <c r="J50" s="3">
        <v>15</v>
      </c>
      <c r="K50" s="3">
        <v>61</v>
      </c>
      <c r="L50" s="3">
        <v>534</v>
      </c>
      <c r="M50" s="3">
        <v>54</v>
      </c>
    </row>
    <row r="51" spans="1:13" ht="12.75">
      <c r="A51" t="s">
        <v>36</v>
      </c>
      <c r="B51" t="s">
        <v>38</v>
      </c>
      <c r="C51" s="3">
        <f>SUM(D51:M51)</f>
        <v>258</v>
      </c>
      <c r="D51" s="3">
        <v>177</v>
      </c>
      <c r="E51" s="3">
        <v>12</v>
      </c>
      <c r="F51" s="3">
        <v>5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63</v>
      </c>
      <c r="M51" s="3">
        <v>0</v>
      </c>
    </row>
    <row r="52" spans="1:13" ht="12.75">
      <c r="A52" t="s">
        <v>36</v>
      </c>
      <c r="B52" t="s">
        <v>39</v>
      </c>
      <c r="C52" s="3">
        <f>SUM(D52:M52)</f>
        <v>262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262</v>
      </c>
      <c r="M52" s="3">
        <v>0</v>
      </c>
    </row>
    <row r="53" spans="1:13" ht="12.75">
      <c r="A53" s="1" t="s">
        <v>102</v>
      </c>
      <c r="C53" s="5">
        <f>+C50+C51+C52</f>
        <v>9558</v>
      </c>
      <c r="D53" s="5">
        <f aca="true" t="shared" si="9" ref="D53:M53">+D50+D51+D52</f>
        <v>7162</v>
      </c>
      <c r="E53" s="5">
        <f t="shared" si="9"/>
        <v>543</v>
      </c>
      <c r="F53" s="5">
        <f t="shared" si="9"/>
        <v>861</v>
      </c>
      <c r="G53" s="5">
        <f t="shared" si="9"/>
        <v>1</v>
      </c>
      <c r="H53" s="5">
        <f t="shared" si="9"/>
        <v>2</v>
      </c>
      <c r="I53" s="5">
        <f t="shared" si="9"/>
        <v>0</v>
      </c>
      <c r="J53" s="5">
        <f t="shared" si="9"/>
        <v>15</v>
      </c>
      <c r="K53" s="5">
        <f t="shared" si="9"/>
        <v>61</v>
      </c>
      <c r="L53" s="5">
        <f t="shared" si="9"/>
        <v>859</v>
      </c>
      <c r="M53" s="5">
        <f t="shared" si="9"/>
        <v>54</v>
      </c>
    </row>
    <row r="54" spans="1:13" ht="12.75">
      <c r="A54" t="s">
        <v>40</v>
      </c>
      <c r="B54" t="s">
        <v>41</v>
      </c>
      <c r="C54" s="3">
        <f>SUM(D54:M54)</f>
        <v>62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62</v>
      </c>
      <c r="M54" s="3">
        <v>0</v>
      </c>
    </row>
    <row r="55" spans="1:13" ht="12.75">
      <c r="A55" t="s">
        <v>40</v>
      </c>
      <c r="B55" t="s">
        <v>42</v>
      </c>
      <c r="C55" s="3">
        <f>SUM(D55:M55)</f>
        <v>872</v>
      </c>
      <c r="D55" s="3">
        <v>0</v>
      </c>
      <c r="E55" s="3">
        <v>0</v>
      </c>
      <c r="F55" s="3">
        <v>89</v>
      </c>
      <c r="G55" s="3">
        <v>1</v>
      </c>
      <c r="H55" s="3">
        <v>1</v>
      </c>
      <c r="I55" s="3">
        <v>0</v>
      </c>
      <c r="J55" s="3">
        <v>0</v>
      </c>
      <c r="K55" s="3">
        <v>19</v>
      </c>
      <c r="L55" s="3">
        <v>762</v>
      </c>
      <c r="M55" s="3">
        <v>0</v>
      </c>
    </row>
    <row r="56" spans="1:13" ht="12.75">
      <c r="A56" s="1" t="s">
        <v>103</v>
      </c>
      <c r="C56" s="5">
        <f>+C54+C55</f>
        <v>934</v>
      </c>
      <c r="D56" s="5">
        <f aca="true" t="shared" si="10" ref="D56:M56">+D54+D55</f>
        <v>0</v>
      </c>
      <c r="E56" s="5">
        <f t="shared" si="10"/>
        <v>0</v>
      </c>
      <c r="F56" s="5">
        <f t="shared" si="10"/>
        <v>89</v>
      </c>
      <c r="G56" s="5">
        <f t="shared" si="10"/>
        <v>1</v>
      </c>
      <c r="H56" s="5">
        <f t="shared" si="10"/>
        <v>1</v>
      </c>
      <c r="I56" s="5">
        <f t="shared" si="10"/>
        <v>0</v>
      </c>
      <c r="J56" s="5">
        <f t="shared" si="10"/>
        <v>0</v>
      </c>
      <c r="K56" s="5">
        <f t="shared" si="10"/>
        <v>19</v>
      </c>
      <c r="L56" s="5">
        <f t="shared" si="10"/>
        <v>824</v>
      </c>
      <c r="M56" s="5">
        <f t="shared" si="10"/>
        <v>0</v>
      </c>
    </row>
    <row r="57" spans="1:13" ht="12.75">
      <c r="A57" t="s">
        <v>43</v>
      </c>
      <c r="B57" t="s">
        <v>44</v>
      </c>
      <c r="C57" s="3">
        <f>SUM(D57:M57)</f>
        <v>774</v>
      </c>
      <c r="D57" s="3">
        <v>552</v>
      </c>
      <c r="E57" s="3">
        <v>95</v>
      </c>
      <c r="F57" s="3">
        <v>6</v>
      </c>
      <c r="G57" s="3">
        <v>1</v>
      </c>
      <c r="H57" s="3">
        <v>1</v>
      </c>
      <c r="I57" s="3">
        <v>0</v>
      </c>
      <c r="J57" s="3">
        <v>0</v>
      </c>
      <c r="K57" s="3">
        <v>11</v>
      </c>
      <c r="L57" s="3">
        <v>93</v>
      </c>
      <c r="M57" s="3">
        <v>15</v>
      </c>
    </row>
    <row r="58" spans="1:13" ht="12.75">
      <c r="A58" t="s">
        <v>43</v>
      </c>
      <c r="B58" t="s">
        <v>45</v>
      </c>
      <c r="C58" s="3">
        <f>SUM(D58:M58)</f>
        <v>395</v>
      </c>
      <c r="D58" s="3">
        <v>343</v>
      </c>
      <c r="E58" s="3">
        <v>0</v>
      </c>
      <c r="F58" s="3">
        <v>51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2.75">
      <c r="A59" s="1" t="s">
        <v>104</v>
      </c>
      <c r="C59" s="5">
        <f>+C57+C58</f>
        <v>1169</v>
      </c>
      <c r="D59" s="5">
        <f aca="true" t="shared" si="11" ref="D59:M59">+D57+D58</f>
        <v>895</v>
      </c>
      <c r="E59" s="5">
        <f t="shared" si="11"/>
        <v>95</v>
      </c>
      <c r="F59" s="5">
        <f t="shared" si="11"/>
        <v>57</v>
      </c>
      <c r="G59" s="5">
        <f t="shared" si="11"/>
        <v>1</v>
      </c>
      <c r="H59" s="5">
        <f t="shared" si="11"/>
        <v>2</v>
      </c>
      <c r="I59" s="5">
        <f t="shared" si="11"/>
        <v>0</v>
      </c>
      <c r="J59" s="5">
        <f t="shared" si="11"/>
        <v>0</v>
      </c>
      <c r="K59" s="5">
        <f t="shared" si="11"/>
        <v>11</v>
      </c>
      <c r="L59" s="5">
        <f t="shared" si="11"/>
        <v>93</v>
      </c>
      <c r="M59" s="5">
        <f t="shared" si="11"/>
        <v>15</v>
      </c>
    </row>
    <row r="60" spans="1:13" ht="12.75">
      <c r="A60" t="s">
        <v>46</v>
      </c>
      <c r="B60" t="s">
        <v>47</v>
      </c>
      <c r="C60" s="3">
        <f aca="true" t="shared" si="12" ref="C60:C66">SUM(D60:M60)</f>
        <v>470</v>
      </c>
      <c r="D60" s="3">
        <v>383</v>
      </c>
      <c r="E60" s="3">
        <v>30</v>
      </c>
      <c r="F60" s="3">
        <v>56</v>
      </c>
      <c r="G60" s="3">
        <v>0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t="s">
        <v>46</v>
      </c>
      <c r="B61" t="s">
        <v>48</v>
      </c>
      <c r="C61" s="3">
        <f t="shared" si="12"/>
        <v>810</v>
      </c>
      <c r="D61" s="3">
        <v>738</v>
      </c>
      <c r="E61" s="3">
        <v>67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4</v>
      </c>
      <c r="L61" s="3">
        <v>0</v>
      </c>
      <c r="M61" s="3">
        <v>0</v>
      </c>
    </row>
    <row r="62" spans="1:13" ht="12.75">
      <c r="A62" t="s">
        <v>46</v>
      </c>
      <c r="B62" t="s">
        <v>49</v>
      </c>
      <c r="C62" s="3">
        <f t="shared" si="12"/>
        <v>173</v>
      </c>
      <c r="D62" s="3">
        <v>115</v>
      </c>
      <c r="E62" s="3">
        <v>35</v>
      </c>
      <c r="F62" s="3">
        <v>6</v>
      </c>
      <c r="G62" s="3">
        <v>0</v>
      </c>
      <c r="H62" s="3">
        <v>1</v>
      </c>
      <c r="I62" s="3">
        <v>0</v>
      </c>
      <c r="J62" s="3">
        <v>0</v>
      </c>
      <c r="K62" s="3">
        <v>2</v>
      </c>
      <c r="L62" s="3">
        <v>9</v>
      </c>
      <c r="M62" s="3">
        <v>5</v>
      </c>
    </row>
    <row r="63" spans="1:13" ht="12.75">
      <c r="A63" t="s">
        <v>46</v>
      </c>
      <c r="B63" t="s">
        <v>50</v>
      </c>
      <c r="C63" s="3">
        <f t="shared" si="12"/>
        <v>24765</v>
      </c>
      <c r="D63" s="3">
        <v>22241</v>
      </c>
      <c r="E63" s="3">
        <v>1474</v>
      </c>
      <c r="F63" s="3">
        <v>752</v>
      </c>
      <c r="G63" s="3">
        <v>1</v>
      </c>
      <c r="H63" s="3">
        <v>1</v>
      </c>
      <c r="I63" s="3">
        <v>0</v>
      </c>
      <c r="J63" s="3">
        <v>0</v>
      </c>
      <c r="K63" s="3">
        <v>206</v>
      </c>
      <c r="L63" s="3">
        <v>35</v>
      </c>
      <c r="M63" s="3">
        <v>55</v>
      </c>
    </row>
    <row r="64" spans="1:13" ht="12.75">
      <c r="A64" t="s">
        <v>46</v>
      </c>
      <c r="B64" t="s">
        <v>51</v>
      </c>
      <c r="C64" s="3">
        <f t="shared" si="12"/>
        <v>1348</v>
      </c>
      <c r="D64" s="3">
        <v>957</v>
      </c>
      <c r="E64" s="3">
        <v>149</v>
      </c>
      <c r="F64" s="3">
        <v>18</v>
      </c>
      <c r="G64" s="3">
        <v>0</v>
      </c>
      <c r="H64" s="3">
        <v>1</v>
      </c>
      <c r="I64" s="3">
        <v>0</v>
      </c>
      <c r="J64" s="3">
        <v>62</v>
      </c>
      <c r="K64" s="3">
        <v>28</v>
      </c>
      <c r="L64" s="3">
        <v>133</v>
      </c>
      <c r="M64" s="3">
        <v>0</v>
      </c>
    </row>
    <row r="65" spans="1:13" ht="12.75">
      <c r="A65" t="s">
        <v>46</v>
      </c>
      <c r="B65" t="s">
        <v>52</v>
      </c>
      <c r="C65" s="3">
        <f t="shared" si="12"/>
        <v>2148</v>
      </c>
      <c r="D65" s="3">
        <v>1667</v>
      </c>
      <c r="E65" s="3">
        <v>290</v>
      </c>
      <c r="F65" s="3">
        <v>146</v>
      </c>
      <c r="G65" s="3">
        <v>1</v>
      </c>
      <c r="H65" s="3">
        <v>1</v>
      </c>
      <c r="I65" s="3">
        <v>0</v>
      </c>
      <c r="J65" s="3">
        <v>0</v>
      </c>
      <c r="K65" s="3">
        <v>22</v>
      </c>
      <c r="L65" s="3">
        <v>21</v>
      </c>
      <c r="M65" s="3">
        <v>0</v>
      </c>
    </row>
    <row r="66" spans="1:13" ht="12.75">
      <c r="A66" t="s">
        <v>46</v>
      </c>
      <c r="B66" t="s">
        <v>53</v>
      </c>
      <c r="C66" s="3">
        <f t="shared" si="12"/>
        <v>4806</v>
      </c>
      <c r="D66" s="3">
        <v>4461</v>
      </c>
      <c r="E66" s="3">
        <v>279</v>
      </c>
      <c r="F66" s="3">
        <v>28</v>
      </c>
      <c r="G66" s="3">
        <v>1</v>
      </c>
      <c r="H66" s="3">
        <v>1</v>
      </c>
      <c r="I66" s="3">
        <v>0</v>
      </c>
      <c r="J66" s="3">
        <v>0</v>
      </c>
      <c r="K66" s="3">
        <v>36</v>
      </c>
      <c r="L66" s="3">
        <v>0</v>
      </c>
      <c r="M66" s="3">
        <v>0</v>
      </c>
    </row>
    <row r="67" spans="1:13" ht="12.75">
      <c r="A67" s="1" t="s">
        <v>105</v>
      </c>
      <c r="C67" s="5">
        <f>+C60+C61+C62+C63+C64+C65+C66</f>
        <v>34520</v>
      </c>
      <c r="D67" s="5">
        <f aca="true" t="shared" si="13" ref="D67:M67">+D60+D61+D62+D63+D64+D65+D66</f>
        <v>30562</v>
      </c>
      <c r="E67" s="5">
        <f t="shared" si="13"/>
        <v>2324</v>
      </c>
      <c r="F67" s="5">
        <f t="shared" si="13"/>
        <v>1006</v>
      </c>
      <c r="G67" s="5">
        <f t="shared" si="13"/>
        <v>3</v>
      </c>
      <c r="H67" s="5">
        <f t="shared" si="13"/>
        <v>7</v>
      </c>
      <c r="I67" s="5">
        <f t="shared" si="13"/>
        <v>0</v>
      </c>
      <c r="J67" s="5">
        <f t="shared" si="13"/>
        <v>62</v>
      </c>
      <c r="K67" s="5">
        <f t="shared" si="13"/>
        <v>298</v>
      </c>
      <c r="L67" s="5">
        <f t="shared" si="13"/>
        <v>198</v>
      </c>
      <c r="M67" s="5">
        <f t="shared" si="13"/>
        <v>60</v>
      </c>
    </row>
    <row r="68" spans="1:13" ht="12.75">
      <c r="A68" s="13" t="s">
        <v>114</v>
      </c>
      <c r="C68" s="3">
        <f>SUM(D68:M68)</f>
        <v>61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61</v>
      </c>
      <c r="M68" s="3">
        <v>0</v>
      </c>
    </row>
    <row r="69" spans="1:13" ht="12.75">
      <c r="A69" s="1" t="s">
        <v>115</v>
      </c>
      <c r="C69" s="5">
        <f>+C68</f>
        <v>61</v>
      </c>
      <c r="D69" s="5">
        <f aca="true" t="shared" si="14" ref="D69:M69">+D68</f>
        <v>0</v>
      </c>
      <c r="E69" s="5">
        <f t="shared" si="14"/>
        <v>0</v>
      </c>
      <c r="F69" s="5">
        <f t="shared" si="14"/>
        <v>0</v>
      </c>
      <c r="G69" s="5">
        <f t="shared" si="14"/>
        <v>0</v>
      </c>
      <c r="H69" s="5">
        <f t="shared" si="14"/>
        <v>0</v>
      </c>
      <c r="I69" s="5">
        <f t="shared" si="14"/>
        <v>0</v>
      </c>
      <c r="J69" s="5">
        <f t="shared" si="14"/>
        <v>0</v>
      </c>
      <c r="K69" s="5">
        <f t="shared" si="14"/>
        <v>0</v>
      </c>
      <c r="L69" s="5">
        <f t="shared" si="14"/>
        <v>61</v>
      </c>
      <c r="M69" s="5">
        <f t="shared" si="14"/>
        <v>0</v>
      </c>
    </row>
    <row r="70" spans="1:13" ht="12.75">
      <c r="A70" t="s">
        <v>54</v>
      </c>
      <c r="B70" t="s">
        <v>55</v>
      </c>
      <c r="C70" s="3">
        <f>SUM(D70:M70)</f>
        <v>959</v>
      </c>
      <c r="D70" s="3">
        <v>367</v>
      </c>
      <c r="E70" s="3">
        <v>49</v>
      </c>
      <c r="F70" s="3">
        <v>9</v>
      </c>
      <c r="G70" s="3">
        <v>0</v>
      </c>
      <c r="H70" s="3">
        <v>0</v>
      </c>
      <c r="I70" s="3">
        <v>0</v>
      </c>
      <c r="J70" s="3">
        <v>0</v>
      </c>
      <c r="K70" s="3">
        <v>15</v>
      </c>
      <c r="L70" s="3">
        <v>511</v>
      </c>
      <c r="M70" s="3">
        <v>8</v>
      </c>
    </row>
    <row r="71" spans="1:13" ht="12.75">
      <c r="A71" s="1" t="s">
        <v>106</v>
      </c>
      <c r="C71" s="5">
        <f>+C70</f>
        <v>959</v>
      </c>
      <c r="D71" s="5">
        <f aca="true" t="shared" si="15" ref="D71:M71">+D70</f>
        <v>367</v>
      </c>
      <c r="E71" s="5">
        <f t="shared" si="15"/>
        <v>49</v>
      </c>
      <c r="F71" s="5">
        <f t="shared" si="15"/>
        <v>9</v>
      </c>
      <c r="G71" s="5">
        <f t="shared" si="15"/>
        <v>0</v>
      </c>
      <c r="H71" s="5">
        <f t="shared" si="15"/>
        <v>0</v>
      </c>
      <c r="I71" s="5">
        <f t="shared" si="15"/>
        <v>0</v>
      </c>
      <c r="J71" s="5">
        <f t="shared" si="15"/>
        <v>0</v>
      </c>
      <c r="K71" s="5">
        <f t="shared" si="15"/>
        <v>15</v>
      </c>
      <c r="L71" s="5">
        <f t="shared" si="15"/>
        <v>511</v>
      </c>
      <c r="M71" s="5">
        <f t="shared" si="15"/>
        <v>8</v>
      </c>
    </row>
    <row r="72" spans="1:13" ht="12.75">
      <c r="A72" t="s">
        <v>56</v>
      </c>
      <c r="B72" t="s">
        <v>57</v>
      </c>
      <c r="C72" s="3">
        <f>SUM(D72:M72)</f>
        <v>660</v>
      </c>
      <c r="D72" s="3">
        <v>487</v>
      </c>
      <c r="E72" s="3">
        <v>62</v>
      </c>
      <c r="F72" s="3">
        <v>41</v>
      </c>
      <c r="G72" s="3">
        <v>0</v>
      </c>
      <c r="H72" s="3">
        <v>2</v>
      </c>
      <c r="I72" s="3">
        <v>0</v>
      </c>
      <c r="J72" s="3">
        <v>0</v>
      </c>
      <c r="K72" s="3">
        <v>6</v>
      </c>
      <c r="L72" s="3">
        <v>62</v>
      </c>
      <c r="M72" s="3">
        <v>0</v>
      </c>
    </row>
    <row r="73" spans="1:13" ht="12.75">
      <c r="A73" t="s">
        <v>56</v>
      </c>
      <c r="B73" t="s">
        <v>58</v>
      </c>
      <c r="C73" s="3">
        <f>SUM(D73:M73)</f>
        <v>8781</v>
      </c>
      <c r="D73" s="3">
        <v>7315</v>
      </c>
      <c r="E73" s="3">
        <v>840</v>
      </c>
      <c r="F73" s="3">
        <v>237</v>
      </c>
      <c r="G73" s="3">
        <v>1</v>
      </c>
      <c r="H73" s="3">
        <v>1</v>
      </c>
      <c r="I73" s="3">
        <v>0</v>
      </c>
      <c r="J73" s="3">
        <v>0</v>
      </c>
      <c r="K73" s="3">
        <v>156</v>
      </c>
      <c r="L73" s="3">
        <v>231</v>
      </c>
      <c r="M73" s="3">
        <v>0</v>
      </c>
    </row>
    <row r="74" spans="1:13" ht="12.75">
      <c r="A74" t="s">
        <v>56</v>
      </c>
      <c r="B74" t="s">
        <v>59</v>
      </c>
      <c r="C74" s="3">
        <f>SUM(D74:M74)</f>
        <v>1344</v>
      </c>
      <c r="D74" s="3">
        <v>1117</v>
      </c>
      <c r="E74" s="3">
        <v>157</v>
      </c>
      <c r="F74" s="3">
        <v>27</v>
      </c>
      <c r="G74" s="3">
        <v>1</v>
      </c>
      <c r="H74" s="3">
        <v>1</v>
      </c>
      <c r="I74" s="3">
        <v>0</v>
      </c>
      <c r="J74" s="3">
        <v>0</v>
      </c>
      <c r="K74" s="3">
        <v>31</v>
      </c>
      <c r="L74" s="3">
        <v>0</v>
      </c>
      <c r="M74" s="3">
        <v>10</v>
      </c>
    </row>
    <row r="75" spans="1:13" ht="12.75">
      <c r="A75" s="1" t="s">
        <v>107</v>
      </c>
      <c r="C75" s="5">
        <f>+C72+C73+C74</f>
        <v>10785</v>
      </c>
      <c r="D75" s="5">
        <f aca="true" t="shared" si="16" ref="D75:M75">+D72+D73+D74</f>
        <v>8919</v>
      </c>
      <c r="E75" s="5">
        <f t="shared" si="16"/>
        <v>1059</v>
      </c>
      <c r="F75" s="5">
        <f t="shared" si="16"/>
        <v>305</v>
      </c>
      <c r="G75" s="5">
        <f t="shared" si="16"/>
        <v>2</v>
      </c>
      <c r="H75" s="5">
        <f t="shared" si="16"/>
        <v>4</v>
      </c>
      <c r="I75" s="5">
        <f t="shared" si="16"/>
        <v>0</v>
      </c>
      <c r="J75" s="5">
        <f t="shared" si="16"/>
        <v>0</v>
      </c>
      <c r="K75" s="5">
        <f t="shared" si="16"/>
        <v>193</v>
      </c>
      <c r="L75" s="5">
        <f t="shared" si="16"/>
        <v>293</v>
      </c>
      <c r="M75" s="5">
        <f t="shared" si="16"/>
        <v>10</v>
      </c>
    </row>
    <row r="76" spans="1:13" ht="12.75">
      <c r="A76" t="s">
        <v>60</v>
      </c>
      <c r="B76" t="s">
        <v>61</v>
      </c>
      <c r="C76" s="3">
        <f>SUM(D76:M76)</f>
        <v>437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437</v>
      </c>
      <c r="M76" s="3">
        <v>0</v>
      </c>
    </row>
    <row r="77" spans="1:13" ht="12.75">
      <c r="A77" t="s">
        <v>60</v>
      </c>
      <c r="B77" t="s">
        <v>62</v>
      </c>
      <c r="C77" s="3">
        <f>SUM(D77:M77)</f>
        <v>365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365</v>
      </c>
      <c r="M77" s="3">
        <v>0</v>
      </c>
    </row>
    <row r="78" spans="1:13" ht="12.75">
      <c r="A78" s="1" t="s">
        <v>108</v>
      </c>
      <c r="C78" s="5">
        <f>+C76+C77</f>
        <v>802</v>
      </c>
      <c r="D78" s="5">
        <f aca="true" t="shared" si="17" ref="D78:M78">+D76+D77</f>
        <v>0</v>
      </c>
      <c r="E78" s="5">
        <f t="shared" si="17"/>
        <v>0</v>
      </c>
      <c r="F78" s="5">
        <f t="shared" si="17"/>
        <v>0</v>
      </c>
      <c r="G78" s="5">
        <f t="shared" si="17"/>
        <v>0</v>
      </c>
      <c r="H78" s="5">
        <f t="shared" si="17"/>
        <v>0</v>
      </c>
      <c r="I78" s="5">
        <f t="shared" si="17"/>
        <v>0</v>
      </c>
      <c r="J78" s="5">
        <f t="shared" si="17"/>
        <v>0</v>
      </c>
      <c r="K78" s="5">
        <f t="shared" si="17"/>
        <v>0</v>
      </c>
      <c r="L78" s="5">
        <f t="shared" si="17"/>
        <v>802</v>
      </c>
      <c r="M78" s="5">
        <f t="shared" si="17"/>
        <v>0</v>
      </c>
    </row>
    <row r="79" spans="1:13" ht="12.75">
      <c r="A79" t="s">
        <v>63</v>
      </c>
      <c r="B79" t="s">
        <v>64</v>
      </c>
      <c r="C79" s="3">
        <f>SUM(D79:M79)</f>
        <v>187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187</v>
      </c>
      <c r="M79" s="3">
        <v>0</v>
      </c>
    </row>
    <row r="80" spans="1:13" ht="12.75">
      <c r="A80" t="s">
        <v>63</v>
      </c>
      <c r="B80" t="s">
        <v>65</v>
      </c>
      <c r="C80" s="3">
        <f>SUM(D80:M80)</f>
        <v>1129</v>
      </c>
      <c r="D80" s="3">
        <v>892</v>
      </c>
      <c r="E80" s="3">
        <v>135</v>
      </c>
      <c r="F80" s="3">
        <v>53</v>
      </c>
      <c r="G80" s="3">
        <v>1</v>
      </c>
      <c r="H80" s="3">
        <v>1</v>
      </c>
      <c r="I80" s="3">
        <v>0</v>
      </c>
      <c r="J80" s="3">
        <v>0</v>
      </c>
      <c r="K80" s="3">
        <v>17</v>
      </c>
      <c r="L80" s="3">
        <v>29</v>
      </c>
      <c r="M80" s="3">
        <v>1</v>
      </c>
    </row>
    <row r="81" spans="1:13" ht="12.75">
      <c r="A81" t="s">
        <v>63</v>
      </c>
      <c r="B81" t="s">
        <v>66</v>
      </c>
      <c r="C81" s="3">
        <f>SUM(D81:M81)</f>
        <v>1536</v>
      </c>
      <c r="D81" s="3">
        <v>1165</v>
      </c>
      <c r="E81" s="3">
        <v>119</v>
      </c>
      <c r="F81" s="3">
        <v>180</v>
      </c>
      <c r="G81" s="3">
        <v>1</v>
      </c>
      <c r="H81" s="3">
        <v>1</v>
      </c>
      <c r="I81" s="3">
        <v>0</v>
      </c>
      <c r="J81" s="3">
        <v>0</v>
      </c>
      <c r="K81" s="3">
        <v>42</v>
      </c>
      <c r="L81" s="3">
        <v>28</v>
      </c>
      <c r="M81" s="3">
        <v>0</v>
      </c>
    </row>
    <row r="82" spans="1:13" ht="12.75">
      <c r="A82" s="1" t="s">
        <v>109</v>
      </c>
      <c r="C82" s="5">
        <f>+C79+C80+C81</f>
        <v>2852</v>
      </c>
      <c r="D82" s="5">
        <f aca="true" t="shared" si="18" ref="D82:M82">+D79+D80+D81</f>
        <v>2057</v>
      </c>
      <c r="E82" s="5">
        <f t="shared" si="18"/>
        <v>254</v>
      </c>
      <c r="F82" s="5">
        <f t="shared" si="18"/>
        <v>233</v>
      </c>
      <c r="G82" s="5">
        <f t="shared" si="18"/>
        <v>2</v>
      </c>
      <c r="H82" s="5">
        <f t="shared" si="18"/>
        <v>2</v>
      </c>
      <c r="I82" s="5">
        <f t="shared" si="18"/>
        <v>0</v>
      </c>
      <c r="J82" s="5">
        <f t="shared" si="18"/>
        <v>0</v>
      </c>
      <c r="K82" s="5">
        <f t="shared" si="18"/>
        <v>59</v>
      </c>
      <c r="L82" s="5">
        <f t="shared" si="18"/>
        <v>244</v>
      </c>
      <c r="M82" s="5">
        <f t="shared" si="18"/>
        <v>1</v>
      </c>
    </row>
    <row r="83" spans="1:13" ht="12.75">
      <c r="A83" t="s">
        <v>67</v>
      </c>
      <c r="B83" t="s">
        <v>68</v>
      </c>
      <c r="C83" s="3">
        <f>SUM(D83:M83)</f>
        <v>575</v>
      </c>
      <c r="D83" s="3">
        <v>446</v>
      </c>
      <c r="E83" s="3">
        <v>72</v>
      </c>
      <c r="F83" s="3">
        <v>18</v>
      </c>
      <c r="G83" s="3">
        <v>0</v>
      </c>
      <c r="H83" s="3">
        <v>1</v>
      </c>
      <c r="I83" s="3">
        <v>0</v>
      </c>
      <c r="J83" s="3">
        <v>0</v>
      </c>
      <c r="K83" s="3">
        <v>7</v>
      </c>
      <c r="L83" s="3">
        <v>31</v>
      </c>
      <c r="M83" s="3">
        <v>0</v>
      </c>
    </row>
    <row r="84" spans="1:13" ht="12.75">
      <c r="A84" s="1" t="s">
        <v>110</v>
      </c>
      <c r="C84" s="5">
        <f>+C83</f>
        <v>575</v>
      </c>
      <c r="D84" s="5">
        <f aca="true" t="shared" si="19" ref="D84:M84">+D83</f>
        <v>446</v>
      </c>
      <c r="E84" s="5">
        <f t="shared" si="19"/>
        <v>72</v>
      </c>
      <c r="F84" s="5">
        <f t="shared" si="19"/>
        <v>18</v>
      </c>
      <c r="G84" s="5">
        <f t="shared" si="19"/>
        <v>0</v>
      </c>
      <c r="H84" s="5">
        <f t="shared" si="19"/>
        <v>1</v>
      </c>
      <c r="I84" s="5">
        <f t="shared" si="19"/>
        <v>0</v>
      </c>
      <c r="J84" s="5">
        <f t="shared" si="19"/>
        <v>0</v>
      </c>
      <c r="K84" s="5">
        <f t="shared" si="19"/>
        <v>7</v>
      </c>
      <c r="L84" s="5">
        <f t="shared" si="19"/>
        <v>31</v>
      </c>
      <c r="M84" s="5">
        <f t="shared" si="19"/>
        <v>0</v>
      </c>
    </row>
    <row r="85" spans="1:13" ht="12.75">
      <c r="A85" t="s">
        <v>69</v>
      </c>
      <c r="B85" s="9" t="s">
        <v>93</v>
      </c>
      <c r="C85" s="3">
        <f>SUM(D85:M85)</f>
        <v>140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140</v>
      </c>
      <c r="M85" s="3">
        <v>0</v>
      </c>
    </row>
    <row r="86" spans="1:13" ht="12.75">
      <c r="A86" t="s">
        <v>69</v>
      </c>
      <c r="B86" t="s">
        <v>70</v>
      </c>
      <c r="C86" s="3">
        <f>SUM(D86:M86)</f>
        <v>194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194</v>
      </c>
      <c r="M86" s="3">
        <v>0</v>
      </c>
    </row>
    <row r="87" spans="1:13" ht="12.75">
      <c r="A87" s="1" t="s">
        <v>111</v>
      </c>
      <c r="C87" s="5">
        <f>+C85+C86</f>
        <v>334</v>
      </c>
      <c r="D87" s="5">
        <f aca="true" t="shared" si="20" ref="D87:M87">+D85+D86</f>
        <v>0</v>
      </c>
      <c r="E87" s="5">
        <f t="shared" si="20"/>
        <v>0</v>
      </c>
      <c r="F87" s="5">
        <f t="shared" si="20"/>
        <v>0</v>
      </c>
      <c r="G87" s="5">
        <f t="shared" si="20"/>
        <v>0</v>
      </c>
      <c r="H87" s="5">
        <f t="shared" si="20"/>
        <v>0</v>
      </c>
      <c r="I87" s="5">
        <f t="shared" si="20"/>
        <v>0</v>
      </c>
      <c r="J87" s="5">
        <f t="shared" si="20"/>
        <v>0</v>
      </c>
      <c r="K87" s="5">
        <f t="shared" si="20"/>
        <v>0</v>
      </c>
      <c r="L87" s="5">
        <f t="shared" si="20"/>
        <v>334</v>
      </c>
      <c r="M87" s="5">
        <f t="shared" si="20"/>
        <v>0</v>
      </c>
    </row>
    <row r="88" ht="12.75">
      <c r="A88" s="1"/>
    </row>
    <row r="89" spans="1:13" ht="12.75">
      <c r="A89" s="1" t="s">
        <v>94</v>
      </c>
      <c r="C89" s="5">
        <f>+C10+C17+C21+C30+C32+C49+C53+C56+C59+C67+C69+C71+C75+C78+C82+C84+C87</f>
        <v>148357</v>
      </c>
      <c r="D89" s="5">
        <f aca="true" t="shared" si="21" ref="D89:M89">+D10+D17+D21+D30+D32+D49+D53+D56+D59+D67+D69+D71+D75+D78+D82+D84+D87</f>
        <v>117866</v>
      </c>
      <c r="E89" s="5">
        <f t="shared" si="21"/>
        <v>13447</v>
      </c>
      <c r="F89" s="5">
        <f t="shared" si="21"/>
        <v>5054</v>
      </c>
      <c r="G89" s="5">
        <f t="shared" si="21"/>
        <v>31</v>
      </c>
      <c r="H89" s="5">
        <f t="shared" si="21"/>
        <v>50</v>
      </c>
      <c r="I89" s="5">
        <f t="shared" si="21"/>
        <v>0</v>
      </c>
      <c r="J89" s="5">
        <f t="shared" si="21"/>
        <v>77</v>
      </c>
      <c r="K89" s="5">
        <f t="shared" si="21"/>
        <v>1406</v>
      </c>
      <c r="L89" s="5">
        <f t="shared" si="21"/>
        <v>9884</v>
      </c>
      <c r="M89" s="5">
        <f t="shared" si="21"/>
        <v>542</v>
      </c>
    </row>
    <row r="91" ht="12.75">
      <c r="A91" s="1" t="s">
        <v>95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2012-01-11T16:41:57Z</cp:lastPrinted>
  <dcterms:created xsi:type="dcterms:W3CDTF">2011-12-05T18:34:28Z</dcterms:created>
  <dcterms:modified xsi:type="dcterms:W3CDTF">2012-12-14T17:21:06Z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