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380" windowHeight="8580" activeTab="1"/>
  </bookViews>
  <sheets>
    <sheet name="FacturCoopareaEDEA" sheetId="1" r:id="rId1"/>
    <sheet name="usuCoopareaEDEA11" sheetId="2" r:id="rId2"/>
  </sheets>
  <definedNames/>
  <calcPr fullCalcOnLoad="1"/>
</workbook>
</file>

<file path=xl/sharedStrings.xml><?xml version="1.0" encoding="utf-8"?>
<sst xmlns="http://schemas.openxmlformats.org/spreadsheetml/2006/main" count="270" uniqueCount="121">
  <si>
    <t>Punta Indio</t>
  </si>
  <si>
    <t>Coronel Brandsen</t>
  </si>
  <si>
    <t>Municipio de la Costa</t>
  </si>
  <si>
    <t>Pinamar</t>
  </si>
  <si>
    <t>Coop de Mar Chiquita (Arbolito)</t>
  </si>
  <si>
    <t>Coop de Tres Arroyos</t>
  </si>
  <si>
    <t>Coop de Altamirano (Brandsen)</t>
  </si>
  <si>
    <t>Coop de Barker</t>
  </si>
  <si>
    <t>Coop de B. Juarez</t>
  </si>
  <si>
    <t>Coop de De La Garma</t>
  </si>
  <si>
    <t>Coop de Mechongue</t>
  </si>
  <si>
    <t>Coop de Maipú</t>
  </si>
  <si>
    <t>Coop de General Pirán</t>
  </si>
  <si>
    <t>Coop de Balcarce</t>
  </si>
  <si>
    <t>Coop de Ranchos</t>
  </si>
  <si>
    <t>Coop de San Bernardo</t>
  </si>
  <si>
    <t>Coop de N. Otamendi - DIONISIA</t>
  </si>
  <si>
    <t>Coop de Las Flores</t>
  </si>
  <si>
    <t>Coop de Pipinas</t>
  </si>
  <si>
    <t>Coop de Mar del Plata</t>
  </si>
  <si>
    <t>Coop de Lezama</t>
  </si>
  <si>
    <t>Coop de San Cayetano</t>
  </si>
  <si>
    <t>Coop de Camet</t>
  </si>
  <si>
    <t>Coop de Castelli</t>
  </si>
  <si>
    <t>Coop de Azul</t>
  </si>
  <si>
    <t>Coop de Egaña</t>
  </si>
  <si>
    <t>Coop de General Madariaga</t>
  </si>
  <si>
    <t>Coop de Juan Fernandez</t>
  </si>
  <si>
    <t>Coop de La Dulce</t>
  </si>
  <si>
    <t>Coop de San Francisco de Bellocq</t>
  </si>
  <si>
    <t>Coop de Claromecó</t>
  </si>
  <si>
    <t>Coop de San Manuel</t>
  </si>
  <si>
    <t>Coop de Villa Gesell</t>
  </si>
  <si>
    <t>Coop de Orense</t>
  </si>
  <si>
    <t>Coop de Olavarría</t>
  </si>
  <si>
    <t>Coop de Colonia Laguna de los Padres</t>
  </si>
  <si>
    <t>Coop de Jeppener</t>
  </si>
  <si>
    <t>Coop de Mar de Ajo</t>
  </si>
  <si>
    <t>Coop de Copetonas</t>
  </si>
  <si>
    <t>Coop de Tandil (Usina Pop. y Municipal)</t>
  </si>
  <si>
    <t>Adolfo Gonzales Chaves</t>
  </si>
  <si>
    <t>Azul</t>
  </si>
  <si>
    <t>Balcarce</t>
  </si>
  <si>
    <t>Benito Juárez</t>
  </si>
  <si>
    <t>Castelli</t>
  </si>
  <si>
    <t>Chascomús</t>
  </si>
  <si>
    <t>General Alvarado</t>
  </si>
  <si>
    <t>General Alvear</t>
  </si>
  <si>
    <t>General Belgrano</t>
  </si>
  <si>
    <t>General Juan Madariaga</t>
  </si>
  <si>
    <t>General Paz</t>
  </si>
  <si>
    <t>General Pueyrredón</t>
  </si>
  <si>
    <t>Las Flores</t>
  </si>
  <si>
    <t>Lobería</t>
  </si>
  <si>
    <t>Maipú</t>
  </si>
  <si>
    <t>Mar Chiquita</t>
  </si>
  <si>
    <t>Necochea</t>
  </si>
  <si>
    <t>Olavarría</t>
  </si>
  <si>
    <t>Rauch</t>
  </si>
  <si>
    <t>San Cayetano</t>
  </si>
  <si>
    <t>Tandil</t>
  </si>
  <si>
    <t>Tres Arroyos</t>
  </si>
  <si>
    <t>Villa Gesell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</si>
  <si>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</si>
  <si>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</si>
  <si>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</si>
  <si>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</si>
  <si>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</si>
  <si>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</si>
  <si>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</si>
  <si>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</si>
  <si>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</si>
  <si>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</si>
  <si>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</si>
  <si>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</si>
  <si>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</si>
  <si>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</si>
  <si>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</si>
  <si>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Cantidad de usuarios</t>
  </si>
  <si>
    <t>Coop de 25 de Mayo Sur</t>
  </si>
  <si>
    <t>Coop de Pinamar (de Agua y Luz)</t>
  </si>
  <si>
    <t>Coop de Tandil( Rural) Ltda</t>
  </si>
  <si>
    <t>Coop.de Mar del Sud</t>
  </si>
  <si>
    <t>Coop Electr. De Monte Ltda</t>
  </si>
  <si>
    <t>Total Adolfo Gonzales Chaves</t>
  </si>
  <si>
    <t>Total Azul</t>
  </si>
  <si>
    <t>Total Balcarce</t>
  </si>
  <si>
    <t>Total Benito Juárez</t>
  </si>
  <si>
    <t>Total Castelli</t>
  </si>
  <si>
    <t>Total Chascomús</t>
  </si>
  <si>
    <t>Total Coronel Brandsen</t>
  </si>
  <si>
    <t>Total General Alvarado</t>
  </si>
  <si>
    <t>Total General Alvear</t>
  </si>
  <si>
    <t>Total General Belgrano</t>
  </si>
  <si>
    <t>Total General Juan Madariaga</t>
  </si>
  <si>
    <t>Total General Paz</t>
  </si>
  <si>
    <t>Total General Pueyrredón</t>
  </si>
  <si>
    <t>Total Las Flores</t>
  </si>
  <si>
    <t>Total Lobería</t>
  </si>
  <si>
    <t>Total Maipú</t>
  </si>
  <si>
    <t>Total Mar Chiquita</t>
  </si>
  <si>
    <t>Total Municipio de la Costa</t>
  </si>
  <si>
    <t>Total Necochea</t>
  </si>
  <si>
    <t>Total Olavarría</t>
  </si>
  <si>
    <t>Total Pinamar</t>
  </si>
  <si>
    <t>Total Punta Indio</t>
  </si>
  <si>
    <t>Total Rauch</t>
  </si>
  <si>
    <t>Total San Cayetano</t>
  </si>
  <si>
    <t>Total Tandil</t>
  </si>
  <si>
    <t>Total Tres Arroyos</t>
  </si>
  <si>
    <t>Total Villa Gesell</t>
  </si>
  <si>
    <t>Total Cooperativas</t>
  </si>
  <si>
    <t>Coop de Necochea "Sebastian de Maria"</t>
  </si>
  <si>
    <t>Coop de Necochea "Sebastián de Maria"</t>
  </si>
  <si>
    <t>Total Cooperativas Area EDEA</t>
  </si>
  <si>
    <t>PROVINCIA DE BUENOS AIRES- Cooperativas AREA ATLANTICA</t>
  </si>
  <si>
    <t>AÑO 2011</t>
  </si>
  <si>
    <t>Coop de Brandsen, Electri. Rural Ltda.</t>
  </si>
  <si>
    <t>Monte</t>
  </si>
  <si>
    <t>Coop de Monte</t>
  </si>
  <si>
    <t>Total Monte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</si>
</sst>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 ;_ * \-#,##0.00_ ;_ * &quot;-&quot;??_ ;_ @_ 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 &quot;$&quot;\ * #,##0_ ;_ &quot;$&quot;\ * \-#,##0_ ;_ &quot;$&quot;\ * &quot;-&quot;_ ;_ @_ 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6" fillId="0" borderId="1" xfId="21" applyNumberFormat="1" applyFont="1" applyFill="1" applyBorder="1" applyAlignment="1">
      <alignment horizont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6"/>
  <sheetViews>
    <sheetView workbookViewId="0" topLeftCell="A1">
      <selection activeCell="F88" sqref="F88"/>
    </sheetView>
  </sheetViews>
  <sheetFormatPr defaultColWidth="11.421875" defaultRowHeight="12.75"/>
  <cols>
    <col min="1" max="2" width="27.28125" style="0" customWidth="1"/>
    <col min="3" max="3" width="21.140625" style="0" customWidth="1"/>
    <col min="4" max="4" width="17.421875" style="0" customWidth="1"/>
    <col min="5" max="5" width="16.7109375" style="0" customWidth="1"/>
    <col min="6" max="6" width="13.140625" style="0" customWidth="1"/>
    <col min="8" max="8" width="14.00390625" style="0" customWidth="1"/>
  </cols>
  <sheetData>
    <row r="2" spans="1:13" ht="12.75">
      <c r="A2" s="4" t="s">
        <v>116</v>
      </c>
      <c r="C2" s="4"/>
      <c r="D2" s="4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4" t="s">
        <v>115</v>
      </c>
      <c r="C3" s="4"/>
      <c r="D3" s="4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4" t="s">
        <v>63</v>
      </c>
      <c r="C4" s="4"/>
      <c r="D4" s="4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4" t="s">
        <v>64</v>
      </c>
      <c r="C5" s="4"/>
      <c r="D5" s="4"/>
      <c r="E5" s="2"/>
      <c r="F5" s="2"/>
      <c r="G5" s="2"/>
      <c r="H5" s="2"/>
      <c r="I5" s="2"/>
      <c r="J5" s="2"/>
      <c r="K5" s="2"/>
      <c r="L5" s="2"/>
      <c r="M5" s="2"/>
    </row>
    <row r="6" spans="2:13" ht="12.75">
      <c r="B6" s="4"/>
      <c r="C6" s="4"/>
      <c r="D6" s="4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4" t="s">
        <v>65</v>
      </c>
      <c r="B7" s="4" t="s">
        <v>66</v>
      </c>
      <c r="C7" s="5" t="s">
        <v>67</v>
      </c>
      <c r="D7" s="5" t="s">
        <v>68</v>
      </c>
      <c r="E7" s="5" t="s">
        <v>69</v>
      </c>
      <c r="F7" s="5" t="s">
        <v>70</v>
      </c>
      <c r="G7" s="5" t="s">
        <v>71</v>
      </c>
      <c r="H7" s="5" t="s">
        <v>72</v>
      </c>
      <c r="I7" s="5" t="s">
        <v>73</v>
      </c>
      <c r="J7" s="5" t="s">
        <v>74</v>
      </c>
      <c r="K7" s="5" t="s">
        <v>75</v>
      </c>
      <c r="L7" s="5" t="s">
        <v>76</v>
      </c>
      <c r="M7" s="5" t="s">
        <v>77</v>
      </c>
    </row>
    <row r="8" spans="1:13" ht="12.75">
      <c r="A8" t="s">
        <v>40</v>
      </c>
      <c r="B8" t="s">
        <v>9</v>
      </c>
      <c r="C8" s="3">
        <f>SUM(D8:M8)</f>
        <v>4990.147</v>
      </c>
      <c r="D8" s="3">
        <v>1246.265</v>
      </c>
      <c r="E8" s="3">
        <v>701.799</v>
      </c>
      <c r="F8" s="3">
        <v>1322.943</v>
      </c>
      <c r="G8" s="3">
        <v>0</v>
      </c>
      <c r="H8" s="3">
        <v>459.35</v>
      </c>
      <c r="I8" s="3">
        <v>0</v>
      </c>
      <c r="J8" s="3">
        <v>0</v>
      </c>
      <c r="K8" s="3">
        <v>0</v>
      </c>
      <c r="L8" s="3">
        <v>1259.79</v>
      </c>
      <c r="M8" s="3">
        <v>0</v>
      </c>
    </row>
    <row r="9" spans="1:13" ht="12.75">
      <c r="A9" s="1" t="s">
        <v>84</v>
      </c>
      <c r="C9" s="5">
        <f>+C8</f>
        <v>4990.147</v>
      </c>
      <c r="D9" s="5">
        <f aca="true" t="shared" si="0" ref="D9:M9">+D8</f>
        <v>1246.265</v>
      </c>
      <c r="E9" s="5">
        <f t="shared" si="0"/>
        <v>701.799</v>
      </c>
      <c r="F9" s="5">
        <f t="shared" si="0"/>
        <v>1322.943</v>
      </c>
      <c r="G9" s="5">
        <f t="shared" si="0"/>
        <v>0</v>
      </c>
      <c r="H9" s="5">
        <f t="shared" si="0"/>
        <v>459.35</v>
      </c>
      <c r="I9" s="5">
        <f t="shared" si="0"/>
        <v>0</v>
      </c>
      <c r="J9" s="5">
        <f t="shared" si="0"/>
        <v>0</v>
      </c>
      <c r="K9" s="5">
        <f t="shared" si="0"/>
        <v>0</v>
      </c>
      <c r="L9" s="5">
        <f t="shared" si="0"/>
        <v>1259.79</v>
      </c>
      <c r="M9" s="5">
        <f t="shared" si="0"/>
        <v>0</v>
      </c>
    </row>
    <row r="10" spans="1:13" ht="12.75">
      <c r="A10" t="s">
        <v>41</v>
      </c>
      <c r="B10" t="s">
        <v>24</v>
      </c>
      <c r="C10" s="3">
        <f>SUM(D10:M10)</f>
        <v>135812.716</v>
      </c>
      <c r="D10" s="3">
        <v>41538.608</v>
      </c>
      <c r="E10" s="3">
        <v>11083.581</v>
      </c>
      <c r="F10" s="3">
        <v>60632.396</v>
      </c>
      <c r="G10" s="3">
        <v>3351.627</v>
      </c>
      <c r="H10" s="3">
        <v>10554.764</v>
      </c>
      <c r="I10" s="3">
        <v>0</v>
      </c>
      <c r="J10" s="3">
        <v>0</v>
      </c>
      <c r="K10" s="3">
        <v>4364.966</v>
      </c>
      <c r="L10" s="3">
        <v>3945.04</v>
      </c>
      <c r="M10" s="3">
        <v>341.734</v>
      </c>
    </row>
    <row r="11" spans="1:13" ht="12.75">
      <c r="A11" s="1" t="s">
        <v>85</v>
      </c>
      <c r="C11" s="5">
        <f>+C10</f>
        <v>135812.716</v>
      </c>
      <c r="D11" s="5">
        <f aca="true" t="shared" si="1" ref="D11:M11">+D10</f>
        <v>41538.608</v>
      </c>
      <c r="E11" s="5">
        <f t="shared" si="1"/>
        <v>11083.581</v>
      </c>
      <c r="F11" s="5">
        <f t="shared" si="1"/>
        <v>60632.396</v>
      </c>
      <c r="G11" s="5">
        <f t="shared" si="1"/>
        <v>3351.627</v>
      </c>
      <c r="H11" s="5">
        <f t="shared" si="1"/>
        <v>10554.764</v>
      </c>
      <c r="I11" s="5">
        <f t="shared" si="1"/>
        <v>0</v>
      </c>
      <c r="J11" s="5">
        <f t="shared" si="1"/>
        <v>0</v>
      </c>
      <c r="K11" s="5">
        <f t="shared" si="1"/>
        <v>4364.966</v>
      </c>
      <c r="L11" s="5">
        <f t="shared" si="1"/>
        <v>3945.04</v>
      </c>
      <c r="M11" s="5">
        <f t="shared" si="1"/>
        <v>341.734</v>
      </c>
    </row>
    <row r="12" spans="1:13" ht="12.75">
      <c r="A12" t="s">
        <v>42</v>
      </c>
      <c r="B12" t="s">
        <v>13</v>
      </c>
      <c r="C12" s="3">
        <f>SUM(D12:M12)</f>
        <v>80131.63</v>
      </c>
      <c r="D12" s="3">
        <v>27644.925</v>
      </c>
      <c r="E12" s="3">
        <v>27178.116</v>
      </c>
      <c r="F12" s="3">
        <v>9837.161</v>
      </c>
      <c r="G12" s="3">
        <v>3632.278</v>
      </c>
      <c r="H12" s="3">
        <v>3451.259</v>
      </c>
      <c r="I12" s="3">
        <v>0</v>
      </c>
      <c r="J12" s="3">
        <v>0</v>
      </c>
      <c r="K12" s="3">
        <v>3724.55</v>
      </c>
      <c r="L12" s="3">
        <v>2773.786</v>
      </c>
      <c r="M12" s="3">
        <v>1889.555</v>
      </c>
    </row>
    <row r="13" spans="1:13" ht="12.75">
      <c r="A13" s="1" t="s">
        <v>86</v>
      </c>
      <c r="C13" s="5">
        <f>+C12</f>
        <v>80131.63</v>
      </c>
      <c r="D13" s="5">
        <f aca="true" t="shared" si="2" ref="D13:M13">+D12</f>
        <v>27644.925</v>
      </c>
      <c r="E13" s="5">
        <f t="shared" si="2"/>
        <v>27178.116</v>
      </c>
      <c r="F13" s="5">
        <f t="shared" si="2"/>
        <v>9837.161</v>
      </c>
      <c r="G13" s="5">
        <f t="shared" si="2"/>
        <v>3632.278</v>
      </c>
      <c r="H13" s="5">
        <f t="shared" si="2"/>
        <v>3451.259</v>
      </c>
      <c r="I13" s="5">
        <f t="shared" si="2"/>
        <v>0</v>
      </c>
      <c r="J13" s="5">
        <f t="shared" si="2"/>
        <v>0</v>
      </c>
      <c r="K13" s="5">
        <f t="shared" si="2"/>
        <v>3724.55</v>
      </c>
      <c r="L13" s="5">
        <f t="shared" si="2"/>
        <v>2773.786</v>
      </c>
      <c r="M13" s="5">
        <f t="shared" si="2"/>
        <v>1889.555</v>
      </c>
    </row>
    <row r="14" spans="1:13" ht="12.75">
      <c r="A14" t="s">
        <v>43</v>
      </c>
      <c r="B14" t="s">
        <v>8</v>
      </c>
      <c r="C14" s="12">
        <f>SUM(D14:M14)</f>
        <v>29905.270999999997</v>
      </c>
      <c r="D14" s="3">
        <v>7965.151</v>
      </c>
      <c r="E14" s="3">
        <v>4588.61</v>
      </c>
      <c r="F14" s="3">
        <v>11267.446</v>
      </c>
      <c r="G14" s="3">
        <v>734.047</v>
      </c>
      <c r="H14" s="3">
        <v>2460.844</v>
      </c>
      <c r="I14" s="3">
        <v>0</v>
      </c>
      <c r="J14" s="3">
        <v>0</v>
      </c>
      <c r="K14" s="3">
        <v>1210.355</v>
      </c>
      <c r="L14" s="3">
        <v>1678.818</v>
      </c>
      <c r="M14" s="3">
        <v>0</v>
      </c>
    </row>
    <row r="15" spans="1:13" ht="12.75">
      <c r="A15" t="s">
        <v>43</v>
      </c>
      <c r="B15" t="s">
        <v>7</v>
      </c>
      <c r="C15" s="12">
        <f>SUM(D15:M15)</f>
        <v>4940.11</v>
      </c>
      <c r="D15" s="3">
        <v>1856.868</v>
      </c>
      <c r="E15" s="3">
        <v>1747.696</v>
      </c>
      <c r="F15" s="3">
        <v>5.6</v>
      </c>
      <c r="G15" s="3">
        <v>194.47</v>
      </c>
      <c r="H15" s="3">
        <v>647.208</v>
      </c>
      <c r="I15" s="3">
        <v>0</v>
      </c>
      <c r="J15" s="3">
        <v>0</v>
      </c>
      <c r="K15" s="3">
        <v>274.24</v>
      </c>
      <c r="L15" s="3">
        <v>214.028</v>
      </c>
      <c r="M15" s="3">
        <v>0</v>
      </c>
    </row>
    <row r="16" spans="1:13" ht="12.75">
      <c r="A16" s="1" t="s">
        <v>87</v>
      </c>
      <c r="C16" s="5">
        <f>+C14+C15</f>
        <v>34845.380999999994</v>
      </c>
      <c r="D16" s="5">
        <f aca="true" t="shared" si="3" ref="D16:M16">+D14+D15</f>
        <v>9822.019</v>
      </c>
      <c r="E16" s="5">
        <f t="shared" si="3"/>
        <v>6336.306</v>
      </c>
      <c r="F16" s="5">
        <f t="shared" si="3"/>
        <v>11273.046</v>
      </c>
      <c r="G16" s="5">
        <f t="shared" si="3"/>
        <v>928.517</v>
      </c>
      <c r="H16" s="5">
        <f t="shared" si="3"/>
        <v>3108.052</v>
      </c>
      <c r="I16" s="5">
        <f t="shared" si="3"/>
        <v>0</v>
      </c>
      <c r="J16" s="5">
        <f t="shared" si="3"/>
        <v>0</v>
      </c>
      <c r="K16" s="5">
        <f t="shared" si="3"/>
        <v>1484.595</v>
      </c>
      <c r="L16" s="5">
        <f t="shared" si="3"/>
        <v>1892.846</v>
      </c>
      <c r="M16" s="5">
        <f t="shared" si="3"/>
        <v>0</v>
      </c>
    </row>
    <row r="17" spans="1:13" ht="12.75">
      <c r="A17" t="s">
        <v>44</v>
      </c>
      <c r="B17" t="s">
        <v>23</v>
      </c>
      <c r="C17" s="12">
        <f>SUM(D17:M17)</f>
        <v>14342.430999999999</v>
      </c>
      <c r="D17" s="3">
        <v>5115.365</v>
      </c>
      <c r="E17" s="3">
        <v>2103.514</v>
      </c>
      <c r="F17" s="3">
        <v>4748.367</v>
      </c>
      <c r="G17" s="3">
        <v>324.873</v>
      </c>
      <c r="H17" s="3">
        <v>732.999</v>
      </c>
      <c r="I17" s="3">
        <v>0</v>
      </c>
      <c r="J17" s="3">
        <v>0</v>
      </c>
      <c r="K17" s="3">
        <v>0</v>
      </c>
      <c r="L17" s="3">
        <v>1317.313</v>
      </c>
      <c r="M17" s="3">
        <v>0</v>
      </c>
    </row>
    <row r="18" spans="1:13" ht="12.75">
      <c r="A18" s="1" t="s">
        <v>88</v>
      </c>
      <c r="C18" s="5">
        <f>+C17</f>
        <v>14342.430999999999</v>
      </c>
      <c r="D18" s="5">
        <f aca="true" t="shared" si="4" ref="D18:M18">+D17</f>
        <v>5115.365</v>
      </c>
      <c r="E18" s="5">
        <f t="shared" si="4"/>
        <v>2103.514</v>
      </c>
      <c r="F18" s="5">
        <f t="shared" si="4"/>
        <v>4748.367</v>
      </c>
      <c r="G18" s="5">
        <f t="shared" si="4"/>
        <v>324.873</v>
      </c>
      <c r="H18" s="5">
        <f t="shared" si="4"/>
        <v>732.999</v>
      </c>
      <c r="I18" s="5">
        <f t="shared" si="4"/>
        <v>0</v>
      </c>
      <c r="J18" s="5">
        <f t="shared" si="4"/>
        <v>0</v>
      </c>
      <c r="K18" s="5">
        <f t="shared" si="4"/>
        <v>0</v>
      </c>
      <c r="L18" s="5">
        <f t="shared" si="4"/>
        <v>1317.313</v>
      </c>
      <c r="M18" s="5">
        <f t="shared" si="4"/>
        <v>0</v>
      </c>
    </row>
    <row r="19" spans="1:13" ht="12.75">
      <c r="A19" t="s">
        <v>45</v>
      </c>
      <c r="B19" t="s">
        <v>20</v>
      </c>
      <c r="C19" s="12">
        <f>SUM(D19:M19)</f>
        <v>17495.454999999998</v>
      </c>
      <c r="D19" s="3">
        <v>3188.309</v>
      </c>
      <c r="E19" s="3">
        <v>1897.239</v>
      </c>
      <c r="F19" s="3">
        <v>9397.523</v>
      </c>
      <c r="G19" s="3">
        <v>254.731</v>
      </c>
      <c r="H19" s="3">
        <v>816.896</v>
      </c>
      <c r="I19" s="3">
        <v>0</v>
      </c>
      <c r="J19" s="3">
        <v>0</v>
      </c>
      <c r="K19" s="3">
        <v>183.351</v>
      </c>
      <c r="L19" s="3">
        <v>1714.252</v>
      </c>
      <c r="M19" s="3">
        <v>43.154</v>
      </c>
    </row>
    <row r="20" spans="1:13" ht="12.75">
      <c r="A20" s="1" t="s">
        <v>89</v>
      </c>
      <c r="C20" s="5">
        <f>+C19</f>
        <v>17495.454999999998</v>
      </c>
      <c r="D20" s="5">
        <f aca="true" t="shared" si="5" ref="D20:M20">+D19</f>
        <v>3188.309</v>
      </c>
      <c r="E20" s="5">
        <f t="shared" si="5"/>
        <v>1897.239</v>
      </c>
      <c r="F20" s="5">
        <f t="shared" si="5"/>
        <v>9397.523</v>
      </c>
      <c r="G20" s="5">
        <f t="shared" si="5"/>
        <v>254.731</v>
      </c>
      <c r="H20" s="5">
        <f t="shared" si="5"/>
        <v>816.896</v>
      </c>
      <c r="I20" s="5">
        <f t="shared" si="5"/>
        <v>0</v>
      </c>
      <c r="J20" s="5">
        <f t="shared" si="5"/>
        <v>0</v>
      </c>
      <c r="K20" s="5">
        <f t="shared" si="5"/>
        <v>183.351</v>
      </c>
      <c r="L20" s="5">
        <f t="shared" si="5"/>
        <v>1714.252</v>
      </c>
      <c r="M20" s="5">
        <f t="shared" si="5"/>
        <v>43.154</v>
      </c>
    </row>
    <row r="21" spans="1:13" ht="12.75">
      <c r="A21" t="s">
        <v>1</v>
      </c>
      <c r="B21" t="s">
        <v>6</v>
      </c>
      <c r="C21" s="12">
        <f>SUM(D21:M21)</f>
        <v>813.121</v>
      </c>
      <c r="D21" s="3">
        <v>238.125</v>
      </c>
      <c r="E21" s="3">
        <v>106.477</v>
      </c>
      <c r="F21" s="3">
        <v>139.186</v>
      </c>
      <c r="G21" s="3">
        <v>0</v>
      </c>
      <c r="H21" s="3">
        <v>52.8</v>
      </c>
      <c r="I21" s="3">
        <v>0</v>
      </c>
      <c r="J21" s="3">
        <v>0</v>
      </c>
      <c r="K21" s="3">
        <v>0</v>
      </c>
      <c r="L21" s="3">
        <v>276.533</v>
      </c>
      <c r="M21" s="3">
        <v>0</v>
      </c>
    </row>
    <row r="22" spans="1:13" ht="12.75">
      <c r="A22" t="s">
        <v>1</v>
      </c>
      <c r="B22" t="s">
        <v>36</v>
      </c>
      <c r="C22" s="12">
        <f>SUM(D22:M22)</f>
        <v>4322.676</v>
      </c>
      <c r="D22" s="3">
        <v>1794.655</v>
      </c>
      <c r="E22" s="3">
        <v>349.907</v>
      </c>
      <c r="F22" s="3">
        <v>1745.962</v>
      </c>
      <c r="G22" s="3">
        <v>0</v>
      </c>
      <c r="H22" s="3">
        <v>211.4</v>
      </c>
      <c r="I22" s="3">
        <v>0</v>
      </c>
      <c r="J22" s="3">
        <v>0</v>
      </c>
      <c r="K22" s="3">
        <v>0</v>
      </c>
      <c r="L22" s="3">
        <v>220.752</v>
      </c>
      <c r="M22" s="3">
        <v>0</v>
      </c>
    </row>
    <row r="23" spans="1:13" ht="12.75">
      <c r="A23" t="s">
        <v>1</v>
      </c>
      <c r="B23" t="s">
        <v>117</v>
      </c>
      <c r="C23" s="12">
        <f>SUM(D23:M23)</f>
        <v>14224.309</v>
      </c>
      <c r="D23" s="3">
        <v>4397.642</v>
      </c>
      <c r="E23" s="3">
        <v>874.912</v>
      </c>
      <c r="F23" s="3">
        <v>6006.834</v>
      </c>
      <c r="G23" s="3">
        <v>0</v>
      </c>
      <c r="H23" s="3">
        <v>793.258</v>
      </c>
      <c r="I23" s="3">
        <v>0</v>
      </c>
      <c r="J23" s="3">
        <v>0</v>
      </c>
      <c r="K23" s="3">
        <v>69.233</v>
      </c>
      <c r="L23" s="3">
        <v>2082.43</v>
      </c>
      <c r="M23" s="3">
        <v>0</v>
      </c>
    </row>
    <row r="24" spans="1:13" ht="12.75">
      <c r="A24" s="1" t="s">
        <v>90</v>
      </c>
      <c r="C24" s="5">
        <f>+C21+C22+C23</f>
        <v>19360.106</v>
      </c>
      <c r="D24" s="5">
        <f aca="true" t="shared" si="6" ref="D24:M24">+D21+D22+D23</f>
        <v>6430.422</v>
      </c>
      <c r="E24" s="5">
        <f t="shared" si="6"/>
        <v>1331.296</v>
      </c>
      <c r="F24" s="5">
        <f t="shared" si="6"/>
        <v>7891.982</v>
      </c>
      <c r="G24" s="5">
        <f t="shared" si="6"/>
        <v>0</v>
      </c>
      <c r="H24" s="5">
        <f t="shared" si="6"/>
        <v>1057.458</v>
      </c>
      <c r="I24" s="5">
        <f t="shared" si="6"/>
        <v>0</v>
      </c>
      <c r="J24" s="5">
        <f t="shared" si="6"/>
        <v>0</v>
      </c>
      <c r="K24" s="5">
        <f t="shared" si="6"/>
        <v>69.233</v>
      </c>
      <c r="L24" s="5">
        <f t="shared" si="6"/>
        <v>2579.7149999999997</v>
      </c>
      <c r="M24" s="5">
        <f t="shared" si="6"/>
        <v>0</v>
      </c>
    </row>
    <row r="25" spans="1:13" ht="12.75">
      <c r="A25" t="s">
        <v>46</v>
      </c>
      <c r="B25" s="8" t="s">
        <v>82</v>
      </c>
      <c r="C25" s="13">
        <f>SUM(D25:M25)</f>
        <v>1502.555</v>
      </c>
      <c r="D25" s="10">
        <v>773.502</v>
      </c>
      <c r="E25" s="10">
        <v>279.333</v>
      </c>
      <c r="F25" s="10">
        <v>0</v>
      </c>
      <c r="G25" s="10">
        <v>0</v>
      </c>
      <c r="H25" s="10">
        <v>348.761</v>
      </c>
      <c r="I25" s="10">
        <v>0</v>
      </c>
      <c r="J25" s="10">
        <v>0</v>
      </c>
      <c r="K25" s="10">
        <v>9.796</v>
      </c>
      <c r="L25" s="10">
        <v>91.163</v>
      </c>
      <c r="M25" s="10">
        <v>0</v>
      </c>
    </row>
    <row r="26" spans="1:13" ht="12.75">
      <c r="A26" t="s">
        <v>46</v>
      </c>
      <c r="B26" t="s">
        <v>16</v>
      </c>
      <c r="C26" s="12">
        <f>SUM(D26:M26)</f>
        <v>18869.137000000002</v>
      </c>
      <c r="D26" s="3">
        <v>3889.915</v>
      </c>
      <c r="E26" s="3">
        <v>1283.275</v>
      </c>
      <c r="F26" s="3">
        <v>8940.476</v>
      </c>
      <c r="G26" s="3">
        <v>251.187</v>
      </c>
      <c r="H26" s="3">
        <v>895.478</v>
      </c>
      <c r="I26" s="3">
        <v>0</v>
      </c>
      <c r="J26" s="3">
        <v>1510.083</v>
      </c>
      <c r="K26" s="3">
        <v>195.758</v>
      </c>
      <c r="L26" s="3">
        <v>1902.965</v>
      </c>
      <c r="M26" s="3">
        <v>0</v>
      </c>
    </row>
    <row r="27" spans="1:13" ht="12.75">
      <c r="A27" t="s">
        <v>46</v>
      </c>
      <c r="B27" t="s">
        <v>10</v>
      </c>
      <c r="C27" s="12">
        <f>SUM(D27:M27)</f>
        <v>2585.7420000000006</v>
      </c>
      <c r="D27" s="3">
        <v>880.398</v>
      </c>
      <c r="E27" s="3">
        <v>471.787</v>
      </c>
      <c r="F27" s="3">
        <v>0</v>
      </c>
      <c r="G27" s="3">
        <v>0</v>
      </c>
      <c r="H27" s="3">
        <v>460.612</v>
      </c>
      <c r="I27" s="3">
        <v>0</v>
      </c>
      <c r="J27" s="3">
        <v>285.253</v>
      </c>
      <c r="K27" s="3">
        <v>77.581</v>
      </c>
      <c r="L27" s="3">
        <v>403.945</v>
      </c>
      <c r="M27" s="3">
        <v>6.166</v>
      </c>
    </row>
    <row r="28" spans="1:13" ht="12.75">
      <c r="A28" s="1" t="s">
        <v>91</v>
      </c>
      <c r="C28" s="5">
        <f>+C25+C26+C27</f>
        <v>22957.434000000005</v>
      </c>
      <c r="D28" s="5">
        <f aca="true" t="shared" si="7" ref="D28:M28">+D25+D26+D27</f>
        <v>5543.815</v>
      </c>
      <c r="E28" s="5">
        <f t="shared" si="7"/>
        <v>2034.3950000000002</v>
      </c>
      <c r="F28" s="5">
        <f t="shared" si="7"/>
        <v>8940.476</v>
      </c>
      <c r="G28" s="5">
        <f t="shared" si="7"/>
        <v>251.187</v>
      </c>
      <c r="H28" s="5">
        <f t="shared" si="7"/>
        <v>1704.851</v>
      </c>
      <c r="I28" s="5">
        <f t="shared" si="7"/>
        <v>0</v>
      </c>
      <c r="J28" s="5">
        <f t="shared" si="7"/>
        <v>1795.336</v>
      </c>
      <c r="K28" s="5">
        <f t="shared" si="7"/>
        <v>283.135</v>
      </c>
      <c r="L28" s="5">
        <f t="shared" si="7"/>
        <v>2398.073</v>
      </c>
      <c r="M28" s="5">
        <f t="shared" si="7"/>
        <v>6.166</v>
      </c>
    </row>
    <row r="29" spans="1:13" ht="12.75">
      <c r="A29" t="s">
        <v>47</v>
      </c>
      <c r="B29" s="11" t="s">
        <v>79</v>
      </c>
      <c r="C29" s="12">
        <f>SUM(D29:M29)</f>
        <v>37.334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37.334</v>
      </c>
      <c r="M29" s="3">
        <v>0</v>
      </c>
    </row>
    <row r="30" spans="1:13" ht="12.75">
      <c r="A30" s="1" t="s">
        <v>92</v>
      </c>
      <c r="C30" s="5">
        <f>+C29</f>
        <v>37.334</v>
      </c>
      <c r="D30" s="5">
        <f aca="true" t="shared" si="8" ref="D30:M30">+D29</f>
        <v>0</v>
      </c>
      <c r="E30" s="5">
        <f t="shared" si="8"/>
        <v>0</v>
      </c>
      <c r="F30" s="5">
        <f t="shared" si="8"/>
        <v>0</v>
      </c>
      <c r="G30" s="5">
        <f t="shared" si="8"/>
        <v>0</v>
      </c>
      <c r="H30" s="5">
        <f t="shared" si="8"/>
        <v>0</v>
      </c>
      <c r="I30" s="5">
        <f t="shared" si="8"/>
        <v>0</v>
      </c>
      <c r="J30" s="5">
        <f t="shared" si="8"/>
        <v>0</v>
      </c>
      <c r="K30" s="5">
        <f t="shared" si="8"/>
        <v>0</v>
      </c>
      <c r="L30" s="5">
        <f t="shared" si="8"/>
        <v>37.334</v>
      </c>
      <c r="M30" s="5">
        <f t="shared" si="8"/>
        <v>0</v>
      </c>
    </row>
    <row r="31" spans="1:13" ht="12.75">
      <c r="A31" t="s">
        <v>48</v>
      </c>
      <c r="B31" t="s">
        <v>83</v>
      </c>
      <c r="C31" s="12">
        <f>SUM(D31:M31)</f>
        <v>2101.844</v>
      </c>
      <c r="D31" s="3">
        <v>227.593</v>
      </c>
      <c r="E31" s="3">
        <v>109.045</v>
      </c>
      <c r="F31" s="3">
        <v>685.908</v>
      </c>
      <c r="G31" s="3">
        <v>0</v>
      </c>
      <c r="H31" s="3">
        <v>82.362</v>
      </c>
      <c r="I31" s="3">
        <v>0</v>
      </c>
      <c r="J31" s="3">
        <v>0</v>
      </c>
      <c r="K31" s="3">
        <v>0</v>
      </c>
      <c r="L31" s="3">
        <v>996.936</v>
      </c>
      <c r="M31" s="3">
        <v>0</v>
      </c>
    </row>
    <row r="32" spans="1:13" ht="12.75">
      <c r="A32" s="1" t="s">
        <v>93</v>
      </c>
      <c r="C32" s="5">
        <f>+C31</f>
        <v>2101.844</v>
      </c>
      <c r="D32" s="5">
        <f aca="true" t="shared" si="9" ref="D32:M32">+D31</f>
        <v>227.593</v>
      </c>
      <c r="E32" s="5">
        <f t="shared" si="9"/>
        <v>109.045</v>
      </c>
      <c r="F32" s="5">
        <f t="shared" si="9"/>
        <v>685.908</v>
      </c>
      <c r="G32" s="5">
        <f t="shared" si="9"/>
        <v>0</v>
      </c>
      <c r="H32" s="5">
        <f t="shared" si="9"/>
        <v>82.362</v>
      </c>
      <c r="I32" s="5">
        <f t="shared" si="9"/>
        <v>0</v>
      </c>
      <c r="J32" s="5">
        <f t="shared" si="9"/>
        <v>0</v>
      </c>
      <c r="K32" s="5">
        <f t="shared" si="9"/>
        <v>0</v>
      </c>
      <c r="L32" s="5">
        <f t="shared" si="9"/>
        <v>996.936</v>
      </c>
      <c r="M32" s="5">
        <f t="shared" si="9"/>
        <v>0</v>
      </c>
    </row>
    <row r="33" spans="1:13" ht="12.75">
      <c r="A33" t="s">
        <v>49</v>
      </c>
      <c r="B33" t="s">
        <v>26</v>
      </c>
      <c r="C33" s="12">
        <f>SUM(D33:M33)</f>
        <v>30698.822</v>
      </c>
      <c r="D33" s="3">
        <v>11709.294</v>
      </c>
      <c r="E33" s="3">
        <v>5984.4</v>
      </c>
      <c r="F33" s="3">
        <v>8808.605</v>
      </c>
      <c r="G33" s="3">
        <v>0</v>
      </c>
      <c r="H33" s="3">
        <v>2736.313</v>
      </c>
      <c r="I33" s="3">
        <v>0</v>
      </c>
      <c r="J33" s="3">
        <v>0</v>
      </c>
      <c r="K33" s="3">
        <v>278.14</v>
      </c>
      <c r="L33" s="3">
        <v>1171.413</v>
      </c>
      <c r="M33" s="3">
        <v>10.657</v>
      </c>
    </row>
    <row r="34" spans="1:13" ht="12.75">
      <c r="A34" s="1" t="s">
        <v>94</v>
      </c>
      <c r="C34" s="5">
        <f>+C33</f>
        <v>30698.822</v>
      </c>
      <c r="D34" s="5">
        <f aca="true" t="shared" si="10" ref="D34:M34">+D33</f>
        <v>11709.294</v>
      </c>
      <c r="E34" s="5">
        <f t="shared" si="10"/>
        <v>5984.4</v>
      </c>
      <c r="F34" s="5">
        <f t="shared" si="10"/>
        <v>8808.605</v>
      </c>
      <c r="G34" s="5">
        <f t="shared" si="10"/>
        <v>0</v>
      </c>
      <c r="H34" s="5">
        <f t="shared" si="10"/>
        <v>2736.313</v>
      </c>
      <c r="I34" s="5">
        <f t="shared" si="10"/>
        <v>0</v>
      </c>
      <c r="J34" s="5">
        <f t="shared" si="10"/>
        <v>0</v>
      </c>
      <c r="K34" s="5">
        <f t="shared" si="10"/>
        <v>278.14</v>
      </c>
      <c r="L34" s="5">
        <f t="shared" si="10"/>
        <v>1171.413</v>
      </c>
      <c r="M34" s="5">
        <f t="shared" si="10"/>
        <v>10.657</v>
      </c>
    </row>
    <row r="35" spans="1:13" ht="12.75">
      <c r="A35" t="s">
        <v>50</v>
      </c>
      <c r="B35" t="s">
        <v>14</v>
      </c>
      <c r="C35" s="12">
        <f>SUM(D35:M35)</f>
        <v>20976.839</v>
      </c>
      <c r="D35" s="3">
        <v>7034.17</v>
      </c>
      <c r="E35" s="3">
        <v>3031.649</v>
      </c>
      <c r="F35" s="3">
        <v>6841.825</v>
      </c>
      <c r="G35" s="3">
        <v>217.322</v>
      </c>
      <c r="H35" s="3">
        <v>1235.695</v>
      </c>
      <c r="I35" s="3">
        <v>0</v>
      </c>
      <c r="J35" s="3">
        <v>0</v>
      </c>
      <c r="K35" s="3">
        <v>0</v>
      </c>
      <c r="L35" s="3">
        <v>2554.64</v>
      </c>
      <c r="M35" s="3">
        <v>61.538</v>
      </c>
    </row>
    <row r="36" spans="1:13" ht="12.75">
      <c r="A36" s="1" t="s">
        <v>95</v>
      </c>
      <c r="C36" s="5">
        <f>+C35</f>
        <v>20976.839</v>
      </c>
      <c r="D36" s="5">
        <f aca="true" t="shared" si="11" ref="D36:M36">+D35</f>
        <v>7034.17</v>
      </c>
      <c r="E36" s="5">
        <f t="shared" si="11"/>
        <v>3031.649</v>
      </c>
      <c r="F36" s="5">
        <f t="shared" si="11"/>
        <v>6841.825</v>
      </c>
      <c r="G36" s="5">
        <f t="shared" si="11"/>
        <v>217.322</v>
      </c>
      <c r="H36" s="5">
        <f t="shared" si="11"/>
        <v>1235.695</v>
      </c>
      <c r="I36" s="5">
        <f t="shared" si="11"/>
        <v>0</v>
      </c>
      <c r="J36" s="5">
        <f t="shared" si="11"/>
        <v>0</v>
      </c>
      <c r="K36" s="5">
        <f t="shared" si="11"/>
        <v>0</v>
      </c>
      <c r="L36" s="5">
        <f t="shared" si="11"/>
        <v>2554.64</v>
      </c>
      <c r="M36" s="5">
        <f t="shared" si="11"/>
        <v>61.538</v>
      </c>
    </row>
    <row r="37" spans="1:13" ht="12.75">
      <c r="A37" t="s">
        <v>51</v>
      </c>
      <c r="B37" t="s">
        <v>22</v>
      </c>
      <c r="C37" s="12">
        <f>SUM(D37:M37)</f>
        <v>17601.701999999997</v>
      </c>
      <c r="D37" s="3">
        <v>3998.056</v>
      </c>
      <c r="E37" s="3">
        <v>709.347</v>
      </c>
      <c r="F37" s="3">
        <v>3865.408</v>
      </c>
      <c r="G37" s="3">
        <v>7812.709</v>
      </c>
      <c r="H37" s="3">
        <v>405.245</v>
      </c>
      <c r="I37" s="3">
        <v>0</v>
      </c>
      <c r="J37" s="3">
        <v>198.942</v>
      </c>
      <c r="K37" s="3">
        <v>0</v>
      </c>
      <c r="L37" s="3">
        <v>382.053</v>
      </c>
      <c r="M37" s="3">
        <v>229.942</v>
      </c>
    </row>
    <row r="38" spans="1:13" ht="12.75">
      <c r="A38" t="s">
        <v>51</v>
      </c>
      <c r="B38" t="s">
        <v>35</v>
      </c>
      <c r="C38" s="12">
        <f>SUM(D38:M38)</f>
        <v>11558.155999999999</v>
      </c>
      <c r="D38" s="3">
        <v>998.121</v>
      </c>
      <c r="E38" s="3">
        <v>243.954</v>
      </c>
      <c r="F38" s="3">
        <v>5422.25</v>
      </c>
      <c r="G38" s="3">
        <v>0</v>
      </c>
      <c r="H38" s="3">
        <v>256.114</v>
      </c>
      <c r="I38" s="3">
        <v>0</v>
      </c>
      <c r="J38" s="3">
        <v>4099.561</v>
      </c>
      <c r="K38" s="3">
        <v>0</v>
      </c>
      <c r="L38" s="3">
        <v>538.156</v>
      </c>
      <c r="M38" s="3">
        <v>0</v>
      </c>
    </row>
    <row r="39" spans="1:13" ht="12.75">
      <c r="A39" t="s">
        <v>51</v>
      </c>
      <c r="B39" t="s">
        <v>19</v>
      </c>
      <c r="C39" s="12">
        <f>SUM(D39:M39)</f>
        <v>17110.982</v>
      </c>
      <c r="D39" s="3">
        <v>6804.432</v>
      </c>
      <c r="E39" s="3">
        <v>8524.827</v>
      </c>
      <c r="F39" s="3">
        <v>0</v>
      </c>
      <c r="G39" s="3">
        <v>0</v>
      </c>
      <c r="H39" s="3">
        <v>563.513</v>
      </c>
      <c r="I39" s="3">
        <v>0</v>
      </c>
      <c r="J39" s="3">
        <v>0</v>
      </c>
      <c r="K39" s="3">
        <v>1218.21</v>
      </c>
      <c r="L39" s="3">
        <v>0</v>
      </c>
      <c r="M39" s="3">
        <v>0</v>
      </c>
    </row>
    <row r="40" spans="1:13" ht="12.75">
      <c r="A40" s="1" t="s">
        <v>96</v>
      </c>
      <c r="C40" s="5">
        <f>+C37+C38+C39</f>
        <v>46270.84</v>
      </c>
      <c r="D40" s="5">
        <f aca="true" t="shared" si="12" ref="D40:M40">+D37+D38+D39</f>
        <v>11800.609</v>
      </c>
      <c r="E40" s="5">
        <f t="shared" si="12"/>
        <v>9478.127999999999</v>
      </c>
      <c r="F40" s="5">
        <f t="shared" si="12"/>
        <v>9287.658</v>
      </c>
      <c r="G40" s="5">
        <f t="shared" si="12"/>
        <v>7812.709</v>
      </c>
      <c r="H40" s="5">
        <f t="shared" si="12"/>
        <v>1224.8719999999998</v>
      </c>
      <c r="I40" s="5">
        <f t="shared" si="12"/>
        <v>0</v>
      </c>
      <c r="J40" s="5">
        <f t="shared" si="12"/>
        <v>4298.503</v>
      </c>
      <c r="K40" s="5">
        <f t="shared" si="12"/>
        <v>1218.21</v>
      </c>
      <c r="L40" s="5">
        <f t="shared" si="12"/>
        <v>920.209</v>
      </c>
      <c r="M40" s="5">
        <f t="shared" si="12"/>
        <v>229.942</v>
      </c>
    </row>
    <row r="41" spans="1:13" ht="12.75">
      <c r="A41" t="s">
        <v>52</v>
      </c>
      <c r="B41" t="s">
        <v>17</v>
      </c>
      <c r="C41" s="12">
        <f>SUM(D41:M41)</f>
        <v>32270.186</v>
      </c>
      <c r="D41" s="3">
        <v>13119.3</v>
      </c>
      <c r="E41" s="3">
        <v>7039.024</v>
      </c>
      <c r="F41" s="3">
        <v>6236.851</v>
      </c>
      <c r="G41" s="3">
        <v>0</v>
      </c>
      <c r="H41" s="3">
        <v>4156.898</v>
      </c>
      <c r="I41" s="3">
        <v>0</v>
      </c>
      <c r="J41" s="3">
        <v>0</v>
      </c>
      <c r="K41" s="3">
        <v>0</v>
      </c>
      <c r="L41" s="3">
        <v>1718.113</v>
      </c>
      <c r="M41" s="3">
        <v>0</v>
      </c>
    </row>
    <row r="42" spans="1:13" ht="12.75">
      <c r="A42" t="s">
        <v>52</v>
      </c>
      <c r="B42" t="s">
        <v>83</v>
      </c>
      <c r="C42" s="12">
        <f>SUM(D42:M42)</f>
        <v>4.093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4.093</v>
      </c>
      <c r="M42" s="3">
        <v>0</v>
      </c>
    </row>
    <row r="43" spans="1:13" ht="12.75">
      <c r="A43" s="1" t="s">
        <v>97</v>
      </c>
      <c r="C43" s="5">
        <f>+C41+C42</f>
        <v>32274.279000000002</v>
      </c>
      <c r="D43" s="5">
        <f aca="true" t="shared" si="13" ref="D43:M43">+D41+D42</f>
        <v>13119.3</v>
      </c>
      <c r="E43" s="5">
        <f t="shared" si="13"/>
        <v>7039.024</v>
      </c>
      <c r="F43" s="5">
        <f t="shared" si="13"/>
        <v>6236.851</v>
      </c>
      <c r="G43" s="5">
        <f t="shared" si="13"/>
        <v>0</v>
      </c>
      <c r="H43" s="5">
        <f t="shared" si="13"/>
        <v>4156.898</v>
      </c>
      <c r="I43" s="5">
        <f t="shared" si="13"/>
        <v>0</v>
      </c>
      <c r="J43" s="5">
        <f t="shared" si="13"/>
        <v>0</v>
      </c>
      <c r="K43" s="5">
        <f t="shared" si="13"/>
        <v>0</v>
      </c>
      <c r="L43" s="5">
        <f t="shared" si="13"/>
        <v>1722.2060000000001</v>
      </c>
      <c r="M43" s="5">
        <f t="shared" si="13"/>
        <v>0</v>
      </c>
    </row>
    <row r="44" spans="1:13" ht="12.75">
      <c r="A44" t="s">
        <v>53</v>
      </c>
      <c r="B44" t="s">
        <v>31</v>
      </c>
      <c r="C44" s="12">
        <f>SUM(D44:M44)</f>
        <v>6708.892</v>
      </c>
      <c r="D44" s="3">
        <v>863.5</v>
      </c>
      <c r="E44" s="3">
        <v>270.648</v>
      </c>
      <c r="F44" s="3">
        <v>449.119</v>
      </c>
      <c r="G44" s="3">
        <v>46.75</v>
      </c>
      <c r="H44" s="3">
        <v>430.452</v>
      </c>
      <c r="I44" s="3">
        <v>0</v>
      </c>
      <c r="J44" s="3">
        <v>0</v>
      </c>
      <c r="K44" s="3">
        <v>106.047</v>
      </c>
      <c r="L44" s="3">
        <v>4542.376</v>
      </c>
      <c r="M44" s="3">
        <v>0</v>
      </c>
    </row>
    <row r="45" spans="1:13" ht="12.75">
      <c r="A45" s="1" t="s">
        <v>98</v>
      </c>
      <c r="C45" s="5">
        <f>+C44</f>
        <v>6708.892</v>
      </c>
      <c r="D45" s="5">
        <f aca="true" t="shared" si="14" ref="D45:M45">+D44</f>
        <v>863.5</v>
      </c>
      <c r="E45" s="5">
        <f t="shared" si="14"/>
        <v>270.648</v>
      </c>
      <c r="F45" s="5">
        <f t="shared" si="14"/>
        <v>449.119</v>
      </c>
      <c r="G45" s="5">
        <f t="shared" si="14"/>
        <v>46.75</v>
      </c>
      <c r="H45" s="5">
        <f t="shared" si="14"/>
        <v>430.452</v>
      </c>
      <c r="I45" s="5">
        <f t="shared" si="14"/>
        <v>0</v>
      </c>
      <c r="J45" s="5">
        <f t="shared" si="14"/>
        <v>0</v>
      </c>
      <c r="K45" s="5">
        <f t="shared" si="14"/>
        <v>106.047</v>
      </c>
      <c r="L45" s="5">
        <f t="shared" si="14"/>
        <v>4542.376</v>
      </c>
      <c r="M45" s="5">
        <f t="shared" si="14"/>
        <v>0</v>
      </c>
    </row>
    <row r="46" spans="1:13" ht="12.75">
      <c r="A46" t="s">
        <v>54</v>
      </c>
      <c r="B46" t="s">
        <v>11</v>
      </c>
      <c r="C46" s="12">
        <f>SUM(D46:M46)</f>
        <v>15521.195999999998</v>
      </c>
      <c r="D46" s="3">
        <v>6813.163</v>
      </c>
      <c r="E46" s="3">
        <v>5457.255</v>
      </c>
      <c r="F46" s="3">
        <v>984.611</v>
      </c>
      <c r="G46" s="3">
        <v>0</v>
      </c>
      <c r="H46" s="3">
        <v>1443.943</v>
      </c>
      <c r="I46" s="3">
        <v>0</v>
      </c>
      <c r="J46" s="3">
        <v>0</v>
      </c>
      <c r="K46" s="3">
        <v>0</v>
      </c>
      <c r="L46" s="3">
        <v>799.987</v>
      </c>
      <c r="M46" s="3">
        <v>22.237</v>
      </c>
    </row>
    <row r="47" spans="1:13" ht="12.75">
      <c r="A47" s="1" t="s">
        <v>99</v>
      </c>
      <c r="C47" s="5">
        <f>+C46</f>
        <v>15521.195999999998</v>
      </c>
      <c r="D47" s="5">
        <f aca="true" t="shared" si="15" ref="D47:M47">+D46</f>
        <v>6813.163</v>
      </c>
      <c r="E47" s="5">
        <f t="shared" si="15"/>
        <v>5457.255</v>
      </c>
      <c r="F47" s="5">
        <f t="shared" si="15"/>
        <v>984.611</v>
      </c>
      <c r="G47" s="5">
        <f t="shared" si="15"/>
        <v>0</v>
      </c>
      <c r="H47" s="5">
        <f t="shared" si="15"/>
        <v>1443.943</v>
      </c>
      <c r="I47" s="5">
        <f t="shared" si="15"/>
        <v>0</v>
      </c>
      <c r="J47" s="5">
        <f t="shared" si="15"/>
        <v>0</v>
      </c>
      <c r="K47" s="5">
        <f t="shared" si="15"/>
        <v>0</v>
      </c>
      <c r="L47" s="5">
        <f t="shared" si="15"/>
        <v>799.987</v>
      </c>
      <c r="M47" s="5">
        <f t="shared" si="15"/>
        <v>22.237</v>
      </c>
    </row>
    <row r="48" spans="1:13" ht="12.75">
      <c r="A48" t="s">
        <v>55</v>
      </c>
      <c r="B48" t="s">
        <v>4</v>
      </c>
      <c r="C48" s="12">
        <f>SUM(D48:M48)</f>
        <v>14672.609999999999</v>
      </c>
      <c r="D48" s="3">
        <v>6454.94</v>
      </c>
      <c r="E48" s="3">
        <v>2854.549</v>
      </c>
      <c r="F48" s="3">
        <v>2311.578</v>
      </c>
      <c r="G48" s="3">
        <v>580.162</v>
      </c>
      <c r="H48" s="3">
        <v>1473.939</v>
      </c>
      <c r="I48" s="3">
        <v>0</v>
      </c>
      <c r="J48" s="3">
        <v>0</v>
      </c>
      <c r="K48" s="3">
        <v>572.463</v>
      </c>
      <c r="L48" s="3">
        <v>190.293</v>
      </c>
      <c r="M48" s="3">
        <v>234.686</v>
      </c>
    </row>
    <row r="49" spans="1:13" ht="12.75">
      <c r="A49" t="s">
        <v>55</v>
      </c>
      <c r="B49" t="s">
        <v>12</v>
      </c>
      <c r="C49" s="12">
        <f>SUM(D49:M49)</f>
        <v>6028.805</v>
      </c>
      <c r="D49" s="3">
        <v>1864.086</v>
      </c>
      <c r="E49" s="3">
        <v>2466.091</v>
      </c>
      <c r="F49" s="3">
        <v>1066.862</v>
      </c>
      <c r="G49" s="3">
        <v>0</v>
      </c>
      <c r="H49" s="3">
        <v>387.434</v>
      </c>
      <c r="I49" s="3">
        <v>0</v>
      </c>
      <c r="J49" s="3">
        <v>0</v>
      </c>
      <c r="K49" s="3">
        <v>0</v>
      </c>
      <c r="L49" s="3">
        <v>244.332</v>
      </c>
      <c r="M49" s="3">
        <v>0</v>
      </c>
    </row>
    <row r="50" spans="1:13" ht="12.75">
      <c r="A50" s="1" t="s">
        <v>100</v>
      </c>
      <c r="C50" s="5">
        <f>+C48+C49</f>
        <v>20701.415</v>
      </c>
      <c r="D50" s="5">
        <f aca="true" t="shared" si="16" ref="D50:M50">+D48+D49</f>
        <v>8319.026</v>
      </c>
      <c r="E50" s="5">
        <f t="shared" si="16"/>
        <v>5320.639999999999</v>
      </c>
      <c r="F50" s="5">
        <f t="shared" si="16"/>
        <v>3378.44</v>
      </c>
      <c r="G50" s="5">
        <f t="shared" si="16"/>
        <v>580.162</v>
      </c>
      <c r="H50" s="5">
        <f t="shared" si="16"/>
        <v>1861.373</v>
      </c>
      <c r="I50" s="5">
        <f t="shared" si="16"/>
        <v>0</v>
      </c>
      <c r="J50" s="5">
        <f t="shared" si="16"/>
        <v>0</v>
      </c>
      <c r="K50" s="5">
        <f t="shared" si="16"/>
        <v>572.463</v>
      </c>
      <c r="L50" s="5">
        <f t="shared" si="16"/>
        <v>434.625</v>
      </c>
      <c r="M50" s="5">
        <f t="shared" si="16"/>
        <v>234.686</v>
      </c>
    </row>
    <row r="51" spans="1:13" ht="12.75">
      <c r="A51" t="s">
        <v>2</v>
      </c>
      <c r="B51" t="s">
        <v>37</v>
      </c>
      <c r="C51" s="12">
        <f>SUM(D51:M51)</f>
        <v>61549.924000000006</v>
      </c>
      <c r="D51" s="3">
        <v>27312.643</v>
      </c>
      <c r="E51" s="3">
        <v>23725.116</v>
      </c>
      <c r="F51" s="3">
        <v>0</v>
      </c>
      <c r="G51" s="3">
        <v>3493.564</v>
      </c>
      <c r="H51" s="3">
        <v>6737.192</v>
      </c>
      <c r="I51" s="3">
        <v>0</v>
      </c>
      <c r="J51" s="3">
        <v>0</v>
      </c>
      <c r="K51" s="3">
        <v>0</v>
      </c>
      <c r="L51" s="3">
        <v>281.409</v>
      </c>
      <c r="M51" s="3">
        <v>0</v>
      </c>
    </row>
    <row r="52" spans="1:13" ht="12.75">
      <c r="A52" t="s">
        <v>2</v>
      </c>
      <c r="B52" t="s">
        <v>15</v>
      </c>
      <c r="C52" s="12">
        <f>SUM(D52:M52)</f>
        <v>35198.568</v>
      </c>
      <c r="D52" s="3">
        <v>16371.336</v>
      </c>
      <c r="E52" s="3">
        <v>14884.979</v>
      </c>
      <c r="F52" s="3">
        <v>0</v>
      </c>
      <c r="G52" s="3">
        <v>282.681</v>
      </c>
      <c r="H52" s="3">
        <v>3359.203</v>
      </c>
      <c r="I52" s="3">
        <v>0</v>
      </c>
      <c r="J52" s="3">
        <v>0</v>
      </c>
      <c r="K52" s="3">
        <v>300.369</v>
      </c>
      <c r="L52" s="3">
        <v>0</v>
      </c>
      <c r="M52" s="3">
        <v>0</v>
      </c>
    </row>
    <row r="53" spans="1:13" ht="12.75">
      <c r="A53" s="1" t="s">
        <v>101</v>
      </c>
      <c r="C53" s="5">
        <f>+C51+C52</f>
        <v>96748.492</v>
      </c>
      <c r="D53" s="5">
        <f>+D51+D52</f>
        <v>43683.979</v>
      </c>
      <c r="E53" s="5">
        <f>+E51+E52</f>
        <v>38610.095</v>
      </c>
      <c r="F53" s="5">
        <f>+F51+F52</f>
        <v>0</v>
      </c>
      <c r="G53" s="5">
        <f>+G51+G52</f>
        <v>3776.245</v>
      </c>
      <c r="H53" s="5">
        <f>+H51+H52</f>
        <v>10096.395</v>
      </c>
      <c r="I53" s="5">
        <f>+I51+I52</f>
        <v>0</v>
      </c>
      <c r="J53" s="5">
        <f>+J51+J52</f>
        <v>0</v>
      </c>
      <c r="K53" s="5">
        <f>+K51+K52</f>
        <v>300.369</v>
      </c>
      <c r="L53" s="5">
        <f>+L51+L52</f>
        <v>281.409</v>
      </c>
      <c r="M53" s="5">
        <f>+M51+M52</f>
        <v>0</v>
      </c>
    </row>
    <row r="54" spans="1:13" ht="12.75">
      <c r="A54" t="s">
        <v>118</v>
      </c>
      <c r="B54" t="s">
        <v>119</v>
      </c>
      <c r="C54" s="12">
        <f>SUM(D54:M54)</f>
        <v>42229.497</v>
      </c>
      <c r="D54" s="3">
        <v>14026.544</v>
      </c>
      <c r="E54" s="3">
        <v>5013.681</v>
      </c>
      <c r="F54" s="3">
        <v>15905.321</v>
      </c>
      <c r="G54" s="3">
        <v>0</v>
      </c>
      <c r="H54" s="3">
        <v>2957</v>
      </c>
      <c r="I54" s="3">
        <v>0</v>
      </c>
      <c r="J54" s="3">
        <v>0</v>
      </c>
      <c r="K54" s="3">
        <v>0</v>
      </c>
      <c r="L54" s="3">
        <v>4326.951</v>
      </c>
      <c r="M54" s="3">
        <v>0</v>
      </c>
    </row>
    <row r="55" spans="1:13" ht="12.75">
      <c r="A55" s="1" t="s">
        <v>120</v>
      </c>
      <c r="C55" s="5">
        <f>+C54</f>
        <v>42229.497</v>
      </c>
      <c r="D55" s="5">
        <f aca="true" t="shared" si="17" ref="D55:M55">+D54</f>
        <v>14026.544</v>
      </c>
      <c r="E55" s="5">
        <f t="shared" si="17"/>
        <v>5013.681</v>
      </c>
      <c r="F55" s="5">
        <f t="shared" si="17"/>
        <v>15905.321</v>
      </c>
      <c r="G55" s="5">
        <f t="shared" si="17"/>
        <v>0</v>
      </c>
      <c r="H55" s="5">
        <f t="shared" si="17"/>
        <v>2957</v>
      </c>
      <c r="I55" s="5">
        <f t="shared" si="17"/>
        <v>0</v>
      </c>
      <c r="J55" s="5">
        <f t="shared" si="17"/>
        <v>0</v>
      </c>
      <c r="K55" s="5">
        <f t="shared" si="17"/>
        <v>0</v>
      </c>
      <c r="L55" s="5">
        <f t="shared" si="17"/>
        <v>4326.951</v>
      </c>
      <c r="M55" s="5">
        <f t="shared" si="17"/>
        <v>0</v>
      </c>
    </row>
    <row r="56" spans="1:13" ht="12.75">
      <c r="A56" t="s">
        <v>56</v>
      </c>
      <c r="B56" t="s">
        <v>113</v>
      </c>
      <c r="C56" s="12">
        <f>SUM(D56:M56)</f>
        <v>172923.094</v>
      </c>
      <c r="D56" s="3">
        <v>68061.828</v>
      </c>
      <c r="E56" s="3">
        <v>31029.283</v>
      </c>
      <c r="F56" s="3">
        <v>51092.187</v>
      </c>
      <c r="G56" s="3">
        <v>5524.557</v>
      </c>
      <c r="H56" s="3">
        <v>12129.004</v>
      </c>
      <c r="I56" s="3">
        <v>0</v>
      </c>
      <c r="J56" s="3">
        <v>0</v>
      </c>
      <c r="K56" s="3">
        <v>3158.853</v>
      </c>
      <c r="L56" s="3">
        <v>1927.382</v>
      </c>
      <c r="M56" s="3">
        <v>0</v>
      </c>
    </row>
    <row r="57" spans="1:13" ht="12.75">
      <c r="A57" t="s">
        <v>56</v>
      </c>
      <c r="B57" t="s">
        <v>27</v>
      </c>
      <c r="C57" s="12">
        <f>SUM(D57:M57)</f>
        <v>5747.668</v>
      </c>
      <c r="D57" s="3">
        <v>2118.334</v>
      </c>
      <c r="E57" s="3">
        <v>1017.421</v>
      </c>
      <c r="F57" s="3">
        <v>779.262</v>
      </c>
      <c r="G57" s="3">
        <v>42</v>
      </c>
      <c r="H57" s="3">
        <v>741.643</v>
      </c>
      <c r="I57" s="3">
        <v>0</v>
      </c>
      <c r="J57" s="3">
        <v>0</v>
      </c>
      <c r="K57" s="3">
        <v>0</v>
      </c>
      <c r="L57" s="3">
        <v>1049.008</v>
      </c>
      <c r="M57" s="3">
        <v>0</v>
      </c>
    </row>
    <row r="58" spans="1:13" ht="12.75">
      <c r="A58" t="s">
        <v>56</v>
      </c>
      <c r="B58" t="s">
        <v>28</v>
      </c>
      <c r="C58" s="12">
        <f>SUM(D58:M58)</f>
        <v>4213.353999999999</v>
      </c>
      <c r="D58" s="3">
        <v>1391.1</v>
      </c>
      <c r="E58" s="3">
        <v>818.787</v>
      </c>
      <c r="F58" s="3">
        <v>738.889</v>
      </c>
      <c r="G58" s="3">
        <v>71.952</v>
      </c>
      <c r="H58" s="3">
        <v>522.66</v>
      </c>
      <c r="I58" s="3">
        <v>0</v>
      </c>
      <c r="J58" s="3">
        <v>0</v>
      </c>
      <c r="K58" s="3">
        <v>146.937</v>
      </c>
      <c r="L58" s="3">
        <v>523.029</v>
      </c>
      <c r="M58" s="3">
        <v>0</v>
      </c>
    </row>
    <row r="59" spans="1:13" ht="12.75">
      <c r="A59" s="1" t="s">
        <v>102</v>
      </c>
      <c r="C59" s="5">
        <f>+C56+C57+C58</f>
        <v>182884.116</v>
      </c>
      <c r="D59" s="5">
        <f aca="true" t="shared" si="18" ref="D59:M59">+D56+D57+D58</f>
        <v>71571.262</v>
      </c>
      <c r="E59" s="5">
        <f t="shared" si="18"/>
        <v>32865.490999999995</v>
      </c>
      <c r="F59" s="5">
        <f t="shared" si="18"/>
        <v>52610.338</v>
      </c>
      <c r="G59" s="5">
        <f t="shared" si="18"/>
        <v>5638.509</v>
      </c>
      <c r="H59" s="5">
        <f t="shared" si="18"/>
        <v>13393.307</v>
      </c>
      <c r="I59" s="5">
        <f t="shared" si="18"/>
        <v>0</v>
      </c>
      <c r="J59" s="5">
        <f t="shared" si="18"/>
        <v>0</v>
      </c>
      <c r="K59" s="5">
        <f t="shared" si="18"/>
        <v>3305.79</v>
      </c>
      <c r="L59" s="5">
        <f t="shared" si="18"/>
        <v>3499.4190000000003</v>
      </c>
      <c r="M59" s="5">
        <f t="shared" si="18"/>
        <v>0</v>
      </c>
    </row>
    <row r="60" spans="1:13" ht="12.75">
      <c r="A60" t="s">
        <v>57</v>
      </c>
      <c r="B60" t="s">
        <v>34</v>
      </c>
      <c r="C60" s="12">
        <f>SUM(D60:M60)</f>
        <v>184048.671</v>
      </c>
      <c r="D60" s="3">
        <v>63825.179</v>
      </c>
      <c r="E60" s="3">
        <v>38676.236</v>
      </c>
      <c r="F60" s="3">
        <v>54656.112</v>
      </c>
      <c r="G60" s="3">
        <v>3841.536</v>
      </c>
      <c r="H60" s="3">
        <v>11947.042</v>
      </c>
      <c r="I60" s="3">
        <v>0</v>
      </c>
      <c r="J60" s="3">
        <v>0</v>
      </c>
      <c r="K60" s="3">
        <v>9064.972</v>
      </c>
      <c r="L60" s="3">
        <v>2037.594</v>
      </c>
      <c r="M60" s="3">
        <v>0</v>
      </c>
    </row>
    <row r="61" spans="1:13" ht="12.75">
      <c r="A61" s="1" t="s">
        <v>103</v>
      </c>
      <c r="C61" s="5">
        <f>+C60</f>
        <v>184048.671</v>
      </c>
      <c r="D61" s="5">
        <f aca="true" t="shared" si="19" ref="D61:M61">+D60</f>
        <v>63825.179</v>
      </c>
      <c r="E61" s="5">
        <f t="shared" si="19"/>
        <v>38676.236</v>
      </c>
      <c r="F61" s="5">
        <f t="shared" si="19"/>
        <v>54656.112</v>
      </c>
      <c r="G61" s="5">
        <f t="shared" si="19"/>
        <v>3841.536</v>
      </c>
      <c r="H61" s="5">
        <f t="shared" si="19"/>
        <v>11947.042</v>
      </c>
      <c r="I61" s="5">
        <f t="shared" si="19"/>
        <v>0</v>
      </c>
      <c r="J61" s="5">
        <f t="shared" si="19"/>
        <v>0</v>
      </c>
      <c r="K61" s="5">
        <f t="shared" si="19"/>
        <v>9064.972</v>
      </c>
      <c r="L61" s="5">
        <f t="shared" si="19"/>
        <v>2037.594</v>
      </c>
      <c r="M61" s="5">
        <f t="shared" si="19"/>
        <v>0</v>
      </c>
    </row>
    <row r="62" spans="1:13" ht="12.75">
      <c r="A62" t="s">
        <v>3</v>
      </c>
      <c r="B62" s="9" t="s">
        <v>80</v>
      </c>
      <c r="C62" s="12">
        <f>SUM(D62:M62)</f>
        <v>97652.268</v>
      </c>
      <c r="D62" s="3">
        <v>49983.805</v>
      </c>
      <c r="E62" s="3">
        <v>39357.922</v>
      </c>
      <c r="F62" s="3">
        <v>0</v>
      </c>
      <c r="G62" s="3">
        <v>2062.321</v>
      </c>
      <c r="H62" s="3">
        <v>5260.973</v>
      </c>
      <c r="I62" s="3">
        <v>0</v>
      </c>
      <c r="J62" s="3">
        <v>0</v>
      </c>
      <c r="K62" s="3">
        <v>987.247</v>
      </c>
      <c r="L62" s="3">
        <v>0</v>
      </c>
      <c r="M62" s="3">
        <v>0</v>
      </c>
    </row>
    <row r="63" spans="1:13" ht="12.75">
      <c r="A63" s="1" t="s">
        <v>104</v>
      </c>
      <c r="C63" s="5">
        <f>+C62</f>
        <v>97652.268</v>
      </c>
      <c r="D63" s="5">
        <f aca="true" t="shared" si="20" ref="D63:M63">+D62</f>
        <v>49983.805</v>
      </c>
      <c r="E63" s="5">
        <f t="shared" si="20"/>
        <v>39357.922</v>
      </c>
      <c r="F63" s="5">
        <f t="shared" si="20"/>
        <v>0</v>
      </c>
      <c r="G63" s="5">
        <f t="shared" si="20"/>
        <v>2062.321</v>
      </c>
      <c r="H63" s="5">
        <f t="shared" si="20"/>
        <v>5260.973</v>
      </c>
      <c r="I63" s="5">
        <f t="shared" si="20"/>
        <v>0</v>
      </c>
      <c r="J63" s="5">
        <f t="shared" si="20"/>
        <v>0</v>
      </c>
      <c r="K63" s="5">
        <f t="shared" si="20"/>
        <v>987.247</v>
      </c>
      <c r="L63" s="5">
        <f t="shared" si="20"/>
        <v>0</v>
      </c>
      <c r="M63" s="5">
        <f t="shared" si="20"/>
        <v>0</v>
      </c>
    </row>
    <row r="64" spans="1:13" ht="12.75">
      <c r="A64" t="s">
        <v>0</v>
      </c>
      <c r="B64" t="s">
        <v>18</v>
      </c>
      <c r="C64" s="12">
        <f>SUM(D64:M64)</f>
        <v>4105.505</v>
      </c>
      <c r="D64" s="3">
        <v>846.06</v>
      </c>
      <c r="E64" s="3">
        <v>361.674</v>
      </c>
      <c r="F64" s="3">
        <v>1478.094</v>
      </c>
      <c r="G64" s="3">
        <v>0</v>
      </c>
      <c r="H64" s="3">
        <v>197.75</v>
      </c>
      <c r="I64" s="3">
        <v>0</v>
      </c>
      <c r="J64" s="3">
        <v>0</v>
      </c>
      <c r="K64" s="3">
        <v>0</v>
      </c>
      <c r="L64" s="3">
        <v>1221.927</v>
      </c>
      <c r="M64" s="3">
        <v>0</v>
      </c>
    </row>
    <row r="65" spans="1:13" ht="12.75">
      <c r="A65" s="1" t="s">
        <v>105</v>
      </c>
      <c r="C65" s="5">
        <f>+C64</f>
        <v>4105.505</v>
      </c>
      <c r="D65" s="5">
        <f aca="true" t="shared" si="21" ref="D65:M65">+D64</f>
        <v>846.06</v>
      </c>
      <c r="E65" s="5">
        <f t="shared" si="21"/>
        <v>361.674</v>
      </c>
      <c r="F65" s="5">
        <f t="shared" si="21"/>
        <v>1478.094</v>
      </c>
      <c r="G65" s="5">
        <f t="shared" si="21"/>
        <v>0</v>
      </c>
      <c r="H65" s="5">
        <f t="shared" si="21"/>
        <v>197.75</v>
      </c>
      <c r="I65" s="5">
        <f t="shared" si="21"/>
        <v>0</v>
      </c>
      <c r="J65" s="5">
        <f t="shared" si="21"/>
        <v>0</v>
      </c>
      <c r="K65" s="5">
        <f t="shared" si="21"/>
        <v>0</v>
      </c>
      <c r="L65" s="5">
        <f t="shared" si="21"/>
        <v>1221.927</v>
      </c>
      <c r="M65" s="5">
        <f t="shared" si="21"/>
        <v>0</v>
      </c>
    </row>
    <row r="66" spans="1:13" ht="12.75">
      <c r="A66" t="s">
        <v>58</v>
      </c>
      <c r="B66" t="s">
        <v>25</v>
      </c>
      <c r="C66" s="12">
        <f>SUM(D66:M66)</f>
        <v>1561.209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1561.209</v>
      </c>
      <c r="M66" s="3">
        <v>0</v>
      </c>
    </row>
    <row r="67" spans="1:13" ht="12.75">
      <c r="A67" s="1" t="s">
        <v>106</v>
      </c>
      <c r="C67" s="5">
        <f>+C66</f>
        <v>1561.209</v>
      </c>
      <c r="D67" s="5">
        <f aca="true" t="shared" si="22" ref="D67:M67">+D66</f>
        <v>0</v>
      </c>
      <c r="E67" s="5">
        <f t="shared" si="22"/>
        <v>0</v>
      </c>
      <c r="F67" s="5">
        <f t="shared" si="22"/>
        <v>0</v>
      </c>
      <c r="G67" s="5">
        <f t="shared" si="22"/>
        <v>0</v>
      </c>
      <c r="H67" s="5">
        <f t="shared" si="22"/>
        <v>0</v>
      </c>
      <c r="I67" s="5">
        <f t="shared" si="22"/>
        <v>0</v>
      </c>
      <c r="J67" s="5">
        <f t="shared" si="22"/>
        <v>0</v>
      </c>
      <c r="K67" s="5">
        <f t="shared" si="22"/>
        <v>0</v>
      </c>
      <c r="L67" s="5">
        <f t="shared" si="22"/>
        <v>1561.209</v>
      </c>
      <c r="M67" s="5">
        <f t="shared" si="22"/>
        <v>0</v>
      </c>
    </row>
    <row r="68" spans="1:13" ht="12.75">
      <c r="A68" t="s">
        <v>59</v>
      </c>
      <c r="B68" t="s">
        <v>21</v>
      </c>
      <c r="C68" s="12">
        <f>SUM(D68:M68)</f>
        <v>18129.2</v>
      </c>
      <c r="D68" s="3">
        <v>5295.705</v>
      </c>
      <c r="E68" s="3">
        <v>2940.321</v>
      </c>
      <c r="F68" s="3">
        <v>6824.46</v>
      </c>
      <c r="G68" s="3">
        <v>0</v>
      </c>
      <c r="H68" s="3">
        <v>1109.43</v>
      </c>
      <c r="I68" s="3">
        <v>0</v>
      </c>
      <c r="J68" s="3">
        <v>0</v>
      </c>
      <c r="K68" s="3">
        <v>0</v>
      </c>
      <c r="L68" s="3">
        <v>1959.284</v>
      </c>
      <c r="M68" s="3">
        <v>0</v>
      </c>
    </row>
    <row r="69" spans="1:13" ht="12.75">
      <c r="A69" s="1" t="s">
        <v>107</v>
      </c>
      <c r="C69" s="5">
        <f>+C68</f>
        <v>18129.2</v>
      </c>
      <c r="D69" s="5">
        <f aca="true" t="shared" si="23" ref="D69:M69">+D68</f>
        <v>5295.705</v>
      </c>
      <c r="E69" s="5">
        <f t="shared" si="23"/>
        <v>2940.321</v>
      </c>
      <c r="F69" s="5">
        <f t="shared" si="23"/>
        <v>6824.46</v>
      </c>
      <c r="G69" s="5">
        <f t="shared" si="23"/>
        <v>0</v>
      </c>
      <c r="H69" s="5">
        <f t="shared" si="23"/>
        <v>1109.43</v>
      </c>
      <c r="I69" s="5">
        <f t="shared" si="23"/>
        <v>0</v>
      </c>
      <c r="J69" s="5">
        <f t="shared" si="23"/>
        <v>0</v>
      </c>
      <c r="K69" s="5">
        <f t="shared" si="23"/>
        <v>0</v>
      </c>
      <c r="L69" s="5">
        <f t="shared" si="23"/>
        <v>1959.284</v>
      </c>
      <c r="M69" s="5">
        <f t="shared" si="23"/>
        <v>0</v>
      </c>
    </row>
    <row r="70" spans="1:13" ht="12.75">
      <c r="A70" t="s">
        <v>60</v>
      </c>
      <c r="B70" s="2" t="s">
        <v>81</v>
      </c>
      <c r="C70" s="12">
        <f>SUM(D70:M70)</f>
        <v>26182.253000000004</v>
      </c>
      <c r="D70" s="3">
        <v>2004.059</v>
      </c>
      <c r="E70" s="3">
        <v>1296.392</v>
      </c>
      <c r="F70" s="3">
        <v>10815.486</v>
      </c>
      <c r="G70" s="3">
        <v>6100.308</v>
      </c>
      <c r="H70" s="3">
        <v>695.861</v>
      </c>
      <c r="I70" s="3">
        <v>0</v>
      </c>
      <c r="J70" s="3">
        <v>141.24</v>
      </c>
      <c r="K70" s="3">
        <v>387.025</v>
      </c>
      <c r="L70" s="3">
        <v>4741.882</v>
      </c>
      <c r="M70" s="3">
        <v>0</v>
      </c>
    </row>
    <row r="71" spans="1:13" ht="12.75">
      <c r="A71" t="s">
        <v>60</v>
      </c>
      <c r="B71" t="s">
        <v>39</v>
      </c>
      <c r="C71" s="12">
        <f>SUM(D71:M71)</f>
        <v>236720.632</v>
      </c>
      <c r="D71" s="3">
        <v>90936.093</v>
      </c>
      <c r="E71" s="3">
        <v>29783.013</v>
      </c>
      <c r="F71" s="3">
        <v>87603.338</v>
      </c>
      <c r="G71" s="3">
        <v>8964.095</v>
      </c>
      <c r="H71" s="3">
        <v>14421.833</v>
      </c>
      <c r="I71" s="3">
        <v>0</v>
      </c>
      <c r="J71" s="3">
        <v>0</v>
      </c>
      <c r="K71" s="3">
        <v>4286.033</v>
      </c>
      <c r="L71" s="3">
        <v>182.438</v>
      </c>
      <c r="M71" s="3">
        <v>543.789</v>
      </c>
    </row>
    <row r="72" spans="1:13" ht="12.75">
      <c r="A72" s="1" t="s">
        <v>108</v>
      </c>
      <c r="C72" s="5">
        <f>+C70+C71</f>
        <v>262902.885</v>
      </c>
      <c r="D72" s="5">
        <f aca="true" t="shared" si="24" ref="D72:M72">+D70+D71</f>
        <v>92940.15199999999</v>
      </c>
      <c r="E72" s="5">
        <f t="shared" si="24"/>
        <v>31079.405</v>
      </c>
      <c r="F72" s="5">
        <f t="shared" si="24"/>
        <v>98418.82400000001</v>
      </c>
      <c r="G72" s="5">
        <f t="shared" si="24"/>
        <v>15064.402999999998</v>
      </c>
      <c r="H72" s="5">
        <f t="shared" si="24"/>
        <v>15117.694000000001</v>
      </c>
      <c r="I72" s="5">
        <f t="shared" si="24"/>
        <v>0</v>
      </c>
      <c r="J72" s="5">
        <f t="shared" si="24"/>
        <v>141.24</v>
      </c>
      <c r="K72" s="5">
        <f t="shared" si="24"/>
        <v>4673.058</v>
      </c>
      <c r="L72" s="5">
        <f t="shared" si="24"/>
        <v>4924.32</v>
      </c>
      <c r="M72" s="5">
        <f t="shared" si="24"/>
        <v>543.789</v>
      </c>
    </row>
    <row r="73" spans="1:13" ht="12.75">
      <c r="A73" t="s">
        <v>61</v>
      </c>
      <c r="B73" t="s">
        <v>38</v>
      </c>
      <c r="C73" s="12">
        <f>SUM(D73:M73)</f>
        <v>1409.584</v>
      </c>
      <c r="D73" s="3">
        <v>638.175</v>
      </c>
      <c r="E73" s="3">
        <v>334.899</v>
      </c>
      <c r="F73" s="3">
        <v>143.779</v>
      </c>
      <c r="G73" s="3">
        <v>65.48</v>
      </c>
      <c r="H73" s="3">
        <v>146.932</v>
      </c>
      <c r="I73" s="3">
        <v>0</v>
      </c>
      <c r="J73" s="3">
        <v>0</v>
      </c>
      <c r="K73" s="3">
        <v>25.836</v>
      </c>
      <c r="L73" s="3">
        <v>54.483</v>
      </c>
      <c r="M73" s="3">
        <v>0</v>
      </c>
    </row>
    <row r="74" spans="1:13" ht="12.75">
      <c r="A74" t="s">
        <v>61</v>
      </c>
      <c r="B74" t="s">
        <v>29</v>
      </c>
      <c r="C74" s="12">
        <f>SUM(D74:M74)</f>
        <v>0</v>
      </c>
      <c r="D74" s="10"/>
      <c r="E74" s="3"/>
      <c r="F74" s="3"/>
      <c r="G74" s="3"/>
      <c r="H74" s="3"/>
      <c r="I74" s="3"/>
      <c r="J74" s="3"/>
      <c r="K74" s="3"/>
      <c r="L74" s="3"/>
      <c r="M74" s="3"/>
    </row>
    <row r="75" spans="1:13" ht="12.75">
      <c r="A75" t="s">
        <v>61</v>
      </c>
      <c r="B75" t="s">
        <v>5</v>
      </c>
      <c r="C75" s="12">
        <f>SUM(D75:M75)</f>
        <v>95452.82946999998</v>
      </c>
      <c r="D75" s="10">
        <v>37037.536910988165</v>
      </c>
      <c r="E75" s="10">
        <v>21492.875279875778</v>
      </c>
      <c r="F75" s="10">
        <v>28762.334591997373</v>
      </c>
      <c r="G75" s="10">
        <v>0</v>
      </c>
      <c r="H75" s="10">
        <v>6548.159195926017</v>
      </c>
      <c r="I75" s="10">
        <v>0</v>
      </c>
      <c r="J75" s="10">
        <v>0</v>
      </c>
      <c r="K75" s="10">
        <v>0</v>
      </c>
      <c r="L75" s="10">
        <v>1611.9234912126594</v>
      </c>
      <c r="M75" s="10">
        <v>0</v>
      </c>
    </row>
    <row r="76" spans="1:13" ht="12.75">
      <c r="A76" t="s">
        <v>61</v>
      </c>
      <c r="B76" t="s">
        <v>30</v>
      </c>
      <c r="C76" s="12">
        <f>SUM(D76:M76)</f>
        <v>5697.285</v>
      </c>
      <c r="D76" s="3">
        <v>2885.381</v>
      </c>
      <c r="E76" s="3">
        <v>1628.748</v>
      </c>
      <c r="F76" s="3">
        <v>136.09</v>
      </c>
      <c r="G76" s="3">
        <v>93.079</v>
      </c>
      <c r="H76" s="3">
        <v>878.258</v>
      </c>
      <c r="I76" s="3">
        <v>0</v>
      </c>
      <c r="J76" s="3">
        <v>0</v>
      </c>
      <c r="K76" s="3">
        <v>0</v>
      </c>
      <c r="L76" s="3">
        <v>75.729</v>
      </c>
      <c r="M76" s="3">
        <v>0</v>
      </c>
    </row>
    <row r="77" spans="1:13" ht="12.75">
      <c r="A77" t="s">
        <v>61</v>
      </c>
      <c r="B77" t="s">
        <v>33</v>
      </c>
      <c r="C77" s="12">
        <f>SUM(D77:M77)</f>
        <v>3701.908</v>
      </c>
      <c r="D77" s="3">
        <v>1684.366</v>
      </c>
      <c r="E77" s="3">
        <v>705.859</v>
      </c>
      <c r="F77" s="3">
        <v>0</v>
      </c>
      <c r="G77" s="3">
        <v>0</v>
      </c>
      <c r="H77" s="3">
        <v>376.098</v>
      </c>
      <c r="I77" s="3">
        <v>0</v>
      </c>
      <c r="J77" s="3">
        <v>0</v>
      </c>
      <c r="K77" s="3">
        <v>0</v>
      </c>
      <c r="L77" s="3">
        <v>833.322</v>
      </c>
      <c r="M77" s="3">
        <v>102.263</v>
      </c>
    </row>
    <row r="78" spans="1:13" ht="12.75">
      <c r="A78" s="1" t="s">
        <v>109</v>
      </c>
      <c r="C78" s="5">
        <f>+C73+C74+C75+C76+C77</f>
        <v>106261.60646999998</v>
      </c>
      <c r="D78" s="5">
        <f aca="true" t="shared" si="25" ref="D78:M78">+D73+D74+D75+D76+D77</f>
        <v>42245.45891098817</v>
      </c>
      <c r="E78" s="5">
        <f t="shared" si="25"/>
        <v>24162.38127987578</v>
      </c>
      <c r="F78" s="5">
        <f t="shared" si="25"/>
        <v>29042.20359199737</v>
      </c>
      <c r="G78" s="5">
        <f t="shared" si="25"/>
        <v>158.559</v>
      </c>
      <c r="H78" s="5">
        <f t="shared" si="25"/>
        <v>7949.447195926016</v>
      </c>
      <c r="I78" s="5">
        <f t="shared" si="25"/>
        <v>0</v>
      </c>
      <c r="J78" s="5">
        <f t="shared" si="25"/>
        <v>0</v>
      </c>
      <c r="K78" s="5">
        <f t="shared" si="25"/>
        <v>25.836</v>
      </c>
      <c r="L78" s="5">
        <f t="shared" si="25"/>
        <v>2575.4574912126595</v>
      </c>
      <c r="M78" s="5">
        <f t="shared" si="25"/>
        <v>102.263</v>
      </c>
    </row>
    <row r="79" spans="1:13" ht="12.75">
      <c r="A79" t="s">
        <v>62</v>
      </c>
      <c r="B79" t="s">
        <v>32</v>
      </c>
      <c r="C79" s="12">
        <f>SUM(D79:M79)</f>
        <v>90360.605</v>
      </c>
      <c r="D79" s="3">
        <v>45194.451</v>
      </c>
      <c r="E79" s="3">
        <v>41623.231</v>
      </c>
      <c r="F79" s="3">
        <v>0</v>
      </c>
      <c r="G79" s="3">
        <v>0</v>
      </c>
      <c r="H79" s="3">
        <v>3542.923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</row>
    <row r="80" spans="1:13" ht="12.75">
      <c r="A80" s="1" t="s">
        <v>110</v>
      </c>
      <c r="C80" s="5">
        <f>+C79</f>
        <v>90360.605</v>
      </c>
      <c r="D80" s="5">
        <f aca="true" t="shared" si="26" ref="D80:M80">+D79</f>
        <v>45194.451</v>
      </c>
      <c r="E80" s="5">
        <f t="shared" si="26"/>
        <v>41623.231</v>
      </c>
      <c r="F80" s="5">
        <f t="shared" si="26"/>
        <v>0</v>
      </c>
      <c r="G80" s="5">
        <f t="shared" si="26"/>
        <v>0</v>
      </c>
      <c r="H80" s="5">
        <f t="shared" si="26"/>
        <v>3542.923</v>
      </c>
      <c r="I80" s="5">
        <f t="shared" si="26"/>
        <v>0</v>
      </c>
      <c r="J80" s="5">
        <f t="shared" si="26"/>
        <v>0</v>
      </c>
      <c r="K80" s="5">
        <f t="shared" si="26"/>
        <v>0</v>
      </c>
      <c r="L80" s="5">
        <f t="shared" si="26"/>
        <v>0</v>
      </c>
      <c r="M80" s="5">
        <f t="shared" si="26"/>
        <v>0</v>
      </c>
    </row>
    <row r="82" spans="1:13" ht="12.75">
      <c r="A82" s="1" t="s">
        <v>114</v>
      </c>
      <c r="C82" s="5">
        <f>+C9+C11+C13+C16+C18+C20+C24+C28+C30+C32+C34+C36+C40+C43+C45+C47+C50+C53+C55+C59+C61+C63+C65+C67+C69+C72+C78+C80</f>
        <v>1592110.8154699998</v>
      </c>
      <c r="D82" s="5">
        <f aca="true" t="shared" si="27" ref="D82:M82">+D9+D11+D13+D16+D18+D20+D24+D28+D30+D32+D34+D36+D40+D43+D45+D47+D50+D53+D55+D59+D61+D63+D65+D67+D69+D72+D78+D80</f>
        <v>590028.9789109882</v>
      </c>
      <c r="E82" s="5">
        <f t="shared" si="27"/>
        <v>344047.4722798758</v>
      </c>
      <c r="F82" s="5">
        <f t="shared" si="27"/>
        <v>409652.26359199744</v>
      </c>
      <c r="G82" s="5">
        <f t="shared" si="27"/>
        <v>47941.729</v>
      </c>
      <c r="H82" s="5">
        <f t="shared" si="27"/>
        <v>106629.498195926</v>
      </c>
      <c r="I82" s="5">
        <f t="shared" si="27"/>
        <v>0</v>
      </c>
      <c r="J82" s="5">
        <f t="shared" si="27"/>
        <v>6235.079</v>
      </c>
      <c r="K82" s="5">
        <f t="shared" si="27"/>
        <v>30641.962000000003</v>
      </c>
      <c r="L82" s="5">
        <f t="shared" si="27"/>
        <v>53448.111491212665</v>
      </c>
      <c r="M82" s="5">
        <f t="shared" si="27"/>
        <v>3485.7210000000005</v>
      </c>
    </row>
    <row r="85" ht="12.75">
      <c r="C85" s="2"/>
    </row>
    <row r="86" ht="12.75">
      <c r="C86" s="2"/>
    </row>
  </sheetData>
  <printOptions/>
  <pageMargins left="0.75" right="0.75" top="1" bottom="1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82"/>
  <sheetViews>
    <sheetView tabSelected="1" workbookViewId="0" topLeftCell="A1">
      <selection activeCell="N79" sqref="N79"/>
    </sheetView>
  </sheetViews>
  <sheetFormatPr defaultColWidth="11.421875" defaultRowHeight="12.75"/>
  <cols>
    <col min="1" max="1" width="30.7109375" style="0" customWidth="1"/>
    <col min="2" max="2" width="32.57421875" style="0" customWidth="1"/>
    <col min="3" max="3" width="21.00390625" style="7" customWidth="1"/>
  </cols>
  <sheetData>
    <row r="2" ht="12.75">
      <c r="A2" s="1" t="s">
        <v>116</v>
      </c>
    </row>
    <row r="3" ht="12.75">
      <c r="A3" s="1" t="s">
        <v>115</v>
      </c>
    </row>
    <row r="4" ht="12.75">
      <c r="A4" s="1"/>
    </row>
    <row r="5" ht="12.75">
      <c r="A5" s="1" t="s">
        <v>78</v>
      </c>
    </row>
    <row r="7" spans="1:13" ht="12.75">
      <c r="A7" s="1" t="s">
        <v>65</v>
      </c>
      <c r="B7" s="1" t="s">
        <v>66</v>
      </c>
      <c r="C7" s="6" t="s">
        <v>67</v>
      </c>
      <c r="D7" s="6" t="s">
        <v>68</v>
      </c>
      <c r="E7" s="6" t="s">
        <v>69</v>
      </c>
      <c r="F7" s="6" t="s">
        <v>70</v>
      </c>
      <c r="G7" s="6" t="s">
        <v>71</v>
      </c>
      <c r="H7" s="6" t="s">
        <v>72</v>
      </c>
      <c r="I7" s="6" t="s">
        <v>73</v>
      </c>
      <c r="J7" s="6" t="s">
        <v>74</v>
      </c>
      <c r="K7" s="6" t="s">
        <v>75</v>
      </c>
      <c r="L7" s="6" t="s">
        <v>76</v>
      </c>
      <c r="M7" s="6" t="s">
        <v>77</v>
      </c>
    </row>
    <row r="8" spans="1:13" ht="12.75">
      <c r="A8" t="s">
        <v>40</v>
      </c>
      <c r="B8" t="s">
        <v>9</v>
      </c>
      <c r="C8" s="3">
        <f>SUM(D8:M8)</f>
        <v>1230</v>
      </c>
      <c r="D8" s="3">
        <v>799</v>
      </c>
      <c r="E8" s="3">
        <v>163</v>
      </c>
      <c r="F8" s="3">
        <v>18</v>
      </c>
      <c r="G8" s="3">
        <v>0</v>
      </c>
      <c r="H8" s="3">
        <v>1</v>
      </c>
      <c r="I8" s="3">
        <v>0</v>
      </c>
      <c r="J8" s="3">
        <v>0</v>
      </c>
      <c r="K8" s="3">
        <v>0</v>
      </c>
      <c r="L8" s="3">
        <v>249</v>
      </c>
      <c r="M8" s="3">
        <v>0</v>
      </c>
    </row>
    <row r="9" spans="1:13" ht="12.75">
      <c r="A9" s="1" t="s">
        <v>84</v>
      </c>
      <c r="C9" s="5">
        <f>+C8</f>
        <v>1230</v>
      </c>
      <c r="D9" s="5">
        <f aca="true" t="shared" si="0" ref="D9:M9">+D8</f>
        <v>799</v>
      </c>
      <c r="E9" s="5">
        <f t="shared" si="0"/>
        <v>163</v>
      </c>
      <c r="F9" s="5">
        <f t="shared" si="0"/>
        <v>18</v>
      </c>
      <c r="G9" s="5">
        <f t="shared" si="0"/>
        <v>0</v>
      </c>
      <c r="H9" s="5">
        <f t="shared" si="0"/>
        <v>1</v>
      </c>
      <c r="I9" s="5">
        <f t="shared" si="0"/>
        <v>0</v>
      </c>
      <c r="J9" s="5">
        <f t="shared" si="0"/>
        <v>0</v>
      </c>
      <c r="K9" s="5">
        <f t="shared" si="0"/>
        <v>0</v>
      </c>
      <c r="L9" s="5">
        <f t="shared" si="0"/>
        <v>249</v>
      </c>
      <c r="M9" s="5">
        <f t="shared" si="0"/>
        <v>0</v>
      </c>
    </row>
    <row r="10" spans="1:13" ht="12.75">
      <c r="A10" t="s">
        <v>41</v>
      </c>
      <c r="B10" t="s">
        <v>24</v>
      </c>
      <c r="C10" s="3">
        <f>SUM(D10:M10)</f>
        <v>27352</v>
      </c>
      <c r="D10" s="3">
        <v>23929</v>
      </c>
      <c r="E10" s="3">
        <v>2412</v>
      </c>
      <c r="F10" s="3">
        <v>84</v>
      </c>
      <c r="G10" s="3">
        <v>1</v>
      </c>
      <c r="H10" s="3">
        <v>1</v>
      </c>
      <c r="I10" s="3">
        <v>0</v>
      </c>
      <c r="J10" s="3">
        <v>0</v>
      </c>
      <c r="K10" s="3">
        <v>292</v>
      </c>
      <c r="L10" s="3">
        <v>594</v>
      </c>
      <c r="M10" s="3">
        <v>39</v>
      </c>
    </row>
    <row r="11" spans="1:13" ht="12.75">
      <c r="A11" s="1" t="s">
        <v>85</v>
      </c>
      <c r="C11" s="5">
        <f>+C10</f>
        <v>27352</v>
      </c>
      <c r="D11" s="5">
        <f aca="true" t="shared" si="1" ref="D11:M11">+D10</f>
        <v>23929</v>
      </c>
      <c r="E11" s="5">
        <f t="shared" si="1"/>
        <v>2412</v>
      </c>
      <c r="F11" s="5">
        <f t="shared" si="1"/>
        <v>84</v>
      </c>
      <c r="G11" s="5">
        <f t="shared" si="1"/>
        <v>1</v>
      </c>
      <c r="H11" s="5">
        <f t="shared" si="1"/>
        <v>1</v>
      </c>
      <c r="I11" s="5">
        <f t="shared" si="1"/>
        <v>0</v>
      </c>
      <c r="J11" s="5">
        <f t="shared" si="1"/>
        <v>0</v>
      </c>
      <c r="K11" s="5">
        <f t="shared" si="1"/>
        <v>292</v>
      </c>
      <c r="L11" s="5">
        <f t="shared" si="1"/>
        <v>594</v>
      </c>
      <c r="M11" s="5">
        <f t="shared" si="1"/>
        <v>39</v>
      </c>
    </row>
    <row r="12" spans="1:13" ht="12.75">
      <c r="A12" t="s">
        <v>42</v>
      </c>
      <c r="B12" t="s">
        <v>13</v>
      </c>
      <c r="C12" s="3">
        <f>SUM(D12:M12)</f>
        <v>18433</v>
      </c>
      <c r="D12" s="3">
        <v>15178</v>
      </c>
      <c r="E12" s="3">
        <v>2284</v>
      </c>
      <c r="F12" s="3">
        <v>49</v>
      </c>
      <c r="G12" s="3">
        <v>1</v>
      </c>
      <c r="H12" s="3">
        <v>1</v>
      </c>
      <c r="I12" s="3">
        <v>0</v>
      </c>
      <c r="J12" s="3">
        <v>0</v>
      </c>
      <c r="K12" s="3">
        <v>201</v>
      </c>
      <c r="L12" s="3">
        <v>710</v>
      </c>
      <c r="M12" s="3">
        <v>9</v>
      </c>
    </row>
    <row r="13" spans="1:13" ht="12.75">
      <c r="A13" s="1" t="s">
        <v>86</v>
      </c>
      <c r="C13" s="5">
        <f>+C12</f>
        <v>18433</v>
      </c>
      <c r="D13" s="5">
        <f aca="true" t="shared" si="2" ref="D13:M13">+D12</f>
        <v>15178</v>
      </c>
      <c r="E13" s="5">
        <f t="shared" si="2"/>
        <v>2284</v>
      </c>
      <c r="F13" s="5">
        <f t="shared" si="2"/>
        <v>49</v>
      </c>
      <c r="G13" s="5">
        <f t="shared" si="2"/>
        <v>1</v>
      </c>
      <c r="H13" s="5">
        <f t="shared" si="2"/>
        <v>1</v>
      </c>
      <c r="I13" s="5">
        <f t="shared" si="2"/>
        <v>0</v>
      </c>
      <c r="J13" s="5">
        <f t="shared" si="2"/>
        <v>0</v>
      </c>
      <c r="K13" s="5">
        <f t="shared" si="2"/>
        <v>201</v>
      </c>
      <c r="L13" s="5">
        <f t="shared" si="2"/>
        <v>710</v>
      </c>
      <c r="M13" s="5">
        <f t="shared" si="2"/>
        <v>9</v>
      </c>
    </row>
    <row r="14" spans="1:13" ht="12.75">
      <c r="A14" t="s">
        <v>43</v>
      </c>
      <c r="B14" t="s">
        <v>8</v>
      </c>
      <c r="C14" s="3">
        <f>SUM(D14:M14)</f>
        <v>6817</v>
      </c>
      <c r="D14" s="3">
        <v>5461</v>
      </c>
      <c r="E14" s="3">
        <v>889</v>
      </c>
      <c r="F14" s="3">
        <v>45</v>
      </c>
      <c r="G14" s="3">
        <v>1</v>
      </c>
      <c r="H14" s="3">
        <v>1</v>
      </c>
      <c r="I14" s="3">
        <v>0</v>
      </c>
      <c r="J14" s="3">
        <v>0</v>
      </c>
      <c r="K14" s="3">
        <v>115</v>
      </c>
      <c r="L14" s="3">
        <v>305</v>
      </c>
      <c r="M14" s="3">
        <v>0</v>
      </c>
    </row>
    <row r="15" spans="1:13" ht="12.75">
      <c r="A15" t="s">
        <v>43</v>
      </c>
      <c r="B15" t="s">
        <v>7</v>
      </c>
      <c r="C15" s="3">
        <f>SUM(D15:M15)</f>
        <v>1512</v>
      </c>
      <c r="D15" s="3">
        <v>1252</v>
      </c>
      <c r="E15" s="3">
        <v>193</v>
      </c>
      <c r="F15" s="3">
        <v>1</v>
      </c>
      <c r="G15" s="3">
        <v>2</v>
      </c>
      <c r="H15" s="3">
        <v>2</v>
      </c>
      <c r="I15" s="3">
        <v>0</v>
      </c>
      <c r="J15" s="3">
        <v>0</v>
      </c>
      <c r="K15" s="3">
        <v>31</v>
      </c>
      <c r="L15" s="3">
        <v>31</v>
      </c>
      <c r="M15" s="3">
        <v>0</v>
      </c>
    </row>
    <row r="16" spans="1:13" ht="12.75">
      <c r="A16" s="1" t="s">
        <v>87</v>
      </c>
      <c r="C16" s="5">
        <f>+C14+C15</f>
        <v>8329</v>
      </c>
      <c r="D16" s="5">
        <f aca="true" t="shared" si="3" ref="D16:M16">+D14+D15</f>
        <v>6713</v>
      </c>
      <c r="E16" s="5">
        <f t="shared" si="3"/>
        <v>1082</v>
      </c>
      <c r="F16" s="5">
        <f t="shared" si="3"/>
        <v>46</v>
      </c>
      <c r="G16" s="5">
        <f t="shared" si="3"/>
        <v>3</v>
      </c>
      <c r="H16" s="5">
        <f t="shared" si="3"/>
        <v>3</v>
      </c>
      <c r="I16" s="5">
        <f t="shared" si="3"/>
        <v>0</v>
      </c>
      <c r="J16" s="5">
        <f t="shared" si="3"/>
        <v>0</v>
      </c>
      <c r="K16" s="5">
        <f t="shared" si="3"/>
        <v>146</v>
      </c>
      <c r="L16" s="5">
        <f t="shared" si="3"/>
        <v>336</v>
      </c>
      <c r="M16" s="5">
        <f t="shared" si="3"/>
        <v>0</v>
      </c>
    </row>
    <row r="17" spans="1:13" ht="12.75">
      <c r="A17" t="s">
        <v>44</v>
      </c>
      <c r="B17" t="s">
        <v>23</v>
      </c>
      <c r="C17" s="3">
        <f>SUM(D17:M17)</f>
        <v>3415</v>
      </c>
      <c r="D17" s="3">
        <v>2699</v>
      </c>
      <c r="E17" s="3">
        <v>444</v>
      </c>
      <c r="F17" s="3">
        <v>26</v>
      </c>
      <c r="G17" s="3">
        <v>1</v>
      </c>
      <c r="H17" s="3">
        <v>1</v>
      </c>
      <c r="I17" s="3">
        <v>0</v>
      </c>
      <c r="J17" s="3">
        <v>0</v>
      </c>
      <c r="K17" s="3">
        <v>0</v>
      </c>
      <c r="L17" s="3">
        <v>244</v>
      </c>
      <c r="M17" s="3">
        <v>0</v>
      </c>
    </row>
    <row r="18" spans="1:13" ht="12.75">
      <c r="A18" s="1" t="s">
        <v>88</v>
      </c>
      <c r="C18" s="5">
        <f>+C17</f>
        <v>3415</v>
      </c>
      <c r="D18" s="5">
        <f aca="true" t="shared" si="4" ref="D18:M18">+D17</f>
        <v>2699</v>
      </c>
      <c r="E18" s="5">
        <f t="shared" si="4"/>
        <v>444</v>
      </c>
      <c r="F18" s="5">
        <f t="shared" si="4"/>
        <v>26</v>
      </c>
      <c r="G18" s="5">
        <f t="shared" si="4"/>
        <v>1</v>
      </c>
      <c r="H18" s="5">
        <f t="shared" si="4"/>
        <v>1</v>
      </c>
      <c r="I18" s="5">
        <f t="shared" si="4"/>
        <v>0</v>
      </c>
      <c r="J18" s="5">
        <f t="shared" si="4"/>
        <v>0</v>
      </c>
      <c r="K18" s="5">
        <f t="shared" si="4"/>
        <v>0</v>
      </c>
      <c r="L18" s="5">
        <f t="shared" si="4"/>
        <v>244</v>
      </c>
      <c r="M18" s="5">
        <f t="shared" si="4"/>
        <v>0</v>
      </c>
    </row>
    <row r="19" spans="1:13" ht="12.75">
      <c r="A19" t="s">
        <v>45</v>
      </c>
      <c r="B19" t="s">
        <v>20</v>
      </c>
      <c r="C19" s="3">
        <f>SUM(D19:M19)</f>
        <v>2676</v>
      </c>
      <c r="D19" s="3">
        <v>1988</v>
      </c>
      <c r="E19" s="3">
        <v>302</v>
      </c>
      <c r="F19" s="3">
        <v>2</v>
      </c>
      <c r="G19" s="3">
        <v>5</v>
      </c>
      <c r="H19" s="3">
        <v>12</v>
      </c>
      <c r="I19" s="3">
        <v>0</v>
      </c>
      <c r="J19" s="3">
        <v>0</v>
      </c>
      <c r="K19" s="3">
        <v>44</v>
      </c>
      <c r="L19" s="3">
        <v>275</v>
      </c>
      <c r="M19" s="3">
        <v>48</v>
      </c>
    </row>
    <row r="20" spans="1:13" ht="12.75">
      <c r="A20" s="1" t="s">
        <v>89</v>
      </c>
      <c r="C20" s="5">
        <f>+C19</f>
        <v>2676</v>
      </c>
      <c r="D20" s="5">
        <f aca="true" t="shared" si="5" ref="D20:L20">+D19</f>
        <v>1988</v>
      </c>
      <c r="E20" s="5">
        <f t="shared" si="5"/>
        <v>302</v>
      </c>
      <c r="F20" s="5">
        <f t="shared" si="5"/>
        <v>2</v>
      </c>
      <c r="G20" s="5">
        <f t="shared" si="5"/>
        <v>5</v>
      </c>
      <c r="H20" s="5">
        <f t="shared" si="5"/>
        <v>12</v>
      </c>
      <c r="I20" s="5">
        <f t="shared" si="5"/>
        <v>0</v>
      </c>
      <c r="J20" s="5">
        <f t="shared" si="5"/>
        <v>0</v>
      </c>
      <c r="K20" s="5">
        <f t="shared" si="5"/>
        <v>44</v>
      </c>
      <c r="L20" s="5">
        <f t="shared" si="5"/>
        <v>275</v>
      </c>
      <c r="M20" s="5">
        <f>+M19</f>
        <v>48</v>
      </c>
    </row>
    <row r="21" spans="1:13" ht="12.75">
      <c r="A21" t="s">
        <v>1</v>
      </c>
      <c r="B21" t="s">
        <v>6</v>
      </c>
      <c r="C21" s="3">
        <f>SUM(D21:M21)</f>
        <v>204</v>
      </c>
      <c r="D21" s="3">
        <v>123</v>
      </c>
      <c r="E21" s="3">
        <v>10</v>
      </c>
      <c r="F21" s="3">
        <v>5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65</v>
      </c>
      <c r="M21" s="3">
        <v>0</v>
      </c>
    </row>
    <row r="22" spans="1:13" ht="12.75">
      <c r="A22" t="s">
        <v>1</v>
      </c>
      <c r="B22" t="s">
        <v>36</v>
      </c>
      <c r="C22" s="3">
        <f>SUM(D22:M22)</f>
        <v>990</v>
      </c>
      <c r="D22" s="3">
        <v>823</v>
      </c>
      <c r="E22" s="3">
        <v>88</v>
      </c>
      <c r="F22" s="3">
        <v>5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  <c r="L22" s="3">
        <v>73</v>
      </c>
      <c r="M22" s="3">
        <v>0</v>
      </c>
    </row>
    <row r="23" spans="1:13" ht="12.75">
      <c r="A23" t="s">
        <v>1</v>
      </c>
      <c r="B23" t="s">
        <v>117</v>
      </c>
      <c r="C23" s="3">
        <f>SUM(D23:M23)</f>
        <v>2060</v>
      </c>
      <c r="D23" s="3">
        <v>1534</v>
      </c>
      <c r="E23" s="3">
        <v>58</v>
      </c>
      <c r="F23" s="3">
        <v>74</v>
      </c>
      <c r="G23" s="3">
        <v>0</v>
      </c>
      <c r="H23" s="3">
        <v>15</v>
      </c>
      <c r="I23" s="3">
        <v>0</v>
      </c>
      <c r="J23" s="3">
        <v>0</v>
      </c>
      <c r="K23" s="3">
        <v>14</v>
      </c>
      <c r="L23" s="3">
        <v>365</v>
      </c>
      <c r="M23" s="3">
        <v>0</v>
      </c>
    </row>
    <row r="24" spans="1:13" ht="12.75">
      <c r="A24" s="1" t="s">
        <v>90</v>
      </c>
      <c r="C24" s="5">
        <f>+C21+C22+C23</f>
        <v>3254</v>
      </c>
      <c r="D24" s="5">
        <f aca="true" t="shared" si="6" ref="D24:M24">+D21+D22+D23</f>
        <v>2480</v>
      </c>
      <c r="E24" s="5">
        <f t="shared" si="6"/>
        <v>156</v>
      </c>
      <c r="F24" s="5">
        <f t="shared" si="6"/>
        <v>84</v>
      </c>
      <c r="G24" s="5">
        <f t="shared" si="6"/>
        <v>0</v>
      </c>
      <c r="H24" s="5">
        <f t="shared" si="6"/>
        <v>17</v>
      </c>
      <c r="I24" s="5">
        <f t="shared" si="6"/>
        <v>0</v>
      </c>
      <c r="J24" s="5">
        <f t="shared" si="6"/>
        <v>0</v>
      </c>
      <c r="K24" s="5">
        <f t="shared" si="6"/>
        <v>14</v>
      </c>
      <c r="L24" s="5">
        <f t="shared" si="6"/>
        <v>503</v>
      </c>
      <c r="M24" s="5">
        <f t="shared" si="6"/>
        <v>0</v>
      </c>
    </row>
    <row r="25" spans="1:13" ht="12.75">
      <c r="A25" t="s">
        <v>46</v>
      </c>
      <c r="B25" s="8" t="s">
        <v>82</v>
      </c>
      <c r="C25" s="3">
        <f>SUM(D25:M25)</f>
        <v>879</v>
      </c>
      <c r="D25" s="10">
        <v>820</v>
      </c>
      <c r="E25" s="10">
        <v>47</v>
      </c>
      <c r="F25" s="10">
        <v>0</v>
      </c>
      <c r="G25" s="10">
        <v>0</v>
      </c>
      <c r="H25" s="10">
        <v>1</v>
      </c>
      <c r="I25" s="10">
        <v>0</v>
      </c>
      <c r="J25" s="10">
        <v>0</v>
      </c>
      <c r="K25" s="10">
        <v>2</v>
      </c>
      <c r="L25" s="10">
        <v>9</v>
      </c>
      <c r="M25" s="10">
        <v>0</v>
      </c>
    </row>
    <row r="26" spans="1:13" ht="12.75">
      <c r="A26" t="s">
        <v>46</v>
      </c>
      <c r="B26" t="s">
        <v>16</v>
      </c>
      <c r="C26" s="3">
        <f>SUM(D26:M26)</f>
        <v>3043</v>
      </c>
      <c r="D26" s="3">
        <v>2257</v>
      </c>
      <c r="E26" s="3">
        <v>277</v>
      </c>
      <c r="F26" s="3">
        <v>79</v>
      </c>
      <c r="G26" s="3">
        <v>1</v>
      </c>
      <c r="H26" s="3">
        <v>1</v>
      </c>
      <c r="I26" s="3">
        <v>0</v>
      </c>
      <c r="J26" s="3">
        <v>52</v>
      </c>
      <c r="K26" s="3">
        <v>32</v>
      </c>
      <c r="L26" s="3">
        <v>344</v>
      </c>
      <c r="M26" s="3">
        <v>0</v>
      </c>
    </row>
    <row r="27" spans="1:13" ht="12.75">
      <c r="A27" t="s">
        <v>46</v>
      </c>
      <c r="B27" t="s">
        <v>10</v>
      </c>
      <c r="C27" s="3">
        <f>SUM(D27:M27)</f>
        <v>700</v>
      </c>
      <c r="D27" s="3">
        <v>471</v>
      </c>
      <c r="E27" s="3">
        <v>113</v>
      </c>
      <c r="F27" s="3">
        <v>0</v>
      </c>
      <c r="G27" s="3">
        <v>0</v>
      </c>
      <c r="H27" s="3">
        <v>1</v>
      </c>
      <c r="I27" s="3">
        <v>0</v>
      </c>
      <c r="J27" s="3">
        <v>4</v>
      </c>
      <c r="K27" s="3">
        <v>14</v>
      </c>
      <c r="L27" s="3">
        <v>94</v>
      </c>
      <c r="M27" s="3">
        <v>3</v>
      </c>
    </row>
    <row r="28" spans="1:13" ht="12.75">
      <c r="A28" s="1" t="s">
        <v>91</v>
      </c>
      <c r="C28" s="5">
        <f>+C25+C26+C27</f>
        <v>4622</v>
      </c>
      <c r="D28" s="5">
        <f aca="true" t="shared" si="7" ref="D28:M28">+D25+D26+D27</f>
        <v>3548</v>
      </c>
      <c r="E28" s="5">
        <f t="shared" si="7"/>
        <v>437</v>
      </c>
      <c r="F28" s="5">
        <f t="shared" si="7"/>
        <v>79</v>
      </c>
      <c r="G28" s="5">
        <f t="shared" si="7"/>
        <v>1</v>
      </c>
      <c r="H28" s="5">
        <f t="shared" si="7"/>
        <v>3</v>
      </c>
      <c r="I28" s="5">
        <f t="shared" si="7"/>
        <v>0</v>
      </c>
      <c r="J28" s="5">
        <f t="shared" si="7"/>
        <v>56</v>
      </c>
      <c r="K28" s="5">
        <f t="shared" si="7"/>
        <v>48</v>
      </c>
      <c r="L28" s="5">
        <f t="shared" si="7"/>
        <v>447</v>
      </c>
      <c r="M28" s="5">
        <f t="shared" si="7"/>
        <v>3</v>
      </c>
    </row>
    <row r="29" spans="1:13" ht="12.75">
      <c r="A29" t="s">
        <v>47</v>
      </c>
      <c r="B29" s="11" t="s">
        <v>79</v>
      </c>
      <c r="C29" s="3">
        <f>SUM(D29:M29)</f>
        <v>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5</v>
      </c>
      <c r="M29" s="3">
        <v>0</v>
      </c>
    </row>
    <row r="30" spans="1:13" ht="12.75">
      <c r="A30" s="1" t="s">
        <v>92</v>
      </c>
      <c r="C30" s="5">
        <f>+C29</f>
        <v>5</v>
      </c>
      <c r="D30" s="5">
        <f aca="true" t="shared" si="8" ref="D30:M30">+D29</f>
        <v>0</v>
      </c>
      <c r="E30" s="5">
        <f t="shared" si="8"/>
        <v>0</v>
      </c>
      <c r="F30" s="5">
        <f t="shared" si="8"/>
        <v>0</v>
      </c>
      <c r="G30" s="5">
        <f t="shared" si="8"/>
        <v>0</v>
      </c>
      <c r="H30" s="5">
        <f t="shared" si="8"/>
        <v>0</v>
      </c>
      <c r="I30" s="5">
        <f t="shared" si="8"/>
        <v>0</v>
      </c>
      <c r="J30" s="5">
        <f t="shared" si="8"/>
        <v>0</v>
      </c>
      <c r="K30" s="5">
        <f t="shared" si="8"/>
        <v>0</v>
      </c>
      <c r="L30" s="5">
        <f t="shared" si="8"/>
        <v>5</v>
      </c>
      <c r="M30" s="5">
        <f t="shared" si="8"/>
        <v>0</v>
      </c>
    </row>
    <row r="31" spans="1:13" ht="12.75">
      <c r="A31" t="s">
        <v>48</v>
      </c>
      <c r="B31" t="s">
        <v>83</v>
      </c>
      <c r="C31" s="3">
        <f>SUM(D31:M31)</f>
        <v>341</v>
      </c>
      <c r="D31" s="3">
        <v>136</v>
      </c>
      <c r="E31" s="3">
        <v>20</v>
      </c>
      <c r="F31" s="3">
        <v>15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169</v>
      </c>
      <c r="M31" s="3">
        <v>0</v>
      </c>
    </row>
    <row r="32" spans="1:13" ht="12.75">
      <c r="A32" s="1" t="s">
        <v>93</v>
      </c>
      <c r="C32" s="5">
        <f>+C31</f>
        <v>341</v>
      </c>
      <c r="D32" s="5">
        <f aca="true" t="shared" si="9" ref="D32:M32">+D31</f>
        <v>136</v>
      </c>
      <c r="E32" s="5">
        <f t="shared" si="9"/>
        <v>20</v>
      </c>
      <c r="F32" s="5">
        <f t="shared" si="9"/>
        <v>15</v>
      </c>
      <c r="G32" s="5">
        <f t="shared" si="9"/>
        <v>0</v>
      </c>
      <c r="H32" s="5">
        <f t="shared" si="9"/>
        <v>1</v>
      </c>
      <c r="I32" s="5">
        <f t="shared" si="9"/>
        <v>0</v>
      </c>
      <c r="J32" s="5">
        <f t="shared" si="9"/>
        <v>0</v>
      </c>
      <c r="K32" s="5">
        <f t="shared" si="9"/>
        <v>0</v>
      </c>
      <c r="L32" s="5">
        <f t="shared" si="9"/>
        <v>169</v>
      </c>
      <c r="M32" s="5">
        <f t="shared" si="9"/>
        <v>0</v>
      </c>
    </row>
    <row r="33" spans="1:13" ht="12.75">
      <c r="A33" t="s">
        <v>49</v>
      </c>
      <c r="B33" t="s">
        <v>26</v>
      </c>
      <c r="C33" s="3">
        <f>SUM(D33:M33)</f>
        <v>7432</v>
      </c>
      <c r="D33" s="3">
        <v>6233</v>
      </c>
      <c r="E33" s="3">
        <v>1072</v>
      </c>
      <c r="F33" s="3">
        <v>43</v>
      </c>
      <c r="G33" s="3">
        <v>0</v>
      </c>
      <c r="H33" s="3">
        <v>1</v>
      </c>
      <c r="I33" s="3">
        <v>0</v>
      </c>
      <c r="J33" s="3">
        <v>0</v>
      </c>
      <c r="K33" s="3">
        <v>52</v>
      </c>
      <c r="L33" s="3">
        <v>30</v>
      </c>
      <c r="M33" s="3">
        <v>1</v>
      </c>
    </row>
    <row r="34" spans="1:13" ht="12.75">
      <c r="A34" s="1" t="s">
        <v>94</v>
      </c>
      <c r="C34" s="5">
        <f>+C33</f>
        <v>7432</v>
      </c>
      <c r="D34" s="5">
        <f aca="true" t="shared" si="10" ref="D34:M34">+D33</f>
        <v>6233</v>
      </c>
      <c r="E34" s="5">
        <f t="shared" si="10"/>
        <v>1072</v>
      </c>
      <c r="F34" s="5">
        <f t="shared" si="10"/>
        <v>43</v>
      </c>
      <c r="G34" s="5">
        <f t="shared" si="10"/>
        <v>0</v>
      </c>
      <c r="H34" s="5">
        <f t="shared" si="10"/>
        <v>1</v>
      </c>
      <c r="I34" s="5">
        <f t="shared" si="10"/>
        <v>0</v>
      </c>
      <c r="J34" s="5">
        <f t="shared" si="10"/>
        <v>0</v>
      </c>
      <c r="K34" s="5">
        <f t="shared" si="10"/>
        <v>52</v>
      </c>
      <c r="L34" s="5">
        <f t="shared" si="10"/>
        <v>30</v>
      </c>
      <c r="M34" s="5">
        <f t="shared" si="10"/>
        <v>1</v>
      </c>
    </row>
    <row r="35" spans="1:13" ht="12.75">
      <c r="A35" t="s">
        <v>50</v>
      </c>
      <c r="B35" t="s">
        <v>14</v>
      </c>
      <c r="C35" s="3">
        <f>SUM(D35:M35)</f>
        <v>5473</v>
      </c>
      <c r="D35" s="3">
        <v>4201</v>
      </c>
      <c r="E35" s="3">
        <v>488</v>
      </c>
      <c r="F35" s="3">
        <v>85</v>
      </c>
      <c r="G35" s="3">
        <v>1</v>
      </c>
      <c r="H35" s="3">
        <v>1</v>
      </c>
      <c r="I35" s="3">
        <v>0</v>
      </c>
      <c r="J35" s="3">
        <v>0</v>
      </c>
      <c r="K35" s="3">
        <v>0</v>
      </c>
      <c r="L35" s="3">
        <v>668</v>
      </c>
      <c r="M35" s="3">
        <v>29</v>
      </c>
    </row>
    <row r="36" spans="1:13" ht="12.75">
      <c r="A36" s="1" t="s">
        <v>95</v>
      </c>
      <c r="C36" s="5">
        <f>+C35</f>
        <v>5473</v>
      </c>
      <c r="D36" s="5">
        <f aca="true" t="shared" si="11" ref="D36:M36">+D35</f>
        <v>4201</v>
      </c>
      <c r="E36" s="5">
        <f t="shared" si="11"/>
        <v>488</v>
      </c>
      <c r="F36" s="5">
        <f t="shared" si="11"/>
        <v>85</v>
      </c>
      <c r="G36" s="5">
        <f t="shared" si="11"/>
        <v>1</v>
      </c>
      <c r="H36" s="5">
        <f t="shared" si="11"/>
        <v>1</v>
      </c>
      <c r="I36" s="5">
        <f t="shared" si="11"/>
        <v>0</v>
      </c>
      <c r="J36" s="5">
        <f t="shared" si="11"/>
        <v>0</v>
      </c>
      <c r="K36" s="5">
        <f t="shared" si="11"/>
        <v>0</v>
      </c>
      <c r="L36" s="5">
        <f t="shared" si="11"/>
        <v>668</v>
      </c>
      <c r="M36" s="5">
        <f t="shared" si="11"/>
        <v>29</v>
      </c>
    </row>
    <row r="37" spans="1:13" ht="12.75">
      <c r="A37" t="s">
        <v>51</v>
      </c>
      <c r="B37" t="s">
        <v>22</v>
      </c>
      <c r="C37" s="3">
        <f>SUM(D37:M37)</f>
        <v>2409</v>
      </c>
      <c r="D37" s="3">
        <v>2000</v>
      </c>
      <c r="E37" s="3">
        <v>86</v>
      </c>
      <c r="F37" s="3">
        <v>26</v>
      </c>
      <c r="G37" s="3">
        <v>1</v>
      </c>
      <c r="H37" s="3">
        <v>1</v>
      </c>
      <c r="I37" s="3">
        <v>0</v>
      </c>
      <c r="J37" s="3">
        <v>43</v>
      </c>
      <c r="K37" s="3">
        <v>0</v>
      </c>
      <c r="L37" s="3">
        <v>145</v>
      </c>
      <c r="M37" s="3">
        <v>107</v>
      </c>
    </row>
    <row r="38" spans="1:13" ht="12.75">
      <c r="A38" t="s">
        <v>51</v>
      </c>
      <c r="B38" t="s">
        <v>35</v>
      </c>
      <c r="C38" s="3">
        <f>SUM(D38:M38)</f>
        <v>836</v>
      </c>
      <c r="D38" s="3">
        <v>444</v>
      </c>
      <c r="E38" s="3">
        <v>33</v>
      </c>
      <c r="F38" s="3">
        <v>16</v>
      </c>
      <c r="G38" s="3">
        <v>0</v>
      </c>
      <c r="H38" s="3">
        <v>1</v>
      </c>
      <c r="I38" s="3">
        <v>0</v>
      </c>
      <c r="J38" s="3">
        <v>219</v>
      </c>
      <c r="K38" s="3">
        <v>0</v>
      </c>
      <c r="L38" s="3">
        <v>123</v>
      </c>
      <c r="M38" s="3">
        <v>0</v>
      </c>
    </row>
    <row r="39" spans="1:13" ht="12.75">
      <c r="A39" t="s">
        <v>51</v>
      </c>
      <c r="B39" t="s">
        <v>19</v>
      </c>
      <c r="C39" s="3">
        <f>SUM(D39:M39)</f>
        <v>4740</v>
      </c>
      <c r="D39" s="3">
        <v>4050</v>
      </c>
      <c r="E39" s="3">
        <v>669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20</v>
      </c>
      <c r="L39" s="3">
        <v>0</v>
      </c>
      <c r="M39" s="3">
        <v>0</v>
      </c>
    </row>
    <row r="40" spans="1:13" ht="12.75">
      <c r="A40" s="1" t="s">
        <v>96</v>
      </c>
      <c r="C40" s="5">
        <f>+C37+C38+C39</f>
        <v>7985</v>
      </c>
      <c r="D40" s="5">
        <f aca="true" t="shared" si="12" ref="D40:M40">+D37+D38+D39</f>
        <v>6494</v>
      </c>
      <c r="E40" s="5">
        <f t="shared" si="12"/>
        <v>788</v>
      </c>
      <c r="F40" s="5">
        <f t="shared" si="12"/>
        <v>42</v>
      </c>
      <c r="G40" s="5">
        <f t="shared" si="12"/>
        <v>1</v>
      </c>
      <c r="H40" s="5">
        <f t="shared" si="12"/>
        <v>3</v>
      </c>
      <c r="I40" s="5">
        <f t="shared" si="12"/>
        <v>0</v>
      </c>
      <c r="J40" s="5">
        <f t="shared" si="12"/>
        <v>262</v>
      </c>
      <c r="K40" s="5">
        <f t="shared" si="12"/>
        <v>20</v>
      </c>
      <c r="L40" s="5">
        <f t="shared" si="12"/>
        <v>268</v>
      </c>
      <c r="M40" s="5">
        <f t="shared" si="12"/>
        <v>107</v>
      </c>
    </row>
    <row r="41" spans="1:13" ht="12.75">
      <c r="A41" t="s">
        <v>52</v>
      </c>
      <c r="B41" t="s">
        <v>17</v>
      </c>
      <c r="C41" s="3">
        <f>SUM(D41:M41)</f>
        <v>10275</v>
      </c>
      <c r="D41" s="3">
        <v>8210</v>
      </c>
      <c r="E41" s="3">
        <v>1583</v>
      </c>
      <c r="F41" s="3">
        <v>40</v>
      </c>
      <c r="G41" s="3">
        <v>0</v>
      </c>
      <c r="H41" s="3">
        <v>1</v>
      </c>
      <c r="I41" s="3">
        <v>0</v>
      </c>
      <c r="J41" s="3">
        <v>0</v>
      </c>
      <c r="K41" s="3">
        <v>0</v>
      </c>
      <c r="L41" s="3">
        <v>441</v>
      </c>
      <c r="M41" s="3">
        <v>0</v>
      </c>
    </row>
    <row r="42" spans="1:13" ht="12.75">
      <c r="A42" t="s">
        <v>52</v>
      </c>
      <c r="B42" t="s">
        <v>83</v>
      </c>
      <c r="C42" s="3">
        <f>SUM(D42:M42)</f>
        <v>1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1</v>
      </c>
      <c r="M42" s="3">
        <v>0</v>
      </c>
    </row>
    <row r="43" spans="1:13" ht="12.75">
      <c r="A43" s="1" t="s">
        <v>97</v>
      </c>
      <c r="C43" s="5">
        <f>+C41+C42</f>
        <v>10276</v>
      </c>
      <c r="D43" s="5">
        <f aca="true" t="shared" si="13" ref="D43:M43">+D41+D42</f>
        <v>8210</v>
      </c>
      <c r="E43" s="5">
        <f t="shared" si="13"/>
        <v>1583</v>
      </c>
      <c r="F43" s="5">
        <f t="shared" si="13"/>
        <v>40</v>
      </c>
      <c r="G43" s="5">
        <f t="shared" si="13"/>
        <v>0</v>
      </c>
      <c r="H43" s="5">
        <f t="shared" si="13"/>
        <v>1</v>
      </c>
      <c r="I43" s="5">
        <f t="shared" si="13"/>
        <v>0</v>
      </c>
      <c r="J43" s="5">
        <f t="shared" si="13"/>
        <v>0</v>
      </c>
      <c r="K43" s="5">
        <f t="shared" si="13"/>
        <v>0</v>
      </c>
      <c r="L43" s="5">
        <f t="shared" si="13"/>
        <v>442</v>
      </c>
      <c r="M43" s="5">
        <f t="shared" si="13"/>
        <v>0</v>
      </c>
    </row>
    <row r="44" spans="1:13" ht="12.75">
      <c r="A44" t="s">
        <v>53</v>
      </c>
      <c r="B44" t="s">
        <v>31</v>
      </c>
      <c r="C44" s="3">
        <f>SUM(D44:M44)</f>
        <v>1172</v>
      </c>
      <c r="D44" s="3">
        <v>524</v>
      </c>
      <c r="E44" s="3">
        <v>68</v>
      </c>
      <c r="F44" s="3">
        <v>78</v>
      </c>
      <c r="G44" s="3">
        <v>1</v>
      </c>
      <c r="H44" s="3">
        <v>1</v>
      </c>
      <c r="I44" s="3">
        <v>0</v>
      </c>
      <c r="J44" s="3">
        <v>0</v>
      </c>
      <c r="K44" s="3">
        <v>23</v>
      </c>
      <c r="L44" s="3">
        <v>477</v>
      </c>
      <c r="M44" s="3">
        <v>0</v>
      </c>
    </row>
    <row r="45" spans="1:13" ht="12.75">
      <c r="A45" s="1" t="s">
        <v>98</v>
      </c>
      <c r="C45" s="5">
        <f>+C44</f>
        <v>1172</v>
      </c>
      <c r="D45" s="5">
        <f aca="true" t="shared" si="14" ref="D45:M45">+D44</f>
        <v>524</v>
      </c>
      <c r="E45" s="5">
        <f t="shared" si="14"/>
        <v>68</v>
      </c>
      <c r="F45" s="5">
        <f t="shared" si="14"/>
        <v>78</v>
      </c>
      <c r="G45" s="5">
        <f t="shared" si="14"/>
        <v>1</v>
      </c>
      <c r="H45" s="5">
        <f t="shared" si="14"/>
        <v>1</v>
      </c>
      <c r="I45" s="5">
        <f t="shared" si="14"/>
        <v>0</v>
      </c>
      <c r="J45" s="5">
        <f t="shared" si="14"/>
        <v>0</v>
      </c>
      <c r="K45" s="5">
        <f t="shared" si="14"/>
        <v>23</v>
      </c>
      <c r="L45" s="5">
        <f t="shared" si="14"/>
        <v>477</v>
      </c>
      <c r="M45" s="5">
        <f t="shared" si="14"/>
        <v>0</v>
      </c>
    </row>
    <row r="46" spans="1:13" ht="12.75">
      <c r="A46" t="s">
        <v>54</v>
      </c>
      <c r="B46" t="s">
        <v>11</v>
      </c>
      <c r="C46" s="3">
        <f>SUM(D46:M46)</f>
        <v>4495</v>
      </c>
      <c r="D46" s="3">
        <v>3649</v>
      </c>
      <c r="E46" s="3">
        <v>614</v>
      </c>
      <c r="F46" s="3">
        <v>8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218</v>
      </c>
      <c r="M46" s="3">
        <v>5</v>
      </c>
    </row>
    <row r="47" spans="1:13" ht="12.75">
      <c r="A47" s="1" t="s">
        <v>99</v>
      </c>
      <c r="C47" s="5">
        <f>+C46</f>
        <v>4495</v>
      </c>
      <c r="D47" s="5">
        <f aca="true" t="shared" si="15" ref="D47:M47">+D46</f>
        <v>3649</v>
      </c>
      <c r="E47" s="5">
        <f t="shared" si="15"/>
        <v>614</v>
      </c>
      <c r="F47" s="5">
        <f t="shared" si="15"/>
        <v>8</v>
      </c>
      <c r="G47" s="5">
        <f t="shared" si="15"/>
        <v>0</v>
      </c>
      <c r="H47" s="5">
        <f t="shared" si="15"/>
        <v>1</v>
      </c>
      <c r="I47" s="5">
        <f t="shared" si="15"/>
        <v>0</v>
      </c>
      <c r="J47" s="5">
        <f t="shared" si="15"/>
        <v>0</v>
      </c>
      <c r="K47" s="5">
        <f t="shared" si="15"/>
        <v>0</v>
      </c>
      <c r="L47" s="5">
        <f t="shared" si="15"/>
        <v>218</v>
      </c>
      <c r="M47" s="5">
        <f t="shared" si="15"/>
        <v>5</v>
      </c>
    </row>
    <row r="48" spans="1:13" ht="12.75">
      <c r="A48" t="s">
        <v>55</v>
      </c>
      <c r="B48" t="s">
        <v>4</v>
      </c>
      <c r="C48" s="3">
        <f>SUM(D48:M48)</f>
        <v>5258</v>
      </c>
      <c r="D48" s="3">
        <v>4389</v>
      </c>
      <c r="E48" s="3">
        <v>483</v>
      </c>
      <c r="F48" s="3">
        <v>14</v>
      </c>
      <c r="G48" s="3">
        <v>1</v>
      </c>
      <c r="H48" s="3">
        <v>1</v>
      </c>
      <c r="I48" s="3">
        <v>0</v>
      </c>
      <c r="J48" s="3">
        <v>0</v>
      </c>
      <c r="K48" s="3">
        <v>53</v>
      </c>
      <c r="L48" s="3">
        <v>162</v>
      </c>
      <c r="M48" s="3">
        <v>155</v>
      </c>
    </row>
    <row r="49" spans="1:13" ht="12.75">
      <c r="A49" t="s">
        <v>55</v>
      </c>
      <c r="B49" t="s">
        <v>12</v>
      </c>
      <c r="C49" s="3">
        <f>SUM(D49:M49)</f>
        <v>1234</v>
      </c>
      <c r="D49" s="3">
        <v>987</v>
      </c>
      <c r="E49" s="3">
        <v>236</v>
      </c>
      <c r="F49" s="3">
        <v>5</v>
      </c>
      <c r="G49" s="3">
        <v>0</v>
      </c>
      <c r="H49" s="3">
        <v>1</v>
      </c>
      <c r="I49" s="3">
        <v>0</v>
      </c>
      <c r="J49" s="3">
        <v>0</v>
      </c>
      <c r="K49" s="3">
        <v>0</v>
      </c>
      <c r="L49" s="3">
        <v>5</v>
      </c>
      <c r="M49" s="3">
        <v>0</v>
      </c>
    </row>
    <row r="50" spans="1:13" ht="12.75">
      <c r="A50" s="1" t="s">
        <v>100</v>
      </c>
      <c r="C50" s="5">
        <f>+C48+C49</f>
        <v>6492</v>
      </c>
      <c r="D50" s="5">
        <f aca="true" t="shared" si="16" ref="D50:M50">+D48+D49</f>
        <v>5376</v>
      </c>
      <c r="E50" s="5">
        <f t="shared" si="16"/>
        <v>719</v>
      </c>
      <c r="F50" s="5">
        <f t="shared" si="16"/>
        <v>19</v>
      </c>
      <c r="G50" s="5">
        <f t="shared" si="16"/>
        <v>1</v>
      </c>
      <c r="H50" s="5">
        <f t="shared" si="16"/>
        <v>2</v>
      </c>
      <c r="I50" s="5">
        <f t="shared" si="16"/>
        <v>0</v>
      </c>
      <c r="J50" s="5">
        <f t="shared" si="16"/>
        <v>0</v>
      </c>
      <c r="K50" s="5">
        <f t="shared" si="16"/>
        <v>53</v>
      </c>
      <c r="L50" s="5">
        <f t="shared" si="16"/>
        <v>167</v>
      </c>
      <c r="M50" s="5">
        <f t="shared" si="16"/>
        <v>155</v>
      </c>
    </row>
    <row r="51" spans="1:13" ht="12.75">
      <c r="A51" t="s">
        <v>2</v>
      </c>
      <c r="B51" t="s">
        <v>37</v>
      </c>
      <c r="C51" s="3">
        <f>SUM(D51:M51)</f>
        <v>23550</v>
      </c>
      <c r="D51" s="3">
        <v>21376</v>
      </c>
      <c r="E51" s="3">
        <v>2114</v>
      </c>
      <c r="F51" s="3">
        <v>0</v>
      </c>
      <c r="G51" s="3">
        <v>1</v>
      </c>
      <c r="H51" s="3">
        <v>1</v>
      </c>
      <c r="I51" s="3">
        <v>0</v>
      </c>
      <c r="J51" s="3">
        <v>0</v>
      </c>
      <c r="K51" s="3">
        <v>0</v>
      </c>
      <c r="L51" s="3">
        <v>58</v>
      </c>
      <c r="M51" s="3">
        <v>0</v>
      </c>
    </row>
    <row r="52" spans="1:13" ht="12.75">
      <c r="A52" t="s">
        <v>2</v>
      </c>
      <c r="B52" t="s">
        <v>15</v>
      </c>
      <c r="C52" s="3">
        <f>SUM(D52:M52)</f>
        <v>21043</v>
      </c>
      <c r="D52" s="3">
        <v>19336</v>
      </c>
      <c r="E52" s="3">
        <v>1605</v>
      </c>
      <c r="F52" s="3">
        <v>0</v>
      </c>
      <c r="G52" s="3">
        <v>1</v>
      </c>
      <c r="H52" s="3">
        <v>1</v>
      </c>
      <c r="I52" s="3">
        <v>0</v>
      </c>
      <c r="J52" s="3">
        <v>0</v>
      </c>
      <c r="K52" s="3">
        <v>100</v>
      </c>
      <c r="L52" s="3">
        <v>0</v>
      </c>
      <c r="M52" s="3">
        <v>0</v>
      </c>
    </row>
    <row r="53" spans="1:13" ht="12.75">
      <c r="A53" s="1" t="s">
        <v>101</v>
      </c>
      <c r="C53" s="5">
        <f>+C51+C52</f>
        <v>44593</v>
      </c>
      <c r="D53" s="5">
        <f aca="true" t="shared" si="17" ref="D53:M53">+D51+D52</f>
        <v>40712</v>
      </c>
      <c r="E53" s="5">
        <f t="shared" si="17"/>
        <v>3719</v>
      </c>
      <c r="F53" s="5">
        <f t="shared" si="17"/>
        <v>0</v>
      </c>
      <c r="G53" s="5">
        <f t="shared" si="17"/>
        <v>2</v>
      </c>
      <c r="H53" s="5">
        <f t="shared" si="17"/>
        <v>2</v>
      </c>
      <c r="I53" s="5">
        <f t="shared" si="17"/>
        <v>0</v>
      </c>
      <c r="J53" s="5">
        <f t="shared" si="17"/>
        <v>0</v>
      </c>
      <c r="K53" s="5">
        <f t="shared" si="17"/>
        <v>100</v>
      </c>
      <c r="L53" s="5">
        <f t="shared" si="17"/>
        <v>58</v>
      </c>
      <c r="M53" s="5">
        <f t="shared" si="17"/>
        <v>0</v>
      </c>
    </row>
    <row r="54" spans="1:13" ht="12.75">
      <c r="A54" s="14" t="s">
        <v>118</v>
      </c>
      <c r="C54" s="3">
        <f>SUM(D54:M54)</f>
        <v>8595</v>
      </c>
      <c r="D54" s="3">
        <v>6548</v>
      </c>
      <c r="E54" s="3">
        <v>864</v>
      </c>
      <c r="F54" s="3">
        <v>136</v>
      </c>
      <c r="G54" s="3">
        <v>0</v>
      </c>
      <c r="H54" s="3">
        <v>1</v>
      </c>
      <c r="I54" s="3">
        <v>0</v>
      </c>
      <c r="J54" s="3">
        <v>0</v>
      </c>
      <c r="K54" s="3">
        <v>0</v>
      </c>
      <c r="L54" s="3">
        <v>1046</v>
      </c>
      <c r="M54" s="3">
        <v>0</v>
      </c>
    </row>
    <row r="55" spans="1:13" ht="12.75">
      <c r="A55" s="1" t="s">
        <v>120</v>
      </c>
      <c r="C55" s="5">
        <f>+C54</f>
        <v>8595</v>
      </c>
      <c r="D55" s="5">
        <f aca="true" t="shared" si="18" ref="D55:M55">+D54</f>
        <v>6548</v>
      </c>
      <c r="E55" s="5">
        <f t="shared" si="18"/>
        <v>864</v>
      </c>
      <c r="F55" s="5">
        <f t="shared" si="18"/>
        <v>136</v>
      </c>
      <c r="G55" s="5">
        <f t="shared" si="18"/>
        <v>0</v>
      </c>
      <c r="H55" s="5">
        <f t="shared" si="18"/>
        <v>1</v>
      </c>
      <c r="I55" s="5">
        <f t="shared" si="18"/>
        <v>0</v>
      </c>
      <c r="J55" s="5">
        <f t="shared" si="18"/>
        <v>0</v>
      </c>
      <c r="K55" s="5">
        <f t="shared" si="18"/>
        <v>0</v>
      </c>
      <c r="L55" s="5">
        <f t="shared" si="18"/>
        <v>1046</v>
      </c>
      <c r="M55" s="5">
        <f t="shared" si="18"/>
        <v>0</v>
      </c>
    </row>
    <row r="56" spans="1:13" ht="12.75">
      <c r="A56" t="s">
        <v>56</v>
      </c>
      <c r="B56" t="s">
        <v>112</v>
      </c>
      <c r="C56" s="3">
        <f>SUM(D56:M56)</f>
        <v>58876</v>
      </c>
      <c r="D56" s="3">
        <v>51365</v>
      </c>
      <c r="E56" s="3">
        <v>6702</v>
      </c>
      <c r="F56" s="3">
        <v>194</v>
      </c>
      <c r="G56" s="3">
        <v>1</v>
      </c>
      <c r="H56" s="3">
        <v>1</v>
      </c>
      <c r="I56" s="3">
        <v>0</v>
      </c>
      <c r="J56" s="3">
        <v>0</v>
      </c>
      <c r="K56" s="3">
        <v>183</v>
      </c>
      <c r="L56" s="3">
        <v>430</v>
      </c>
      <c r="M56" s="3">
        <v>0</v>
      </c>
    </row>
    <row r="57" spans="1:13" ht="12.75">
      <c r="A57" t="s">
        <v>56</v>
      </c>
      <c r="B57" t="s">
        <v>27</v>
      </c>
      <c r="C57" s="3">
        <f>SUM(D57:M57)</f>
        <v>1782</v>
      </c>
      <c r="D57" s="3">
        <v>1240</v>
      </c>
      <c r="E57" s="3">
        <v>275</v>
      </c>
      <c r="F57" s="3">
        <v>15</v>
      </c>
      <c r="G57" s="3">
        <v>1</v>
      </c>
      <c r="H57" s="3">
        <v>1</v>
      </c>
      <c r="I57" s="3">
        <v>0</v>
      </c>
      <c r="J57" s="3">
        <v>0</v>
      </c>
      <c r="K57" s="3">
        <v>0</v>
      </c>
      <c r="L57" s="3">
        <v>250</v>
      </c>
      <c r="M57" s="3">
        <v>0</v>
      </c>
    </row>
    <row r="58" spans="1:13" ht="12.75">
      <c r="A58" t="s">
        <v>56</v>
      </c>
      <c r="B58" t="s">
        <v>28</v>
      </c>
      <c r="C58" s="3">
        <f>SUM(D58:M58)</f>
        <v>1107</v>
      </c>
      <c r="D58" s="3">
        <v>803</v>
      </c>
      <c r="E58" s="3">
        <v>170</v>
      </c>
      <c r="F58" s="3">
        <v>19</v>
      </c>
      <c r="G58" s="3">
        <v>1</v>
      </c>
      <c r="H58" s="3">
        <v>1</v>
      </c>
      <c r="I58" s="3">
        <v>0</v>
      </c>
      <c r="J58" s="3">
        <v>0</v>
      </c>
      <c r="K58" s="3">
        <v>17</v>
      </c>
      <c r="L58" s="3">
        <v>96</v>
      </c>
      <c r="M58" s="3">
        <v>0</v>
      </c>
    </row>
    <row r="59" spans="1:13" ht="12.75">
      <c r="A59" s="1" t="s">
        <v>102</v>
      </c>
      <c r="C59" s="5">
        <f>+C56+C57+C58</f>
        <v>61765</v>
      </c>
      <c r="D59" s="5">
        <f aca="true" t="shared" si="19" ref="D59:M59">+D56+D57+D58</f>
        <v>53408</v>
      </c>
      <c r="E59" s="5">
        <f t="shared" si="19"/>
        <v>7147</v>
      </c>
      <c r="F59" s="5">
        <f t="shared" si="19"/>
        <v>228</v>
      </c>
      <c r="G59" s="5">
        <f t="shared" si="19"/>
        <v>3</v>
      </c>
      <c r="H59" s="5">
        <f t="shared" si="19"/>
        <v>3</v>
      </c>
      <c r="I59" s="5">
        <f t="shared" si="19"/>
        <v>0</v>
      </c>
      <c r="J59" s="5">
        <f t="shared" si="19"/>
        <v>0</v>
      </c>
      <c r="K59" s="5">
        <f t="shared" si="19"/>
        <v>200</v>
      </c>
      <c r="L59" s="5">
        <f t="shared" si="19"/>
        <v>776</v>
      </c>
      <c r="M59" s="5">
        <f t="shared" si="19"/>
        <v>0</v>
      </c>
    </row>
    <row r="60" spans="1:13" ht="12.75">
      <c r="A60" t="s">
        <v>57</v>
      </c>
      <c r="B60" t="s">
        <v>34</v>
      </c>
      <c r="C60" s="3">
        <f>SUM(D60:M60)</f>
        <v>46090</v>
      </c>
      <c r="D60" s="3">
        <v>40373</v>
      </c>
      <c r="E60" s="3">
        <v>4162</v>
      </c>
      <c r="F60" s="3">
        <v>261</v>
      </c>
      <c r="G60" s="3">
        <v>1</v>
      </c>
      <c r="H60" s="3">
        <v>1</v>
      </c>
      <c r="I60" s="3">
        <v>0</v>
      </c>
      <c r="J60" s="3">
        <v>0</v>
      </c>
      <c r="K60" s="3">
        <v>739</v>
      </c>
      <c r="L60" s="3">
        <v>553</v>
      </c>
      <c r="M60" s="3">
        <v>0</v>
      </c>
    </row>
    <row r="61" spans="1:13" ht="12.75">
      <c r="A61" s="1" t="s">
        <v>103</v>
      </c>
      <c r="C61" s="5">
        <f>+C60</f>
        <v>46090</v>
      </c>
      <c r="D61" s="5">
        <f aca="true" t="shared" si="20" ref="D61:M61">+D60</f>
        <v>40373</v>
      </c>
      <c r="E61" s="5">
        <f t="shared" si="20"/>
        <v>4162</v>
      </c>
      <c r="F61" s="5">
        <f t="shared" si="20"/>
        <v>261</v>
      </c>
      <c r="G61" s="5">
        <f t="shared" si="20"/>
        <v>1</v>
      </c>
      <c r="H61" s="5">
        <f t="shared" si="20"/>
        <v>1</v>
      </c>
      <c r="I61" s="5">
        <f t="shared" si="20"/>
        <v>0</v>
      </c>
      <c r="J61" s="5">
        <f t="shared" si="20"/>
        <v>0</v>
      </c>
      <c r="K61" s="5">
        <f t="shared" si="20"/>
        <v>739</v>
      </c>
      <c r="L61" s="5">
        <f t="shared" si="20"/>
        <v>553</v>
      </c>
      <c r="M61" s="5">
        <f t="shared" si="20"/>
        <v>0</v>
      </c>
    </row>
    <row r="62" spans="1:13" ht="12.75">
      <c r="A62" t="s">
        <v>3</v>
      </c>
      <c r="B62" s="9" t="s">
        <v>80</v>
      </c>
      <c r="C62" s="3">
        <f>SUM(D62:M62)</f>
        <v>29136</v>
      </c>
      <c r="D62" s="3">
        <v>26091</v>
      </c>
      <c r="E62" s="3">
        <v>2959</v>
      </c>
      <c r="F62" s="3">
        <v>0</v>
      </c>
      <c r="G62" s="3">
        <v>1</v>
      </c>
      <c r="H62" s="3">
        <v>1</v>
      </c>
      <c r="I62" s="3">
        <v>0</v>
      </c>
      <c r="J62" s="3">
        <v>0</v>
      </c>
      <c r="K62" s="3">
        <v>84</v>
      </c>
      <c r="L62" s="3">
        <v>0</v>
      </c>
      <c r="M62" s="3">
        <v>0</v>
      </c>
    </row>
    <row r="63" spans="1:13" ht="12.75">
      <c r="A63" s="1" t="s">
        <v>104</v>
      </c>
      <c r="C63" s="5">
        <f>+C62</f>
        <v>29136</v>
      </c>
      <c r="D63" s="5">
        <f aca="true" t="shared" si="21" ref="D63:M63">+D62</f>
        <v>26091</v>
      </c>
      <c r="E63" s="5">
        <f t="shared" si="21"/>
        <v>2959</v>
      </c>
      <c r="F63" s="5">
        <f t="shared" si="21"/>
        <v>0</v>
      </c>
      <c r="G63" s="5">
        <f t="shared" si="21"/>
        <v>1</v>
      </c>
      <c r="H63" s="5">
        <f t="shared" si="21"/>
        <v>1</v>
      </c>
      <c r="I63" s="5">
        <f t="shared" si="21"/>
        <v>0</v>
      </c>
      <c r="J63" s="5">
        <f t="shared" si="21"/>
        <v>0</v>
      </c>
      <c r="K63" s="5">
        <f t="shared" si="21"/>
        <v>84</v>
      </c>
      <c r="L63" s="5">
        <f t="shared" si="21"/>
        <v>0</v>
      </c>
      <c r="M63" s="5">
        <f t="shared" si="21"/>
        <v>0</v>
      </c>
    </row>
    <row r="64" spans="1:13" ht="12.75">
      <c r="A64" t="s">
        <v>0</v>
      </c>
      <c r="B64" t="s">
        <v>18</v>
      </c>
      <c r="C64" s="3">
        <f>SUM(D64:M64)</f>
        <v>802</v>
      </c>
      <c r="D64" s="3">
        <v>454</v>
      </c>
      <c r="E64" s="3">
        <v>65</v>
      </c>
      <c r="F64" s="3">
        <v>6</v>
      </c>
      <c r="G64" s="3">
        <v>0</v>
      </c>
      <c r="H64" s="3">
        <v>1</v>
      </c>
      <c r="I64" s="3">
        <v>0</v>
      </c>
      <c r="J64" s="3">
        <v>0</v>
      </c>
      <c r="K64" s="3">
        <v>0</v>
      </c>
      <c r="L64" s="3">
        <v>276</v>
      </c>
      <c r="M64" s="3">
        <v>0</v>
      </c>
    </row>
    <row r="65" spans="1:13" ht="12.75">
      <c r="A65" s="1" t="s">
        <v>105</v>
      </c>
      <c r="C65" s="5">
        <f>+C64</f>
        <v>802</v>
      </c>
      <c r="D65" s="5">
        <f aca="true" t="shared" si="22" ref="D65:M65">+D64</f>
        <v>454</v>
      </c>
      <c r="E65" s="5">
        <f t="shared" si="22"/>
        <v>65</v>
      </c>
      <c r="F65" s="5">
        <f t="shared" si="22"/>
        <v>6</v>
      </c>
      <c r="G65" s="5">
        <f t="shared" si="22"/>
        <v>0</v>
      </c>
      <c r="H65" s="5">
        <f t="shared" si="22"/>
        <v>1</v>
      </c>
      <c r="I65" s="5">
        <f t="shared" si="22"/>
        <v>0</v>
      </c>
      <c r="J65" s="5">
        <f t="shared" si="22"/>
        <v>0</v>
      </c>
      <c r="K65" s="5">
        <f t="shared" si="22"/>
        <v>0</v>
      </c>
      <c r="L65" s="5">
        <f t="shared" si="22"/>
        <v>276</v>
      </c>
      <c r="M65" s="5">
        <f t="shared" si="22"/>
        <v>0</v>
      </c>
    </row>
    <row r="66" spans="1:13" ht="12.75">
      <c r="A66" t="s">
        <v>58</v>
      </c>
      <c r="B66" t="s">
        <v>25</v>
      </c>
      <c r="C66" s="3">
        <f>SUM(D66:M66)</f>
        <v>444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444</v>
      </c>
      <c r="M66" s="3">
        <v>0</v>
      </c>
    </row>
    <row r="67" spans="1:13" ht="12.75">
      <c r="A67" s="1" t="s">
        <v>106</v>
      </c>
      <c r="C67" s="5">
        <f>+C66</f>
        <v>444</v>
      </c>
      <c r="D67" s="5">
        <f aca="true" t="shared" si="23" ref="D67:M67">+D66</f>
        <v>0</v>
      </c>
      <c r="E67" s="5">
        <f t="shared" si="23"/>
        <v>0</v>
      </c>
      <c r="F67" s="5">
        <f t="shared" si="23"/>
        <v>0</v>
      </c>
      <c r="G67" s="5">
        <f t="shared" si="23"/>
        <v>0</v>
      </c>
      <c r="H67" s="5">
        <f t="shared" si="23"/>
        <v>0</v>
      </c>
      <c r="I67" s="5">
        <f t="shared" si="23"/>
        <v>0</v>
      </c>
      <c r="J67" s="5">
        <f t="shared" si="23"/>
        <v>0</v>
      </c>
      <c r="K67" s="5">
        <f t="shared" si="23"/>
        <v>0</v>
      </c>
      <c r="L67" s="5">
        <f>+L66</f>
        <v>444</v>
      </c>
      <c r="M67" s="5">
        <f t="shared" si="23"/>
        <v>0</v>
      </c>
    </row>
    <row r="68" spans="1:13" ht="12.75">
      <c r="A68" t="s">
        <v>59</v>
      </c>
      <c r="B68" t="s">
        <v>21</v>
      </c>
      <c r="C68" s="3">
        <f>SUM(D68:M68)</f>
        <v>4436</v>
      </c>
      <c r="D68" s="3">
        <v>3415</v>
      </c>
      <c r="E68" s="3">
        <v>713</v>
      </c>
      <c r="F68" s="3">
        <v>26</v>
      </c>
      <c r="G68" s="3">
        <v>0</v>
      </c>
      <c r="H68" s="3">
        <v>1</v>
      </c>
      <c r="I68" s="3">
        <v>0</v>
      </c>
      <c r="J68" s="3">
        <v>0</v>
      </c>
      <c r="K68" s="3">
        <v>0</v>
      </c>
      <c r="L68" s="3">
        <v>281</v>
      </c>
      <c r="M68" s="3">
        <v>0</v>
      </c>
    </row>
    <row r="69" spans="1:13" ht="12.75">
      <c r="A69" s="1" t="s">
        <v>107</v>
      </c>
      <c r="C69" s="5">
        <f>+C68</f>
        <v>4436</v>
      </c>
      <c r="D69" s="5">
        <f aca="true" t="shared" si="24" ref="D69:M69">+D68</f>
        <v>3415</v>
      </c>
      <c r="E69" s="5">
        <f t="shared" si="24"/>
        <v>713</v>
      </c>
      <c r="F69" s="5">
        <f t="shared" si="24"/>
        <v>26</v>
      </c>
      <c r="G69" s="5">
        <f t="shared" si="24"/>
        <v>0</v>
      </c>
      <c r="H69" s="5">
        <f t="shared" si="24"/>
        <v>1</v>
      </c>
      <c r="I69" s="5">
        <f t="shared" si="24"/>
        <v>0</v>
      </c>
      <c r="J69" s="5">
        <f t="shared" si="24"/>
        <v>0</v>
      </c>
      <c r="K69" s="5">
        <f t="shared" si="24"/>
        <v>0</v>
      </c>
      <c r="L69" s="5">
        <f t="shared" si="24"/>
        <v>281</v>
      </c>
      <c r="M69" s="5">
        <f t="shared" si="24"/>
        <v>0</v>
      </c>
    </row>
    <row r="70" spans="1:13" ht="12.75">
      <c r="A70" t="s">
        <v>60</v>
      </c>
      <c r="B70" s="2" t="s">
        <v>81</v>
      </c>
      <c r="C70" s="3">
        <f>SUM(D70:M70)</f>
        <v>2536</v>
      </c>
      <c r="D70" s="3">
        <v>1132</v>
      </c>
      <c r="E70" s="3">
        <v>229</v>
      </c>
      <c r="F70" s="3">
        <v>151</v>
      </c>
      <c r="G70" s="3">
        <v>1</v>
      </c>
      <c r="H70" s="3">
        <v>1</v>
      </c>
      <c r="I70" s="3">
        <v>0</v>
      </c>
      <c r="J70" s="3">
        <v>4</v>
      </c>
      <c r="K70" s="3">
        <v>90</v>
      </c>
      <c r="L70" s="3">
        <v>928</v>
      </c>
      <c r="M70" s="3">
        <v>0</v>
      </c>
    </row>
    <row r="71" spans="1:13" ht="12.75">
      <c r="A71" t="s">
        <v>60</v>
      </c>
      <c r="B71" t="s">
        <v>39</v>
      </c>
      <c r="C71" s="3">
        <f>SUM(D71:M71)</f>
        <v>52736</v>
      </c>
      <c r="D71" s="3">
        <v>46578</v>
      </c>
      <c r="E71" s="3">
        <v>4887</v>
      </c>
      <c r="F71" s="3">
        <v>928</v>
      </c>
      <c r="G71" s="3">
        <v>1</v>
      </c>
      <c r="H71" s="3">
        <v>1</v>
      </c>
      <c r="I71" s="3">
        <v>0</v>
      </c>
      <c r="J71" s="3">
        <v>0</v>
      </c>
      <c r="K71" s="3">
        <v>308</v>
      </c>
      <c r="L71" s="3">
        <v>32</v>
      </c>
      <c r="M71" s="3">
        <v>1</v>
      </c>
    </row>
    <row r="72" spans="1:13" ht="12.75">
      <c r="A72" s="1" t="s">
        <v>108</v>
      </c>
      <c r="C72" s="5">
        <f>+C70+C71</f>
        <v>55272</v>
      </c>
      <c r="D72" s="5">
        <f aca="true" t="shared" si="25" ref="D72:M72">+D70+D71</f>
        <v>47710</v>
      </c>
      <c r="E72" s="5">
        <f t="shared" si="25"/>
        <v>5116</v>
      </c>
      <c r="F72" s="5">
        <f t="shared" si="25"/>
        <v>1079</v>
      </c>
      <c r="G72" s="5">
        <f t="shared" si="25"/>
        <v>2</v>
      </c>
      <c r="H72" s="5">
        <f t="shared" si="25"/>
        <v>2</v>
      </c>
      <c r="I72" s="5">
        <f t="shared" si="25"/>
        <v>0</v>
      </c>
      <c r="J72" s="5">
        <f t="shared" si="25"/>
        <v>4</v>
      </c>
      <c r="K72" s="5">
        <f t="shared" si="25"/>
        <v>398</v>
      </c>
      <c r="L72" s="5">
        <f t="shared" si="25"/>
        <v>960</v>
      </c>
      <c r="M72" s="5">
        <f t="shared" si="25"/>
        <v>1</v>
      </c>
    </row>
    <row r="73" spans="1:13" ht="12.75">
      <c r="A73" t="s">
        <v>61</v>
      </c>
      <c r="B73" t="s">
        <v>38</v>
      </c>
      <c r="C73" s="3">
        <f>SUM(D73:M73)</f>
        <v>533</v>
      </c>
      <c r="D73" s="15">
        <v>433</v>
      </c>
      <c r="E73" s="15">
        <v>68</v>
      </c>
      <c r="F73" s="15">
        <v>4</v>
      </c>
      <c r="G73" s="15">
        <v>1</v>
      </c>
      <c r="H73" s="15">
        <v>1</v>
      </c>
      <c r="I73" s="15">
        <v>0</v>
      </c>
      <c r="J73" s="15">
        <v>0</v>
      </c>
      <c r="K73" s="15">
        <v>6</v>
      </c>
      <c r="L73" s="15">
        <v>20</v>
      </c>
      <c r="M73" s="15">
        <v>0</v>
      </c>
    </row>
    <row r="74" spans="1:13" ht="12.75">
      <c r="A74" t="s">
        <v>61</v>
      </c>
      <c r="B74" t="s">
        <v>29</v>
      </c>
      <c r="C74" s="3">
        <f>SUM(D74:M74)</f>
        <v>0</v>
      </c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75">
      <c r="A75" t="s">
        <v>61</v>
      </c>
      <c r="B75" t="s">
        <v>5</v>
      </c>
      <c r="C75" s="3">
        <f>SUM(D75:M75)</f>
        <v>23411</v>
      </c>
      <c r="D75" s="3">
        <v>20000</v>
      </c>
      <c r="E75" s="3">
        <v>3000</v>
      </c>
      <c r="F75" s="3">
        <v>160</v>
      </c>
      <c r="G75" s="3">
        <v>0</v>
      </c>
      <c r="H75" s="3">
        <v>1</v>
      </c>
      <c r="I75" s="3">
        <v>0</v>
      </c>
      <c r="J75" s="3">
        <v>0</v>
      </c>
      <c r="K75" s="3">
        <v>0</v>
      </c>
      <c r="L75" s="3">
        <v>250</v>
      </c>
      <c r="M75" s="3">
        <v>0</v>
      </c>
    </row>
    <row r="76" spans="1:13" ht="12.75">
      <c r="A76" t="s">
        <v>61</v>
      </c>
      <c r="B76" t="s">
        <v>30</v>
      </c>
      <c r="C76" s="3">
        <f>SUM(D76:M76)</f>
        <v>3778</v>
      </c>
      <c r="D76" s="3">
        <v>3503</v>
      </c>
      <c r="E76" s="3">
        <v>250</v>
      </c>
      <c r="F76" s="3">
        <v>3</v>
      </c>
      <c r="G76" s="3">
        <v>1</v>
      </c>
      <c r="H76" s="3">
        <v>1</v>
      </c>
      <c r="I76" s="3">
        <v>0</v>
      </c>
      <c r="J76" s="3">
        <v>0</v>
      </c>
      <c r="K76" s="3">
        <v>0</v>
      </c>
      <c r="L76" s="3">
        <v>20</v>
      </c>
      <c r="M76" s="3">
        <v>0</v>
      </c>
    </row>
    <row r="77" spans="1:13" ht="12.75">
      <c r="A77" t="s">
        <v>61</v>
      </c>
      <c r="B77" t="s">
        <v>33</v>
      </c>
      <c r="C77" s="3">
        <f>SUM(D77:M77)</f>
        <v>1468</v>
      </c>
      <c r="D77" s="3">
        <v>1236</v>
      </c>
      <c r="E77" s="3">
        <v>151</v>
      </c>
      <c r="F77" s="3">
        <v>0</v>
      </c>
      <c r="G77" s="3">
        <v>0</v>
      </c>
      <c r="H77" s="3">
        <v>1</v>
      </c>
      <c r="I77" s="3">
        <v>0</v>
      </c>
      <c r="J77" s="3">
        <v>0</v>
      </c>
      <c r="K77" s="3">
        <v>0</v>
      </c>
      <c r="L77" s="3">
        <v>79</v>
      </c>
      <c r="M77" s="3">
        <v>1</v>
      </c>
    </row>
    <row r="78" spans="1:13" ht="12.75">
      <c r="A78" s="1" t="s">
        <v>109</v>
      </c>
      <c r="C78" s="5">
        <f>+C73+C74+C75+C76+C77</f>
        <v>29190</v>
      </c>
      <c r="D78" s="5">
        <f aca="true" t="shared" si="26" ref="D78:M78">+D73+D74+D75+D76+D77</f>
        <v>25172</v>
      </c>
      <c r="E78" s="5">
        <f t="shared" si="26"/>
        <v>3469</v>
      </c>
      <c r="F78" s="5">
        <f t="shared" si="26"/>
        <v>167</v>
      </c>
      <c r="G78" s="5">
        <f t="shared" si="26"/>
        <v>2</v>
      </c>
      <c r="H78" s="5">
        <f t="shared" si="26"/>
        <v>4</v>
      </c>
      <c r="I78" s="5">
        <f t="shared" si="26"/>
        <v>0</v>
      </c>
      <c r="J78" s="5">
        <f t="shared" si="26"/>
        <v>0</v>
      </c>
      <c r="K78" s="5">
        <f t="shared" si="26"/>
        <v>6</v>
      </c>
      <c r="L78" s="5">
        <f t="shared" si="26"/>
        <v>369</v>
      </c>
      <c r="M78" s="5">
        <f t="shared" si="26"/>
        <v>1</v>
      </c>
    </row>
    <row r="79" spans="1:13" ht="12.75">
      <c r="A79" t="s">
        <v>62</v>
      </c>
      <c r="B79" t="s">
        <v>32</v>
      </c>
      <c r="C79" s="12">
        <f>SUM(D79:M79)</f>
        <v>29064</v>
      </c>
      <c r="D79" s="3">
        <v>26164</v>
      </c>
      <c r="E79" s="3">
        <v>2899</v>
      </c>
      <c r="F79" s="3">
        <v>0</v>
      </c>
      <c r="G79" s="3">
        <v>0</v>
      </c>
      <c r="H79" s="3">
        <v>1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</row>
    <row r="80" spans="1:13" ht="12.75">
      <c r="A80" s="1" t="s">
        <v>110</v>
      </c>
      <c r="C80" s="5">
        <f>+C79</f>
        <v>29064</v>
      </c>
      <c r="D80" s="5">
        <f aca="true" t="shared" si="27" ref="D80:M80">+D79</f>
        <v>26164</v>
      </c>
      <c r="E80" s="5">
        <f t="shared" si="27"/>
        <v>2899</v>
      </c>
      <c r="F80" s="5">
        <f t="shared" si="27"/>
        <v>0</v>
      </c>
      <c r="G80" s="5">
        <f t="shared" si="27"/>
        <v>0</v>
      </c>
      <c r="H80" s="5">
        <f t="shared" si="27"/>
        <v>1</v>
      </c>
      <c r="I80" s="5">
        <f t="shared" si="27"/>
        <v>0</v>
      </c>
      <c r="J80" s="5">
        <f t="shared" si="27"/>
        <v>0</v>
      </c>
      <c r="K80" s="5">
        <f t="shared" si="27"/>
        <v>0</v>
      </c>
      <c r="L80" s="5">
        <f t="shared" si="27"/>
        <v>0</v>
      </c>
      <c r="M80" s="5">
        <f t="shared" si="27"/>
        <v>0</v>
      </c>
    </row>
    <row r="82" spans="1:13" ht="12.75">
      <c r="A82" s="1" t="s">
        <v>111</v>
      </c>
      <c r="C82" s="5">
        <f>+C9+C11+C13+C16+C18+C20+C24+C28+C30+C32+C34+C36+C40+C43+C45+C47+C50+C53+C55+C59+C61+C63+C65+C67+C69+C72+C78+C80</f>
        <v>422369</v>
      </c>
      <c r="D82" s="5">
        <f aca="true" t="shared" si="28" ref="D82:M82">+D9+D11+D13+D16+D18+D20+D24+D28+D30+D32+D34+D36+D40+D43+D45+D47+D50+D53+D55+D59+D61+D63+D65+D67+D69+D72+D78+D80</f>
        <v>362204</v>
      </c>
      <c r="E82" s="5">
        <f t="shared" si="28"/>
        <v>43745</v>
      </c>
      <c r="F82" s="5">
        <f t="shared" si="28"/>
        <v>2621</v>
      </c>
      <c r="G82" s="5">
        <f t="shared" si="28"/>
        <v>27</v>
      </c>
      <c r="H82" s="5">
        <f t="shared" si="28"/>
        <v>67</v>
      </c>
      <c r="I82" s="5">
        <f t="shared" si="28"/>
        <v>0</v>
      </c>
      <c r="J82" s="5">
        <f t="shared" si="28"/>
        <v>322</v>
      </c>
      <c r="K82" s="5">
        <f t="shared" si="28"/>
        <v>2420</v>
      </c>
      <c r="L82" s="5">
        <f t="shared" si="28"/>
        <v>10565</v>
      </c>
      <c r="M82" s="5">
        <f t="shared" si="28"/>
        <v>398</v>
      </c>
    </row>
  </sheetData>
  <printOptions/>
  <pageMargins left="0.75" right="0.75" top="1" bottom="1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2012-01-11T16:26:49Z</cp:lastPrinted>
  <dcterms:created xsi:type="dcterms:W3CDTF">2011-12-05T17:33:08Z</dcterms:created>
  <dcterms:modified xsi:type="dcterms:W3CDTF">2012-12-12T19:09:39Z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