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40" windowHeight="8385" activeTab="0"/>
  </bookViews>
  <sheets>
    <sheet name="facturcoopchubut12" sheetId="1" r:id="rId1"/>
    <sheet name="usucoopchubut12" sheetId="2" r:id="rId2"/>
  </sheets>
  <definedNames/>
  <calcPr fullCalcOnLoad="1"/>
</workbook>
</file>

<file path=xl/sharedStrings.xml><?xml version="1.0" encoding="utf-8"?>
<sst xmlns="http://schemas.openxmlformats.org/spreadsheetml/2006/main" count="185" uniqueCount="79">
  <si>
    <t>Biedma</t>
  </si>
  <si>
    <t>Coop de Puerto Madryn</t>
  </si>
  <si>
    <t>Coop de Puerto Piramides</t>
  </si>
  <si>
    <t>Cushamen</t>
  </si>
  <si>
    <t>Coop de Gualjaina</t>
  </si>
  <si>
    <t>Coop de Cushamen</t>
  </si>
  <si>
    <t>Coop de El Maiten</t>
  </si>
  <si>
    <t>Escalante</t>
  </si>
  <si>
    <t>Coop de Diadema Argentina</t>
  </si>
  <si>
    <t>Coop de Comodoro Rivadavia</t>
  </si>
  <si>
    <t>Florentino Ameghino</t>
  </si>
  <si>
    <t>Coop de Camarones lda</t>
  </si>
  <si>
    <t>Futaleufú</t>
  </si>
  <si>
    <t>Coop de Corcovado</t>
  </si>
  <si>
    <t>Coop de Esquel "16 de Octubre"</t>
  </si>
  <si>
    <t>Gaiman</t>
  </si>
  <si>
    <t>Coop de Gaiman</t>
  </si>
  <si>
    <t>Coop de Dolavon</t>
  </si>
  <si>
    <t>Languiñeo</t>
  </si>
  <si>
    <t>Coop de Tecka Luz y Fuerza</t>
  </si>
  <si>
    <t>Paso de Indios</t>
  </si>
  <si>
    <t>Coop de Paso de Indios</t>
  </si>
  <si>
    <t>Rawson</t>
  </si>
  <si>
    <t>Coop de Rawson</t>
  </si>
  <si>
    <t>Coop de Trelew</t>
  </si>
  <si>
    <t>Río Senguerr</t>
  </si>
  <si>
    <t>Coop de Lago Blanco</t>
  </si>
  <si>
    <t>Coop de Facundo</t>
  </si>
  <si>
    <t>Coop de Ricardo Rojas</t>
  </si>
  <si>
    <t>Coop de Rio Mayo</t>
  </si>
  <si>
    <t>Coop de Victor Antorena Lda</t>
  </si>
  <si>
    <t>Coop de Aldea Beleiro Lda</t>
  </si>
  <si>
    <t>Sarmiento</t>
  </si>
  <si>
    <t>Coop de Buen Pasto</t>
  </si>
  <si>
    <t>Coop de Sarmiento</t>
  </si>
  <si>
    <t>Tehuelches</t>
  </si>
  <si>
    <t>Coop de Rio Pico</t>
  </si>
  <si>
    <t>Coop de Tehuelches</t>
  </si>
  <si>
    <t>Telsen</t>
  </si>
  <si>
    <t>Coop de Telsen</t>
  </si>
  <si>
    <t>Coop de Gan Gan</t>
  </si>
  <si>
    <t>Mártires</t>
  </si>
  <si>
    <t>Coop de Las Plumas</t>
  </si>
  <si>
    <t>Gastre</t>
  </si>
  <si>
    <t>Coop de Gastre</t>
  </si>
  <si>
    <t>Total</t>
  </si>
  <si>
    <t>Cantidad de usuarios</t>
  </si>
  <si>
    <t>Departamento</t>
  </si>
  <si>
    <t>Ente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</si>
  <si>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</si>
  <si>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</si>
  <si>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</si>
  <si>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</si>
  <si>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</si>
  <si>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</si>
  <si>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</si>
  <si>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</si>
  <si>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</si>
  <si>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</si>
  <si>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Facturado a usuario final</t>
  </si>
  <si>
    <t>Valores expresados en MWh</t>
  </si>
  <si>
    <t>Total Biedma</t>
  </si>
  <si>
    <t>Total Cushamen</t>
  </si>
  <si>
    <t>Total Escalante</t>
  </si>
  <si>
    <t>Total Florentino Ameghino</t>
  </si>
  <si>
    <t>Total Futaleufú</t>
  </si>
  <si>
    <t>Total Gaiman</t>
  </si>
  <si>
    <t>Total Gastre</t>
  </si>
  <si>
    <t>Total Languiñeo</t>
  </si>
  <si>
    <t>Total Mártires</t>
  </si>
  <si>
    <t>Total Paso de Indios</t>
  </si>
  <si>
    <t>Total Rawson</t>
  </si>
  <si>
    <t>Total Río Senguerr</t>
  </si>
  <si>
    <t>Total Sarmiento</t>
  </si>
  <si>
    <t>Total Tehuelches</t>
  </si>
  <si>
    <t>Total Telsen</t>
  </si>
  <si>
    <t>TOTAL COOPERATIVAS</t>
  </si>
  <si>
    <t>Cooperativas de la PROVINCIA DE CHUBUT</t>
  </si>
  <si>
    <t>AÑO 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</si>
</sst>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8"/>
  <sheetViews>
    <sheetView tabSelected="1" workbookViewId="0" topLeftCell="A28">
      <selection activeCell="B55" sqref="B55"/>
    </sheetView>
  </sheetViews>
  <sheetFormatPr defaultColWidth="11.421875" defaultRowHeight="12.75"/>
  <cols>
    <col min="1" max="2" width="31.421875" style="0" customWidth="1"/>
    <col min="3" max="3" width="18.28125" style="0" customWidth="1"/>
  </cols>
  <sheetData>
    <row r="2" spans="1:14" ht="12.75">
      <c r="A2" s="5" t="s">
        <v>78</v>
      </c>
      <c r="C2" s="5"/>
      <c r="D2" s="5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5" t="s">
        <v>77</v>
      </c>
      <c r="C3" s="5"/>
      <c r="D3" s="5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5" t="s">
        <v>59</v>
      </c>
      <c r="C4" s="5"/>
      <c r="D4" s="5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5" t="s">
        <v>60</v>
      </c>
      <c r="C5" s="5"/>
      <c r="D5" s="5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2.75">
      <c r="B6" s="5"/>
      <c r="C6" s="5"/>
      <c r="D6" s="5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3" ht="12.75">
      <c r="A7" s="5" t="s">
        <v>47</v>
      </c>
      <c r="B7" s="5" t="s">
        <v>48</v>
      </c>
      <c r="C7" s="6" t="s">
        <v>45</v>
      </c>
      <c r="D7" s="6" t="s">
        <v>49</v>
      </c>
      <c r="E7" s="6" t="s">
        <v>50</v>
      </c>
      <c r="F7" s="6" t="s">
        <v>51</v>
      </c>
      <c r="G7" s="6" t="s">
        <v>52</v>
      </c>
      <c r="H7" s="6" t="s">
        <v>53</v>
      </c>
      <c r="I7" s="6" t="s">
        <v>54</v>
      </c>
      <c r="J7" s="6" t="s">
        <v>55</v>
      </c>
      <c r="K7" s="6" t="s">
        <v>56</v>
      </c>
      <c r="L7" s="6" t="s">
        <v>57</v>
      </c>
      <c r="M7" s="6" t="s">
        <v>58</v>
      </c>
    </row>
    <row r="8" spans="1:13" ht="12.75">
      <c r="A8" s="1" t="s">
        <v>0</v>
      </c>
      <c r="B8" s="1" t="s">
        <v>1</v>
      </c>
      <c r="C8" s="11">
        <f>SUM(D8:M8)</f>
        <v>163623.544</v>
      </c>
      <c r="D8" s="11">
        <v>52065.066</v>
      </c>
      <c r="E8" s="11">
        <v>31444.446</v>
      </c>
      <c r="F8" s="11">
        <v>62393.691</v>
      </c>
      <c r="G8" s="11">
        <v>6586.418</v>
      </c>
      <c r="H8" s="11">
        <v>6716.07</v>
      </c>
      <c r="I8" s="11">
        <v>0</v>
      </c>
      <c r="J8" s="11">
        <v>0</v>
      </c>
      <c r="K8" s="11">
        <v>3779.743</v>
      </c>
      <c r="L8" s="11">
        <v>200.11</v>
      </c>
      <c r="M8" s="11">
        <v>438</v>
      </c>
    </row>
    <row r="9" spans="1:13" ht="12.75">
      <c r="A9" s="1" t="s">
        <v>0</v>
      </c>
      <c r="B9" s="1" t="s">
        <v>2</v>
      </c>
      <c r="C9" s="11">
        <f>SUM(D9:M9)</f>
        <v>2366.161</v>
      </c>
      <c r="D9" s="11">
        <v>485.924</v>
      </c>
      <c r="E9" s="11">
        <v>1395.497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459.908</v>
      </c>
      <c r="L9" s="11">
        <v>0</v>
      </c>
      <c r="M9" s="11">
        <v>24.832</v>
      </c>
    </row>
    <row r="10" spans="1:13" ht="12.75">
      <c r="A10" s="5" t="s">
        <v>61</v>
      </c>
      <c r="B10" s="1"/>
      <c r="C10" s="12">
        <f>+C8+C9</f>
        <v>165989.705</v>
      </c>
      <c r="D10" s="12">
        <f aca="true" t="shared" si="0" ref="D10:M10">+D8+D9</f>
        <v>52550.99</v>
      </c>
      <c r="E10" s="12">
        <f t="shared" si="0"/>
        <v>32839.943</v>
      </c>
      <c r="F10" s="12">
        <f t="shared" si="0"/>
        <v>62393.691</v>
      </c>
      <c r="G10" s="12">
        <f t="shared" si="0"/>
        <v>6586.418</v>
      </c>
      <c r="H10" s="12">
        <f t="shared" si="0"/>
        <v>6716.07</v>
      </c>
      <c r="I10" s="12">
        <f t="shared" si="0"/>
        <v>0</v>
      </c>
      <c r="J10" s="12">
        <f t="shared" si="0"/>
        <v>0</v>
      </c>
      <c r="K10" s="12">
        <f t="shared" si="0"/>
        <v>4239.651</v>
      </c>
      <c r="L10" s="12">
        <f t="shared" si="0"/>
        <v>200.11</v>
      </c>
      <c r="M10" s="12">
        <f t="shared" si="0"/>
        <v>462.832</v>
      </c>
    </row>
    <row r="11" spans="1:13" ht="12.75">
      <c r="A11" s="1" t="s">
        <v>3</v>
      </c>
      <c r="B11" s="1" t="s">
        <v>4</v>
      </c>
      <c r="C11" s="7">
        <f>SUM(D11:M11)</f>
        <v>881.989</v>
      </c>
      <c r="D11" s="7">
        <v>540.325</v>
      </c>
      <c r="E11" s="7">
        <v>134.703</v>
      </c>
      <c r="F11" s="7">
        <v>0</v>
      </c>
      <c r="G11" s="7">
        <v>77.963</v>
      </c>
      <c r="H11" s="7">
        <v>2.508</v>
      </c>
      <c r="I11" s="7">
        <v>0</v>
      </c>
      <c r="J11" s="7">
        <v>0</v>
      </c>
      <c r="K11" s="7">
        <v>126.49</v>
      </c>
      <c r="L11" s="7">
        <v>0</v>
      </c>
      <c r="M11" s="7">
        <v>0</v>
      </c>
    </row>
    <row r="12" spans="1:13" ht="12.75">
      <c r="A12" s="1" t="s">
        <v>3</v>
      </c>
      <c r="B12" s="1" t="s">
        <v>5</v>
      </c>
      <c r="C12" s="11">
        <f>SUM(D12:M12)</f>
        <v>772.158</v>
      </c>
      <c r="D12" s="11">
        <v>595.66</v>
      </c>
      <c r="E12" s="11">
        <v>20.384</v>
      </c>
      <c r="F12" s="11">
        <v>0</v>
      </c>
      <c r="G12" s="11">
        <v>35.57</v>
      </c>
      <c r="H12" s="11">
        <v>41.942</v>
      </c>
      <c r="I12" s="11">
        <v>0</v>
      </c>
      <c r="J12" s="11">
        <v>0</v>
      </c>
      <c r="K12" s="11">
        <v>72.514</v>
      </c>
      <c r="L12" s="11">
        <v>0</v>
      </c>
      <c r="M12" s="11">
        <v>6.088</v>
      </c>
    </row>
    <row r="13" spans="1:13" ht="12.75">
      <c r="A13" s="1" t="s">
        <v>3</v>
      </c>
      <c r="B13" s="1" t="s">
        <v>6</v>
      </c>
      <c r="C13" s="11">
        <f>SUM(D13:M13)</f>
        <v>5053.754</v>
      </c>
      <c r="D13" s="11">
        <v>2206.43</v>
      </c>
      <c r="E13" s="11">
        <v>864.147</v>
      </c>
      <c r="F13" s="11">
        <v>855.627</v>
      </c>
      <c r="G13" s="11">
        <v>237.099</v>
      </c>
      <c r="H13" s="11">
        <v>526.056</v>
      </c>
      <c r="I13" s="11">
        <v>0</v>
      </c>
      <c r="J13" s="11">
        <v>0</v>
      </c>
      <c r="K13" s="11">
        <v>357.928</v>
      </c>
      <c r="L13" s="11">
        <v>6.467</v>
      </c>
      <c r="M13" s="11">
        <v>0</v>
      </c>
    </row>
    <row r="14" spans="1:13" ht="12.75">
      <c r="A14" s="5" t="s">
        <v>62</v>
      </c>
      <c r="B14" s="1"/>
      <c r="C14" s="12">
        <f>+C11+C12+C13</f>
        <v>6707.901</v>
      </c>
      <c r="D14" s="12">
        <f aca="true" t="shared" si="1" ref="D14:M14">+D11+D12+D13</f>
        <v>3342.415</v>
      </c>
      <c r="E14" s="12">
        <f t="shared" si="1"/>
        <v>1019.234</v>
      </c>
      <c r="F14" s="12">
        <f t="shared" si="1"/>
        <v>855.627</v>
      </c>
      <c r="G14" s="12">
        <f t="shared" si="1"/>
        <v>350.63199999999995</v>
      </c>
      <c r="H14" s="12">
        <f t="shared" si="1"/>
        <v>570.5060000000001</v>
      </c>
      <c r="I14" s="12">
        <f t="shared" si="1"/>
        <v>0</v>
      </c>
      <c r="J14" s="12">
        <f t="shared" si="1"/>
        <v>0</v>
      </c>
      <c r="K14" s="12">
        <f t="shared" si="1"/>
        <v>556.932</v>
      </c>
      <c r="L14" s="12">
        <f t="shared" si="1"/>
        <v>6.467</v>
      </c>
      <c r="M14" s="12">
        <f t="shared" si="1"/>
        <v>6.088</v>
      </c>
    </row>
    <row r="15" spans="1:13" ht="12.75">
      <c r="A15" s="1" t="s">
        <v>7</v>
      </c>
      <c r="B15" s="1" t="s">
        <v>8</v>
      </c>
      <c r="C15" s="11">
        <f>SUM(D15:M15)</f>
        <v>2159.6519999999996</v>
      </c>
      <c r="D15" s="11">
        <v>1795.987</v>
      </c>
      <c r="E15" s="11">
        <v>318.765</v>
      </c>
      <c r="F15" s="11">
        <v>0</v>
      </c>
      <c r="G15" s="11">
        <v>11.2</v>
      </c>
      <c r="H15" s="11">
        <v>33.7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</row>
    <row r="16" spans="1:13" ht="12.75">
      <c r="A16" s="1" t="s">
        <v>7</v>
      </c>
      <c r="B16" s="1" t="s">
        <v>9</v>
      </c>
      <c r="C16" s="11">
        <f>SUM(D16:M16)</f>
        <v>451695.278</v>
      </c>
      <c r="D16" s="11">
        <v>173303.968</v>
      </c>
      <c r="E16" s="11">
        <v>50908.718</v>
      </c>
      <c r="F16" s="11">
        <v>194429.222</v>
      </c>
      <c r="G16" s="11">
        <v>0</v>
      </c>
      <c r="H16" s="11">
        <v>24907.86</v>
      </c>
      <c r="I16" s="11">
        <v>0</v>
      </c>
      <c r="J16" s="11">
        <v>0</v>
      </c>
      <c r="K16" s="11">
        <v>8145.51</v>
      </c>
      <c r="L16" s="11">
        <v>0</v>
      </c>
      <c r="M16" s="11">
        <v>0</v>
      </c>
    </row>
    <row r="17" spans="1:13" ht="12.75">
      <c r="A17" s="5" t="s">
        <v>63</v>
      </c>
      <c r="B17" s="1"/>
      <c r="C17" s="12">
        <f>+C15+C16</f>
        <v>453854.93</v>
      </c>
      <c r="D17" s="12">
        <f aca="true" t="shared" si="2" ref="D17:M17">+D15+D16</f>
        <v>175099.955</v>
      </c>
      <c r="E17" s="12">
        <f t="shared" si="2"/>
        <v>51227.483</v>
      </c>
      <c r="F17" s="12">
        <f t="shared" si="2"/>
        <v>194429.222</v>
      </c>
      <c r="G17" s="12">
        <f t="shared" si="2"/>
        <v>11.2</v>
      </c>
      <c r="H17" s="12">
        <f t="shared" si="2"/>
        <v>24941.56</v>
      </c>
      <c r="I17" s="12">
        <f t="shared" si="2"/>
        <v>0</v>
      </c>
      <c r="J17" s="12">
        <f t="shared" si="2"/>
        <v>0</v>
      </c>
      <c r="K17" s="12">
        <f t="shared" si="2"/>
        <v>8145.51</v>
      </c>
      <c r="L17" s="12">
        <f t="shared" si="2"/>
        <v>0</v>
      </c>
      <c r="M17" s="12">
        <f t="shared" si="2"/>
        <v>0</v>
      </c>
    </row>
    <row r="18" spans="1:13" ht="12.75">
      <c r="A18" s="1" t="s">
        <v>10</v>
      </c>
      <c r="B18" s="1" t="s">
        <v>11</v>
      </c>
      <c r="C18" s="11">
        <f>SUM(D18:M18)</f>
        <v>2009.4730000000002</v>
      </c>
      <c r="D18" s="11">
        <v>872.819</v>
      </c>
      <c r="E18" s="11">
        <v>452.008</v>
      </c>
      <c r="F18" s="11">
        <v>0</v>
      </c>
      <c r="G18" s="11">
        <v>161.689</v>
      </c>
      <c r="H18" s="11">
        <v>308.862</v>
      </c>
      <c r="I18" s="11">
        <v>0</v>
      </c>
      <c r="J18" s="11">
        <v>0</v>
      </c>
      <c r="K18" s="11">
        <v>214.095</v>
      </c>
      <c r="L18" s="11">
        <v>0</v>
      </c>
      <c r="M18" s="11">
        <v>0</v>
      </c>
    </row>
    <row r="19" spans="1:13" ht="12.75">
      <c r="A19" s="5" t="s">
        <v>64</v>
      </c>
      <c r="B19" s="1"/>
      <c r="C19" s="12">
        <f>+C18</f>
        <v>2009.4730000000002</v>
      </c>
      <c r="D19" s="12">
        <f aca="true" t="shared" si="3" ref="D19:M19">+D18</f>
        <v>872.819</v>
      </c>
      <c r="E19" s="12">
        <f t="shared" si="3"/>
        <v>452.008</v>
      </c>
      <c r="F19" s="12">
        <f t="shared" si="3"/>
        <v>0</v>
      </c>
      <c r="G19" s="12">
        <f t="shared" si="3"/>
        <v>161.689</v>
      </c>
      <c r="H19" s="12">
        <f t="shared" si="3"/>
        <v>308.862</v>
      </c>
      <c r="I19" s="12">
        <f t="shared" si="3"/>
        <v>0</v>
      </c>
      <c r="J19" s="12">
        <f t="shared" si="3"/>
        <v>0</v>
      </c>
      <c r="K19" s="12">
        <f t="shared" si="3"/>
        <v>214.095</v>
      </c>
      <c r="L19" s="12">
        <f t="shared" si="3"/>
        <v>0</v>
      </c>
      <c r="M19" s="12">
        <f t="shared" si="3"/>
        <v>0</v>
      </c>
    </row>
    <row r="20" spans="1:13" ht="12.75">
      <c r="A20" s="1" t="s">
        <v>12</v>
      </c>
      <c r="B20" s="1" t="s">
        <v>13</v>
      </c>
      <c r="C20" s="11">
        <f>SUM(D20:M20)</f>
        <v>2889.927</v>
      </c>
      <c r="D20" s="11">
        <v>1812.692</v>
      </c>
      <c r="E20" s="11">
        <v>583.621</v>
      </c>
      <c r="F20" s="11">
        <v>107.685</v>
      </c>
      <c r="G20" s="11">
        <v>0</v>
      </c>
      <c r="H20" s="11">
        <v>0</v>
      </c>
      <c r="I20" s="11">
        <v>0</v>
      </c>
      <c r="J20" s="11">
        <v>0</v>
      </c>
      <c r="K20" s="11">
        <v>381.25</v>
      </c>
      <c r="L20" s="11">
        <v>0</v>
      </c>
      <c r="M20" s="11">
        <v>4.679</v>
      </c>
    </row>
    <row r="21" spans="1:13" ht="12.75">
      <c r="A21" s="1" t="s">
        <v>12</v>
      </c>
      <c r="B21" s="1" t="s">
        <v>14</v>
      </c>
      <c r="C21" s="11">
        <f>SUM(D21:M21)</f>
        <v>62195.648</v>
      </c>
      <c r="D21" s="11">
        <v>26681.162</v>
      </c>
      <c r="E21" s="11">
        <v>15303.449</v>
      </c>
      <c r="F21" s="11">
        <v>8534.507</v>
      </c>
      <c r="G21" s="11">
        <v>1341.327</v>
      </c>
      <c r="H21" s="11">
        <v>4872.92</v>
      </c>
      <c r="I21" s="11">
        <v>0</v>
      </c>
      <c r="J21" s="11">
        <v>96.635</v>
      </c>
      <c r="K21" s="11">
        <v>3238.26</v>
      </c>
      <c r="L21" s="11">
        <v>1960.038</v>
      </c>
      <c r="M21" s="11">
        <v>167.35</v>
      </c>
    </row>
    <row r="22" spans="1:13" ht="12.75">
      <c r="A22" s="5" t="s">
        <v>65</v>
      </c>
      <c r="B22" s="1"/>
      <c r="C22" s="12">
        <f>+C20+C21</f>
        <v>65085.575000000004</v>
      </c>
      <c r="D22" s="12">
        <f aca="true" t="shared" si="4" ref="D22:M22">+D20+D21</f>
        <v>28493.854</v>
      </c>
      <c r="E22" s="12">
        <f t="shared" si="4"/>
        <v>15887.07</v>
      </c>
      <c r="F22" s="12">
        <f t="shared" si="4"/>
        <v>8642.192</v>
      </c>
      <c r="G22" s="12">
        <f t="shared" si="4"/>
        <v>1341.327</v>
      </c>
      <c r="H22" s="12">
        <f t="shared" si="4"/>
        <v>4872.92</v>
      </c>
      <c r="I22" s="12">
        <f t="shared" si="4"/>
        <v>0</v>
      </c>
      <c r="J22" s="12">
        <f t="shared" si="4"/>
        <v>96.635</v>
      </c>
      <c r="K22" s="12">
        <f t="shared" si="4"/>
        <v>3619.51</v>
      </c>
      <c r="L22" s="12">
        <f t="shared" si="4"/>
        <v>1960.038</v>
      </c>
      <c r="M22" s="12">
        <f t="shared" si="4"/>
        <v>172.029</v>
      </c>
    </row>
    <row r="23" spans="1:13" ht="12.75">
      <c r="A23" s="1" t="s">
        <v>15</v>
      </c>
      <c r="B23" s="1" t="s">
        <v>16</v>
      </c>
      <c r="C23" s="11">
        <f>SUM(D23:M23)</f>
        <v>14611.725999999999</v>
      </c>
      <c r="D23" s="11">
        <v>5494.594</v>
      </c>
      <c r="E23" s="11">
        <v>2428.231</v>
      </c>
      <c r="F23" s="11">
        <v>4721.119</v>
      </c>
      <c r="G23" s="11">
        <v>399.998</v>
      </c>
      <c r="H23" s="11">
        <v>791.854</v>
      </c>
      <c r="I23" s="11">
        <v>0</v>
      </c>
      <c r="J23" s="11">
        <v>0</v>
      </c>
      <c r="K23" s="11">
        <v>775.93</v>
      </c>
      <c r="L23" s="11">
        <v>0</v>
      </c>
      <c r="M23" s="11">
        <v>0</v>
      </c>
    </row>
    <row r="24" spans="1:13" ht="12.75">
      <c r="A24" s="1" t="s">
        <v>15</v>
      </c>
      <c r="B24" s="1" t="s">
        <v>17</v>
      </c>
      <c r="C24" s="11">
        <f>SUM(D24:M24)</f>
        <v>9652.489</v>
      </c>
      <c r="D24" s="11">
        <v>2072.595</v>
      </c>
      <c r="E24" s="11">
        <v>1180.756</v>
      </c>
      <c r="F24" s="11">
        <v>3960.129</v>
      </c>
      <c r="G24" s="11">
        <v>0</v>
      </c>
      <c r="H24" s="11">
        <v>542.796</v>
      </c>
      <c r="I24" s="11">
        <v>0</v>
      </c>
      <c r="J24" s="11">
        <v>0</v>
      </c>
      <c r="K24" s="11">
        <v>1005.431</v>
      </c>
      <c r="L24" s="11">
        <v>890.782</v>
      </c>
      <c r="M24" s="11">
        <v>0</v>
      </c>
    </row>
    <row r="25" spans="1:13" ht="12.75">
      <c r="A25" s="5" t="s">
        <v>66</v>
      </c>
      <c r="B25" s="1"/>
      <c r="C25" s="12">
        <f>+C23+C24</f>
        <v>24264.214999999997</v>
      </c>
      <c r="D25" s="12">
        <f aca="true" t="shared" si="5" ref="D25:M25">+D23+D24</f>
        <v>7567.189</v>
      </c>
      <c r="E25" s="12">
        <f t="shared" si="5"/>
        <v>3608.987</v>
      </c>
      <c r="F25" s="12">
        <f t="shared" si="5"/>
        <v>8681.248</v>
      </c>
      <c r="G25" s="12">
        <f t="shared" si="5"/>
        <v>399.998</v>
      </c>
      <c r="H25" s="12">
        <f t="shared" si="5"/>
        <v>1334.65</v>
      </c>
      <c r="I25" s="12">
        <f t="shared" si="5"/>
        <v>0</v>
      </c>
      <c r="J25" s="12">
        <f t="shared" si="5"/>
        <v>0</v>
      </c>
      <c r="K25" s="12">
        <f t="shared" si="5"/>
        <v>1781.3609999999999</v>
      </c>
      <c r="L25" s="12">
        <f t="shared" si="5"/>
        <v>890.782</v>
      </c>
      <c r="M25" s="12">
        <f t="shared" si="5"/>
        <v>0</v>
      </c>
    </row>
    <row r="26" spans="1:13" ht="12.75">
      <c r="A26" s="1" t="s">
        <v>43</v>
      </c>
      <c r="B26" s="1" t="s">
        <v>44</v>
      </c>
      <c r="C26" s="11">
        <f>SUM(D26:M26)</f>
        <v>1040.137</v>
      </c>
      <c r="D26" s="11">
        <v>685.443</v>
      </c>
      <c r="E26" s="11">
        <v>235.471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86.982</v>
      </c>
      <c r="L26" s="11">
        <v>0</v>
      </c>
      <c r="M26" s="11">
        <v>32.241</v>
      </c>
    </row>
    <row r="27" spans="1:13" ht="12.75">
      <c r="A27" s="5" t="s">
        <v>67</v>
      </c>
      <c r="B27" s="1"/>
      <c r="C27" s="12">
        <f>+C26</f>
        <v>1040.137</v>
      </c>
      <c r="D27" s="12">
        <f aca="true" t="shared" si="6" ref="D27:M27">+D26</f>
        <v>685.443</v>
      </c>
      <c r="E27" s="12">
        <f t="shared" si="6"/>
        <v>235.471</v>
      </c>
      <c r="F27" s="12">
        <f t="shared" si="6"/>
        <v>0</v>
      </c>
      <c r="G27" s="12">
        <f t="shared" si="6"/>
        <v>0</v>
      </c>
      <c r="H27" s="12">
        <f t="shared" si="6"/>
        <v>0</v>
      </c>
      <c r="I27" s="12">
        <f t="shared" si="6"/>
        <v>0</v>
      </c>
      <c r="J27" s="12">
        <f t="shared" si="6"/>
        <v>0</v>
      </c>
      <c r="K27" s="12">
        <f t="shared" si="6"/>
        <v>86.982</v>
      </c>
      <c r="L27" s="12">
        <f t="shared" si="6"/>
        <v>0</v>
      </c>
      <c r="M27" s="8">
        <f t="shared" si="6"/>
        <v>32.241</v>
      </c>
    </row>
    <row r="28" spans="1:13" ht="12.75">
      <c r="A28" s="1" t="s">
        <v>18</v>
      </c>
      <c r="B28" s="1" t="s">
        <v>19</v>
      </c>
      <c r="C28" s="11">
        <f>SUM(D28:M28)</f>
        <v>1480.5459999999998</v>
      </c>
      <c r="D28" s="11">
        <v>649.102</v>
      </c>
      <c r="E28" s="11">
        <v>340.835</v>
      </c>
      <c r="F28" s="11">
        <v>0</v>
      </c>
      <c r="G28" s="11">
        <v>126.224</v>
      </c>
      <c r="H28" s="11">
        <v>138.657</v>
      </c>
      <c r="I28" s="11">
        <v>0</v>
      </c>
      <c r="J28" s="11">
        <v>0</v>
      </c>
      <c r="K28" s="11">
        <v>225.728</v>
      </c>
      <c r="L28" s="11">
        <v>0</v>
      </c>
      <c r="M28" s="11">
        <v>0</v>
      </c>
    </row>
    <row r="29" spans="1:13" ht="12.75">
      <c r="A29" s="5" t="s">
        <v>68</v>
      </c>
      <c r="B29" s="1"/>
      <c r="C29" s="12">
        <f>+C28</f>
        <v>1480.5459999999998</v>
      </c>
      <c r="D29" s="12">
        <f aca="true" t="shared" si="7" ref="D29:M29">+D28</f>
        <v>649.102</v>
      </c>
      <c r="E29" s="12">
        <f t="shared" si="7"/>
        <v>340.835</v>
      </c>
      <c r="F29" s="12">
        <f t="shared" si="7"/>
        <v>0</v>
      </c>
      <c r="G29" s="12">
        <f t="shared" si="7"/>
        <v>126.224</v>
      </c>
      <c r="H29" s="12">
        <f t="shared" si="7"/>
        <v>138.657</v>
      </c>
      <c r="I29" s="12">
        <f t="shared" si="7"/>
        <v>0</v>
      </c>
      <c r="J29" s="12">
        <f t="shared" si="7"/>
        <v>0</v>
      </c>
      <c r="K29" s="12">
        <f t="shared" si="7"/>
        <v>225.728</v>
      </c>
      <c r="L29" s="12">
        <f t="shared" si="7"/>
        <v>0</v>
      </c>
      <c r="M29" s="8">
        <f t="shared" si="7"/>
        <v>0</v>
      </c>
    </row>
    <row r="30" spans="1:13" ht="12.75">
      <c r="A30" s="1" t="s">
        <v>41</v>
      </c>
      <c r="B30" s="1" t="s">
        <v>42</v>
      </c>
      <c r="C30" s="11">
        <f>SUM(D30:M30)</f>
        <v>809.846</v>
      </c>
      <c r="D30" s="11">
        <v>528.724</v>
      </c>
      <c r="E30" s="11">
        <v>185.212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95.91</v>
      </c>
      <c r="L30" s="11">
        <v>0</v>
      </c>
      <c r="M30" s="11">
        <v>0</v>
      </c>
    </row>
    <row r="31" spans="1:13" ht="12.75">
      <c r="A31" s="5" t="s">
        <v>69</v>
      </c>
      <c r="B31" s="1"/>
      <c r="C31" s="12">
        <f>+C30</f>
        <v>809.846</v>
      </c>
      <c r="D31" s="12">
        <f aca="true" t="shared" si="8" ref="D31:M31">+D30</f>
        <v>528.724</v>
      </c>
      <c r="E31" s="12">
        <f t="shared" si="8"/>
        <v>185.212</v>
      </c>
      <c r="F31" s="12">
        <f t="shared" si="8"/>
        <v>0</v>
      </c>
      <c r="G31" s="12">
        <f t="shared" si="8"/>
        <v>0</v>
      </c>
      <c r="H31" s="12">
        <f t="shared" si="8"/>
        <v>0</v>
      </c>
      <c r="I31" s="12">
        <f t="shared" si="8"/>
        <v>0</v>
      </c>
      <c r="J31" s="12">
        <f t="shared" si="8"/>
        <v>0</v>
      </c>
      <c r="K31" s="12">
        <f t="shared" si="8"/>
        <v>95.91</v>
      </c>
      <c r="L31" s="12">
        <f t="shared" si="8"/>
        <v>0</v>
      </c>
      <c r="M31" s="8">
        <f t="shared" si="8"/>
        <v>0</v>
      </c>
    </row>
    <row r="32" spans="1:13" ht="12.75">
      <c r="A32" s="1" t="s">
        <v>20</v>
      </c>
      <c r="B32" s="1" t="s">
        <v>21</v>
      </c>
      <c r="C32" s="11">
        <f>SUM(D32:M32)</f>
        <v>910.1400000000001</v>
      </c>
      <c r="D32" s="11">
        <v>609.979</v>
      </c>
      <c r="E32" s="11">
        <v>181.875</v>
      </c>
      <c r="F32" s="11">
        <v>0</v>
      </c>
      <c r="G32" s="11">
        <v>0</v>
      </c>
      <c r="H32" s="11">
        <v>27.33</v>
      </c>
      <c r="I32" s="11">
        <v>0</v>
      </c>
      <c r="J32" s="11">
        <v>0</v>
      </c>
      <c r="K32" s="11">
        <v>90.956</v>
      </c>
      <c r="L32" s="11">
        <v>0</v>
      </c>
      <c r="M32" s="11">
        <v>0</v>
      </c>
    </row>
    <row r="33" spans="1:13" ht="12.75">
      <c r="A33" s="5" t="s">
        <v>70</v>
      </c>
      <c r="B33" s="1"/>
      <c r="C33" s="12">
        <f>+C32</f>
        <v>910.1400000000001</v>
      </c>
      <c r="D33" s="12">
        <f aca="true" t="shared" si="9" ref="D33:M33">+D32</f>
        <v>609.979</v>
      </c>
      <c r="E33" s="12">
        <f t="shared" si="9"/>
        <v>181.875</v>
      </c>
      <c r="F33" s="12">
        <f t="shared" si="9"/>
        <v>0</v>
      </c>
      <c r="G33" s="12">
        <f t="shared" si="9"/>
        <v>0</v>
      </c>
      <c r="H33" s="12">
        <f t="shared" si="9"/>
        <v>27.33</v>
      </c>
      <c r="I33" s="12">
        <f t="shared" si="9"/>
        <v>0</v>
      </c>
      <c r="J33" s="12">
        <f t="shared" si="9"/>
        <v>0</v>
      </c>
      <c r="K33" s="12">
        <f t="shared" si="9"/>
        <v>90.956</v>
      </c>
      <c r="L33" s="12">
        <f t="shared" si="9"/>
        <v>0</v>
      </c>
      <c r="M33" s="8">
        <f t="shared" si="9"/>
        <v>0</v>
      </c>
    </row>
    <row r="34" spans="1:13" ht="12.75">
      <c r="A34" s="1" t="s">
        <v>22</v>
      </c>
      <c r="B34" s="1" t="s">
        <v>23</v>
      </c>
      <c r="C34" s="11">
        <f>SUM(D34:M34)</f>
        <v>65347.14800000001</v>
      </c>
      <c r="D34" s="11">
        <v>26148.44</v>
      </c>
      <c r="E34" s="11">
        <v>7111.837</v>
      </c>
      <c r="F34" s="11">
        <v>9240.26</v>
      </c>
      <c r="G34" s="11">
        <v>5137.508</v>
      </c>
      <c r="H34" s="11">
        <v>6966.136</v>
      </c>
      <c r="I34" s="11">
        <v>0</v>
      </c>
      <c r="J34" s="11">
        <v>0</v>
      </c>
      <c r="K34" s="11">
        <v>10560.667</v>
      </c>
      <c r="L34" s="11">
        <v>182.3</v>
      </c>
      <c r="M34" s="11">
        <v>0</v>
      </c>
    </row>
    <row r="35" spans="1:13" ht="12.75">
      <c r="A35" s="1" t="s">
        <v>22</v>
      </c>
      <c r="B35" s="1" t="s">
        <v>24</v>
      </c>
      <c r="C35" s="11">
        <f>SUM(D35:M35)</f>
        <v>220736.77200000003</v>
      </c>
      <c r="D35" s="11">
        <v>73625.836</v>
      </c>
      <c r="E35" s="11">
        <v>49241.465</v>
      </c>
      <c r="F35" s="11">
        <v>55617.708</v>
      </c>
      <c r="G35" s="11">
        <v>19959.643</v>
      </c>
      <c r="H35" s="11">
        <v>12114.788</v>
      </c>
      <c r="I35" s="11">
        <v>0</v>
      </c>
      <c r="J35" s="11">
        <v>252.402</v>
      </c>
      <c r="K35" s="11">
        <v>9771.507</v>
      </c>
      <c r="L35" s="11">
        <v>0</v>
      </c>
      <c r="M35" s="11">
        <v>153.423</v>
      </c>
    </row>
    <row r="36" spans="1:13" ht="12.75">
      <c r="A36" s="5" t="s">
        <v>71</v>
      </c>
      <c r="B36" s="1"/>
      <c r="C36" s="12">
        <f>+C34+C35</f>
        <v>286083.92000000004</v>
      </c>
      <c r="D36" s="12">
        <f aca="true" t="shared" si="10" ref="D36:M36">+D34+D35</f>
        <v>99774.276</v>
      </c>
      <c r="E36" s="12">
        <f t="shared" si="10"/>
        <v>56353.301999999996</v>
      </c>
      <c r="F36" s="12">
        <f t="shared" si="10"/>
        <v>64857.968</v>
      </c>
      <c r="G36" s="12">
        <f t="shared" si="10"/>
        <v>25097.150999999998</v>
      </c>
      <c r="H36" s="12">
        <f t="shared" si="10"/>
        <v>19080.924</v>
      </c>
      <c r="I36" s="12">
        <f t="shared" si="10"/>
        <v>0</v>
      </c>
      <c r="J36" s="12">
        <f t="shared" si="10"/>
        <v>252.402</v>
      </c>
      <c r="K36" s="12">
        <f t="shared" si="10"/>
        <v>20332.174</v>
      </c>
      <c r="L36" s="12">
        <f t="shared" si="10"/>
        <v>182.3</v>
      </c>
      <c r="M36" s="8">
        <f t="shared" si="10"/>
        <v>153.423</v>
      </c>
    </row>
    <row r="37" spans="1:13" ht="12.75">
      <c r="A37" s="1" t="s">
        <v>25</v>
      </c>
      <c r="B37" s="1" t="s">
        <v>26</v>
      </c>
      <c r="C37" s="11">
        <f aca="true" t="shared" si="11" ref="C37:C42">SUM(D37:M37)</f>
        <v>237.42999999999998</v>
      </c>
      <c r="D37" s="11">
        <v>136.069</v>
      </c>
      <c r="E37" s="11">
        <v>76.802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23.814</v>
      </c>
      <c r="L37" s="11">
        <v>0</v>
      </c>
      <c r="M37" s="11">
        <v>0.745</v>
      </c>
    </row>
    <row r="38" spans="1:13" ht="12.75">
      <c r="A38" s="1" t="s">
        <v>25</v>
      </c>
      <c r="B38" s="1" t="s">
        <v>27</v>
      </c>
      <c r="C38" s="11">
        <f t="shared" si="11"/>
        <v>219.90200000000002</v>
      </c>
      <c r="D38" s="11">
        <v>144.336</v>
      </c>
      <c r="E38" s="11">
        <v>33.554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42.012</v>
      </c>
      <c r="L38" s="11">
        <v>0</v>
      </c>
      <c r="M38" s="11">
        <v>0</v>
      </c>
    </row>
    <row r="39" spans="1:13" ht="12.75">
      <c r="A39" s="1" t="s">
        <v>25</v>
      </c>
      <c r="B39" s="1" t="s">
        <v>28</v>
      </c>
      <c r="C39" s="11">
        <f t="shared" si="11"/>
        <v>360.428</v>
      </c>
      <c r="D39" s="11">
        <v>271.831</v>
      </c>
      <c r="E39" s="11">
        <v>44.54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40.537</v>
      </c>
      <c r="L39" s="11">
        <v>0</v>
      </c>
      <c r="M39" s="11">
        <v>3.52</v>
      </c>
    </row>
    <row r="40" spans="1:13" ht="12.75">
      <c r="A40" s="1" t="s">
        <v>25</v>
      </c>
      <c r="B40" s="1" t="s">
        <v>29</v>
      </c>
      <c r="C40" s="11">
        <f t="shared" si="11"/>
        <v>3652.716</v>
      </c>
      <c r="D40" s="11">
        <v>2030.922</v>
      </c>
      <c r="E40" s="11">
        <v>908.039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708.055</v>
      </c>
      <c r="L40" s="11">
        <v>0</v>
      </c>
      <c r="M40" s="11">
        <v>5.7</v>
      </c>
    </row>
    <row r="41" spans="1:13" ht="12.75">
      <c r="A41" s="1" t="s">
        <v>25</v>
      </c>
      <c r="B41" s="1" t="s">
        <v>30</v>
      </c>
      <c r="C41" s="11">
        <f t="shared" si="11"/>
        <v>2261.33</v>
      </c>
      <c r="D41" s="11">
        <v>1164.903</v>
      </c>
      <c r="E41" s="11">
        <v>433.284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405.774</v>
      </c>
      <c r="L41" s="11">
        <v>0</v>
      </c>
      <c r="M41" s="11">
        <v>257.369</v>
      </c>
    </row>
    <row r="42" spans="1:13" ht="12.75">
      <c r="A42" s="1" t="s">
        <v>25</v>
      </c>
      <c r="B42" s="1" t="s">
        <v>31</v>
      </c>
      <c r="C42" s="11">
        <f t="shared" si="11"/>
        <v>631.541</v>
      </c>
      <c r="D42" s="11">
        <v>237.001</v>
      </c>
      <c r="E42" s="11">
        <v>63.952</v>
      </c>
      <c r="F42" s="11">
        <v>22.344</v>
      </c>
      <c r="G42" s="11">
        <v>54.711</v>
      </c>
      <c r="H42" s="11">
        <v>120.91</v>
      </c>
      <c r="I42" s="11">
        <v>0</v>
      </c>
      <c r="J42" s="11">
        <v>0</v>
      </c>
      <c r="K42" s="11">
        <v>75.947</v>
      </c>
      <c r="L42" s="11">
        <v>56.676</v>
      </c>
      <c r="M42" s="11">
        <v>0</v>
      </c>
    </row>
    <row r="43" spans="1:13" ht="12.75">
      <c r="A43" s="5" t="s">
        <v>72</v>
      </c>
      <c r="B43" s="1"/>
      <c r="C43" s="12">
        <f>+C37+C38+C39+C40+C41+C42</f>
        <v>7363.347</v>
      </c>
      <c r="D43" s="12">
        <f aca="true" t="shared" si="12" ref="D43:M43">+D37+D38+D39+D40+D41+D42</f>
        <v>3985.062</v>
      </c>
      <c r="E43" s="12">
        <f t="shared" si="12"/>
        <v>1560.171</v>
      </c>
      <c r="F43" s="12">
        <f t="shared" si="12"/>
        <v>22.344</v>
      </c>
      <c r="G43" s="12">
        <f t="shared" si="12"/>
        <v>54.711</v>
      </c>
      <c r="H43" s="12">
        <f t="shared" si="12"/>
        <v>120.91</v>
      </c>
      <c r="I43" s="12">
        <f t="shared" si="12"/>
        <v>0</v>
      </c>
      <c r="J43" s="12">
        <f t="shared" si="12"/>
        <v>0</v>
      </c>
      <c r="K43" s="12">
        <f t="shared" si="12"/>
        <v>1296.1390000000001</v>
      </c>
      <c r="L43" s="12">
        <f t="shared" si="12"/>
        <v>56.676</v>
      </c>
      <c r="M43" s="8">
        <f t="shared" si="12"/>
        <v>267.334</v>
      </c>
    </row>
    <row r="44" spans="1:13" ht="12.75">
      <c r="A44" s="1" t="s">
        <v>32</v>
      </c>
      <c r="B44" s="1" t="s">
        <v>33</v>
      </c>
      <c r="C44" s="11">
        <f>SUM(D44:M44)</f>
        <v>103.3</v>
      </c>
      <c r="D44" s="11">
        <v>73.226</v>
      </c>
      <c r="E44" s="11">
        <v>5.329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24.745</v>
      </c>
      <c r="L44" s="11">
        <v>0</v>
      </c>
      <c r="M44" s="11">
        <v>0</v>
      </c>
    </row>
    <row r="45" spans="1:13" ht="12.75">
      <c r="A45" s="1" t="s">
        <v>32</v>
      </c>
      <c r="B45" s="1" t="s">
        <v>34</v>
      </c>
      <c r="C45" s="11">
        <f>SUM(D45:M45)</f>
        <v>16789.167</v>
      </c>
      <c r="D45" s="11">
        <v>8210.61</v>
      </c>
      <c r="E45" s="11">
        <v>2503.324</v>
      </c>
      <c r="F45" s="11">
        <v>2548.809</v>
      </c>
      <c r="G45" s="11">
        <v>257.057</v>
      </c>
      <c r="H45" s="11">
        <v>1121.467</v>
      </c>
      <c r="I45" s="11">
        <v>0</v>
      </c>
      <c r="J45" s="11">
        <v>0</v>
      </c>
      <c r="K45" s="11">
        <v>1412.649</v>
      </c>
      <c r="L45" s="11">
        <v>538.042</v>
      </c>
      <c r="M45" s="11">
        <v>197.209</v>
      </c>
    </row>
    <row r="46" spans="1:13" ht="12.75">
      <c r="A46" s="5" t="s">
        <v>73</v>
      </c>
      <c r="B46" s="1"/>
      <c r="C46" s="12">
        <f>+C44+C45</f>
        <v>16892.467</v>
      </c>
      <c r="D46" s="12">
        <f aca="true" t="shared" si="13" ref="D46:M46">+D44+D45</f>
        <v>8283.836000000001</v>
      </c>
      <c r="E46" s="12">
        <f t="shared" si="13"/>
        <v>2508.6530000000002</v>
      </c>
      <c r="F46" s="12">
        <f t="shared" si="13"/>
        <v>2548.809</v>
      </c>
      <c r="G46" s="12">
        <f t="shared" si="13"/>
        <v>257.057</v>
      </c>
      <c r="H46" s="12">
        <f t="shared" si="13"/>
        <v>1121.467</v>
      </c>
      <c r="I46" s="12">
        <f t="shared" si="13"/>
        <v>0</v>
      </c>
      <c r="J46" s="12">
        <f t="shared" si="13"/>
        <v>0</v>
      </c>
      <c r="K46" s="12">
        <f t="shared" si="13"/>
        <v>1437.3939999999998</v>
      </c>
      <c r="L46" s="12">
        <f t="shared" si="13"/>
        <v>538.042</v>
      </c>
      <c r="M46" s="8">
        <f t="shared" si="13"/>
        <v>197.209</v>
      </c>
    </row>
    <row r="47" spans="1:13" ht="12.75">
      <c r="A47" s="1" t="s">
        <v>35</v>
      </c>
      <c r="B47" s="1" t="s">
        <v>36</v>
      </c>
      <c r="C47" s="11">
        <f>SUM(D47:M47)</f>
        <v>1329.2240000000002</v>
      </c>
      <c r="D47" s="11">
        <v>742.393</v>
      </c>
      <c r="E47" s="11">
        <v>330.152</v>
      </c>
      <c r="F47" s="11">
        <v>0</v>
      </c>
      <c r="G47" s="11">
        <v>0</v>
      </c>
      <c r="H47" s="11">
        <v>79.709</v>
      </c>
      <c r="I47" s="11">
        <v>0</v>
      </c>
      <c r="J47" s="11">
        <v>0</v>
      </c>
      <c r="K47" s="11">
        <v>176.97</v>
      </c>
      <c r="L47" s="11">
        <v>0</v>
      </c>
      <c r="M47" s="11">
        <v>0</v>
      </c>
    </row>
    <row r="48" spans="1:13" ht="12.75">
      <c r="A48" s="1" t="s">
        <v>35</v>
      </c>
      <c r="B48" s="1" t="s">
        <v>37</v>
      </c>
      <c r="C48" s="11">
        <f>SUM(D48:M48)</f>
        <v>3790.7709999999997</v>
      </c>
      <c r="D48" s="11">
        <v>1662.374</v>
      </c>
      <c r="E48" s="11">
        <v>1370.072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702.551</v>
      </c>
      <c r="L48" s="11">
        <v>0</v>
      </c>
      <c r="M48" s="11">
        <v>55.774</v>
      </c>
    </row>
    <row r="49" spans="1:13" ht="12.75">
      <c r="A49" s="5" t="s">
        <v>74</v>
      </c>
      <c r="B49" s="1"/>
      <c r="C49" s="12">
        <f>+C47+C48</f>
        <v>5119.995</v>
      </c>
      <c r="D49" s="12">
        <f aca="true" t="shared" si="14" ref="D49:M49">+D47+D48</f>
        <v>2404.767</v>
      </c>
      <c r="E49" s="12">
        <f t="shared" si="14"/>
        <v>1700.224</v>
      </c>
      <c r="F49" s="12">
        <f t="shared" si="14"/>
        <v>0</v>
      </c>
      <c r="G49" s="12">
        <f t="shared" si="14"/>
        <v>0</v>
      </c>
      <c r="H49" s="12">
        <f t="shared" si="14"/>
        <v>79.709</v>
      </c>
      <c r="I49" s="12">
        <f t="shared" si="14"/>
        <v>0</v>
      </c>
      <c r="J49" s="12">
        <f t="shared" si="14"/>
        <v>0</v>
      </c>
      <c r="K49" s="12">
        <f t="shared" si="14"/>
        <v>879.5210000000001</v>
      </c>
      <c r="L49" s="12">
        <f t="shared" si="14"/>
        <v>0</v>
      </c>
      <c r="M49" s="8">
        <f t="shared" si="14"/>
        <v>55.774</v>
      </c>
    </row>
    <row r="50" spans="1:13" ht="12.75">
      <c r="A50" s="1" t="s">
        <v>38</v>
      </c>
      <c r="B50" s="1" t="s">
        <v>39</v>
      </c>
      <c r="C50" s="11">
        <f>SUM(D50:M50)</f>
        <v>1112.178</v>
      </c>
      <c r="D50" s="11">
        <v>795.93</v>
      </c>
      <c r="E50" s="11">
        <v>147.416</v>
      </c>
      <c r="F50" s="11">
        <v>0</v>
      </c>
      <c r="G50" s="11">
        <v>19.985</v>
      </c>
      <c r="H50" s="11">
        <v>18.6</v>
      </c>
      <c r="I50" s="11">
        <v>0</v>
      </c>
      <c r="J50" s="11">
        <v>0</v>
      </c>
      <c r="K50" s="11">
        <v>130.247</v>
      </c>
      <c r="L50" s="11">
        <v>0</v>
      </c>
      <c r="M50" s="11">
        <v>0</v>
      </c>
    </row>
    <row r="51" spans="1:13" ht="12.75">
      <c r="A51" s="1" t="s">
        <v>38</v>
      </c>
      <c r="B51" s="1" t="s">
        <v>40</v>
      </c>
      <c r="C51" s="11">
        <f>SUM(D51:M51)</f>
        <v>1457.961</v>
      </c>
      <c r="D51" s="11">
        <v>887.662</v>
      </c>
      <c r="E51" s="11">
        <v>239.849</v>
      </c>
      <c r="F51" s="11">
        <v>0</v>
      </c>
      <c r="G51" s="11">
        <v>49.504</v>
      </c>
      <c r="H51" s="11">
        <v>124.2</v>
      </c>
      <c r="I51" s="11">
        <v>0</v>
      </c>
      <c r="J51" s="11">
        <v>0</v>
      </c>
      <c r="K51" s="11">
        <v>154.69</v>
      </c>
      <c r="L51" s="11">
        <v>0</v>
      </c>
      <c r="M51" s="11">
        <v>2.056</v>
      </c>
    </row>
    <row r="52" spans="1:13" ht="12.75">
      <c r="A52" s="5" t="s">
        <v>75</v>
      </c>
      <c r="C52" s="12">
        <f>+C50+C51</f>
        <v>2570.139</v>
      </c>
      <c r="D52" s="12">
        <f aca="true" t="shared" si="15" ref="D52:M52">+D50+D51</f>
        <v>1683.592</v>
      </c>
      <c r="E52" s="12">
        <f t="shared" si="15"/>
        <v>387.265</v>
      </c>
      <c r="F52" s="12">
        <f t="shared" si="15"/>
        <v>0</v>
      </c>
      <c r="G52" s="12">
        <f t="shared" si="15"/>
        <v>69.489</v>
      </c>
      <c r="H52" s="12">
        <f t="shared" si="15"/>
        <v>142.8</v>
      </c>
      <c r="I52" s="12">
        <f t="shared" si="15"/>
        <v>0</v>
      </c>
      <c r="J52" s="12">
        <f t="shared" si="15"/>
        <v>0</v>
      </c>
      <c r="K52" s="12">
        <f t="shared" si="15"/>
        <v>284.937</v>
      </c>
      <c r="L52" s="12">
        <f t="shared" si="15"/>
        <v>0</v>
      </c>
      <c r="M52" s="8">
        <f t="shared" si="15"/>
        <v>2.056</v>
      </c>
    </row>
    <row r="53" spans="3:13" ht="12.75"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13" ht="12.75">
      <c r="A54" s="5" t="s">
        <v>76</v>
      </c>
      <c r="C54" s="12">
        <f>+C10+C14+C17+C19+C22+C25+C27+C29+C31+C33+C36+C43+C46+C49+C52</f>
        <v>1040182.3359999998</v>
      </c>
      <c r="D54" s="12">
        <f aca="true" t="shared" si="16" ref="D54:M54">+D10+D14+D17+D19+D22+D25+D27+D29+D31+D33+D36+D43+D46+D49+D52</f>
        <v>386532.00299999997</v>
      </c>
      <c r="E54" s="12">
        <f t="shared" si="16"/>
        <v>168487.733</v>
      </c>
      <c r="F54" s="12">
        <f t="shared" si="16"/>
        <v>342431.101</v>
      </c>
      <c r="G54" s="12">
        <f t="shared" si="16"/>
        <v>34455.896</v>
      </c>
      <c r="H54" s="12">
        <f t="shared" si="16"/>
        <v>59456.36500000001</v>
      </c>
      <c r="I54" s="12">
        <f t="shared" si="16"/>
        <v>0</v>
      </c>
      <c r="J54" s="12">
        <f t="shared" si="16"/>
        <v>349.037</v>
      </c>
      <c r="K54" s="12">
        <f t="shared" si="16"/>
        <v>43286.799999999996</v>
      </c>
      <c r="L54" s="12">
        <f t="shared" si="16"/>
        <v>3834.4150000000004</v>
      </c>
      <c r="M54" s="8">
        <f t="shared" si="16"/>
        <v>1348.9860000000003</v>
      </c>
    </row>
    <row r="55" spans="3:13" ht="12.75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8" ht="12.75">
      <c r="C58" s="1"/>
    </row>
  </sheetData>
  <printOptions/>
  <pageMargins left="0.75" right="0.75" top="1" bottom="1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24">
      <selection activeCell="B54" sqref="B54"/>
    </sheetView>
  </sheetViews>
  <sheetFormatPr defaultColWidth="11.421875" defaultRowHeight="12.75"/>
  <cols>
    <col min="1" max="1" width="22.00390625" style="0" customWidth="1"/>
    <col min="2" max="2" width="29.421875" style="0" customWidth="1"/>
    <col min="3" max="3" width="16.421875" style="0" customWidth="1"/>
    <col min="4" max="4" width="16.421875" style="4" customWidth="1"/>
    <col min="5" max="13" width="11.421875" style="4" customWidth="1"/>
  </cols>
  <sheetData>
    <row r="1" spans="1:13" ht="12.75">
      <c r="A1" s="2" t="s">
        <v>78</v>
      </c>
      <c r="D1"/>
      <c r="E1"/>
      <c r="F1"/>
      <c r="G1"/>
      <c r="H1"/>
      <c r="I1"/>
      <c r="J1"/>
      <c r="K1"/>
      <c r="L1"/>
      <c r="M1"/>
    </row>
    <row r="2" spans="1:13" ht="12.75">
      <c r="A2" s="2" t="s">
        <v>77</v>
      </c>
      <c r="D2"/>
      <c r="E2"/>
      <c r="F2"/>
      <c r="G2"/>
      <c r="H2"/>
      <c r="I2"/>
      <c r="J2"/>
      <c r="K2"/>
      <c r="L2"/>
      <c r="M2"/>
    </row>
    <row r="3" spans="1:13" ht="12.75">
      <c r="A3" s="2"/>
      <c r="D3"/>
      <c r="E3"/>
      <c r="F3"/>
      <c r="G3"/>
      <c r="H3"/>
      <c r="I3"/>
      <c r="J3"/>
      <c r="K3"/>
      <c r="L3"/>
      <c r="M3"/>
    </row>
    <row r="4" spans="1:13" ht="12.75">
      <c r="A4" s="2" t="s">
        <v>46</v>
      </c>
      <c r="D4"/>
      <c r="E4"/>
      <c r="F4"/>
      <c r="G4"/>
      <c r="H4"/>
      <c r="I4"/>
      <c r="J4"/>
      <c r="K4"/>
      <c r="L4"/>
      <c r="M4"/>
    </row>
    <row r="5" spans="4:13" ht="12.75">
      <c r="D5"/>
      <c r="E5"/>
      <c r="F5"/>
      <c r="G5"/>
      <c r="H5"/>
      <c r="I5"/>
      <c r="J5"/>
      <c r="K5"/>
      <c r="L5"/>
      <c r="M5"/>
    </row>
    <row r="6" spans="1:13" ht="12.75">
      <c r="A6" s="2" t="s">
        <v>47</v>
      </c>
      <c r="B6" s="2" t="s">
        <v>48</v>
      </c>
      <c r="C6" s="3" t="s">
        <v>45</v>
      </c>
      <c r="D6" s="3" t="s">
        <v>49</v>
      </c>
      <c r="E6" s="3" t="s">
        <v>50</v>
      </c>
      <c r="F6" s="3" t="s">
        <v>51</v>
      </c>
      <c r="G6" s="3" t="s">
        <v>52</v>
      </c>
      <c r="H6" s="3" t="s">
        <v>53</v>
      </c>
      <c r="I6" s="3" t="s">
        <v>54</v>
      </c>
      <c r="J6" s="3" t="s">
        <v>55</v>
      </c>
      <c r="K6" s="3" t="s">
        <v>56</v>
      </c>
      <c r="L6" s="3" t="s">
        <v>57</v>
      </c>
      <c r="M6" s="3" t="s">
        <v>58</v>
      </c>
    </row>
    <row r="7" spans="1:13" ht="12.75">
      <c r="A7" s="1" t="s">
        <v>0</v>
      </c>
      <c r="B7" s="1" t="s">
        <v>1</v>
      </c>
      <c r="C7" s="11">
        <f>SUM(D7:M7)</f>
        <v>24387</v>
      </c>
      <c r="D7" s="11">
        <v>20187</v>
      </c>
      <c r="E7" s="11">
        <v>3801</v>
      </c>
      <c r="F7" s="11">
        <v>133</v>
      </c>
      <c r="G7" s="11">
        <v>1</v>
      </c>
      <c r="H7" s="11">
        <v>1</v>
      </c>
      <c r="I7" s="11">
        <v>0</v>
      </c>
      <c r="J7" s="11">
        <v>0</v>
      </c>
      <c r="K7" s="11">
        <v>259</v>
      </c>
      <c r="L7" s="11">
        <v>4</v>
      </c>
      <c r="M7" s="11">
        <v>1</v>
      </c>
    </row>
    <row r="8" spans="1:13" ht="12.75">
      <c r="A8" s="1" t="s">
        <v>0</v>
      </c>
      <c r="B8" s="1" t="s">
        <v>2</v>
      </c>
      <c r="C8" s="11">
        <f>SUM(D8:M8)</f>
        <v>244</v>
      </c>
      <c r="D8" s="11">
        <v>133</v>
      </c>
      <c r="E8" s="11">
        <v>83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26</v>
      </c>
      <c r="L8" s="11">
        <v>0</v>
      </c>
      <c r="M8" s="11">
        <v>2</v>
      </c>
    </row>
    <row r="9" spans="1:13" ht="12.75">
      <c r="A9" s="5" t="s">
        <v>61</v>
      </c>
      <c r="B9" s="1"/>
      <c r="C9" s="12">
        <f>+C7+C8</f>
        <v>24631</v>
      </c>
      <c r="D9" s="12">
        <f aca="true" t="shared" si="0" ref="D9:M9">+D7+D8</f>
        <v>20320</v>
      </c>
      <c r="E9" s="12">
        <f t="shared" si="0"/>
        <v>3884</v>
      </c>
      <c r="F9" s="12">
        <f t="shared" si="0"/>
        <v>133</v>
      </c>
      <c r="G9" s="12">
        <f t="shared" si="0"/>
        <v>1</v>
      </c>
      <c r="H9" s="12">
        <f t="shared" si="0"/>
        <v>1</v>
      </c>
      <c r="I9" s="12">
        <f t="shared" si="0"/>
        <v>0</v>
      </c>
      <c r="J9" s="12">
        <f t="shared" si="0"/>
        <v>0</v>
      </c>
      <c r="K9" s="12">
        <f t="shared" si="0"/>
        <v>285</v>
      </c>
      <c r="L9" s="12">
        <f t="shared" si="0"/>
        <v>4</v>
      </c>
      <c r="M9" s="12">
        <f t="shared" si="0"/>
        <v>3</v>
      </c>
    </row>
    <row r="10" spans="1:13" ht="12.75">
      <c r="A10" s="1" t="s">
        <v>3</v>
      </c>
      <c r="B10" s="1" t="s">
        <v>4</v>
      </c>
      <c r="C10" s="7">
        <f>SUM(D10:M10)</f>
        <v>315</v>
      </c>
      <c r="D10" s="7">
        <v>282</v>
      </c>
      <c r="E10" s="7">
        <v>25</v>
      </c>
      <c r="F10" s="7">
        <v>0</v>
      </c>
      <c r="G10" s="7">
        <v>1</v>
      </c>
      <c r="H10" s="7">
        <v>1</v>
      </c>
      <c r="I10" s="7">
        <v>0</v>
      </c>
      <c r="J10" s="7">
        <v>0</v>
      </c>
      <c r="K10" s="7">
        <v>6</v>
      </c>
      <c r="L10" s="7">
        <v>0</v>
      </c>
      <c r="M10" s="7">
        <v>0</v>
      </c>
    </row>
    <row r="11" spans="1:13" ht="12.75">
      <c r="A11" s="1" t="s">
        <v>3</v>
      </c>
      <c r="B11" s="1" t="s">
        <v>5</v>
      </c>
      <c r="C11" s="11">
        <f>SUM(D11:M11)</f>
        <v>319</v>
      </c>
      <c r="D11" s="11">
        <v>295</v>
      </c>
      <c r="E11" s="11">
        <v>4</v>
      </c>
      <c r="F11" s="11">
        <v>0</v>
      </c>
      <c r="G11" s="11">
        <v>1</v>
      </c>
      <c r="H11" s="11">
        <v>1</v>
      </c>
      <c r="I11" s="11">
        <v>0</v>
      </c>
      <c r="J11" s="11">
        <v>0</v>
      </c>
      <c r="K11" s="11">
        <v>17</v>
      </c>
      <c r="L11" s="11">
        <v>0</v>
      </c>
      <c r="M11" s="11">
        <v>1</v>
      </c>
    </row>
    <row r="12" spans="1:13" ht="12.75">
      <c r="A12" s="1" t="s">
        <v>3</v>
      </c>
      <c r="B12" s="1" t="s">
        <v>6</v>
      </c>
      <c r="C12" s="11">
        <f>SUM(D12:M12)</f>
        <v>1564</v>
      </c>
      <c r="D12" s="11">
        <v>1298</v>
      </c>
      <c r="E12" s="11">
        <v>138</v>
      </c>
      <c r="F12" s="11">
        <v>90</v>
      </c>
      <c r="G12" s="11">
        <v>1</v>
      </c>
      <c r="H12" s="11">
        <v>1</v>
      </c>
      <c r="I12" s="11">
        <v>0</v>
      </c>
      <c r="J12" s="11">
        <v>0</v>
      </c>
      <c r="K12" s="11">
        <v>32</v>
      </c>
      <c r="L12" s="11">
        <v>4</v>
      </c>
      <c r="M12" s="11">
        <v>0</v>
      </c>
    </row>
    <row r="13" spans="1:13" ht="12.75">
      <c r="A13" s="5" t="s">
        <v>62</v>
      </c>
      <c r="B13" s="1"/>
      <c r="C13" s="12">
        <f>+C10+C11+C12</f>
        <v>2198</v>
      </c>
      <c r="D13" s="12">
        <f aca="true" t="shared" si="1" ref="D13:M13">+D10+D11+D12</f>
        <v>1875</v>
      </c>
      <c r="E13" s="12">
        <f t="shared" si="1"/>
        <v>167</v>
      </c>
      <c r="F13" s="12">
        <f t="shared" si="1"/>
        <v>90</v>
      </c>
      <c r="G13" s="12">
        <f t="shared" si="1"/>
        <v>3</v>
      </c>
      <c r="H13" s="12">
        <f t="shared" si="1"/>
        <v>3</v>
      </c>
      <c r="I13" s="12">
        <f t="shared" si="1"/>
        <v>0</v>
      </c>
      <c r="J13" s="12">
        <f t="shared" si="1"/>
        <v>0</v>
      </c>
      <c r="K13" s="12">
        <f t="shared" si="1"/>
        <v>55</v>
      </c>
      <c r="L13" s="12">
        <f t="shared" si="1"/>
        <v>4</v>
      </c>
      <c r="M13" s="12">
        <f t="shared" si="1"/>
        <v>1</v>
      </c>
    </row>
    <row r="14" spans="1:13" ht="12.75">
      <c r="A14" s="1" t="s">
        <v>7</v>
      </c>
      <c r="B14" s="1" t="s">
        <v>8</v>
      </c>
      <c r="C14" s="11">
        <f>SUM(D14:M14)</f>
        <v>448</v>
      </c>
      <c r="D14" s="11">
        <v>430</v>
      </c>
      <c r="E14" s="11">
        <v>16</v>
      </c>
      <c r="F14" s="11">
        <v>0</v>
      </c>
      <c r="G14" s="11">
        <v>1</v>
      </c>
      <c r="H14" s="11">
        <v>1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</row>
    <row r="15" spans="1:13" ht="12.75">
      <c r="A15" s="1" t="s">
        <v>7</v>
      </c>
      <c r="B15" s="1" t="s">
        <v>9</v>
      </c>
      <c r="C15" s="11">
        <f>SUM(D15:M15)</f>
        <v>59564</v>
      </c>
      <c r="D15" s="11">
        <v>51395</v>
      </c>
      <c r="E15" s="11">
        <v>6882</v>
      </c>
      <c r="F15" s="11">
        <v>889</v>
      </c>
      <c r="G15" s="11">
        <v>0</v>
      </c>
      <c r="H15" s="11">
        <v>1</v>
      </c>
      <c r="I15" s="11">
        <v>0</v>
      </c>
      <c r="J15" s="11">
        <v>0</v>
      </c>
      <c r="K15" s="11">
        <v>397</v>
      </c>
      <c r="L15" s="11">
        <v>0</v>
      </c>
      <c r="M15" s="11">
        <v>0</v>
      </c>
    </row>
    <row r="16" spans="1:13" ht="12.75">
      <c r="A16" s="5" t="s">
        <v>63</v>
      </c>
      <c r="B16" s="1"/>
      <c r="C16" s="12">
        <f>+C14+C15</f>
        <v>60012</v>
      </c>
      <c r="D16" s="12">
        <f aca="true" t="shared" si="2" ref="D16:M16">+D14+D15</f>
        <v>51825</v>
      </c>
      <c r="E16" s="12">
        <f t="shared" si="2"/>
        <v>6898</v>
      </c>
      <c r="F16" s="12">
        <f t="shared" si="2"/>
        <v>889</v>
      </c>
      <c r="G16" s="12">
        <f t="shared" si="2"/>
        <v>1</v>
      </c>
      <c r="H16" s="12">
        <f t="shared" si="2"/>
        <v>2</v>
      </c>
      <c r="I16" s="12">
        <f t="shared" si="2"/>
        <v>0</v>
      </c>
      <c r="J16" s="12">
        <f t="shared" si="2"/>
        <v>0</v>
      </c>
      <c r="K16" s="12">
        <f t="shared" si="2"/>
        <v>397</v>
      </c>
      <c r="L16" s="12">
        <f t="shared" si="2"/>
        <v>0</v>
      </c>
      <c r="M16" s="12">
        <f t="shared" si="2"/>
        <v>0</v>
      </c>
    </row>
    <row r="17" spans="1:13" ht="12.75">
      <c r="A17" s="1" t="s">
        <v>10</v>
      </c>
      <c r="B17" s="1" t="s">
        <v>11</v>
      </c>
      <c r="C17" s="11">
        <f>SUM(D17:M17)</f>
        <v>584</v>
      </c>
      <c r="D17" s="11">
        <v>499</v>
      </c>
      <c r="E17" s="11">
        <v>57</v>
      </c>
      <c r="F17" s="11">
        <v>0</v>
      </c>
      <c r="G17" s="11">
        <v>1</v>
      </c>
      <c r="H17" s="11">
        <v>1</v>
      </c>
      <c r="I17" s="11">
        <v>0</v>
      </c>
      <c r="J17" s="11">
        <v>0</v>
      </c>
      <c r="K17" s="11">
        <v>26</v>
      </c>
      <c r="L17" s="11">
        <v>0</v>
      </c>
      <c r="M17" s="11">
        <v>0</v>
      </c>
    </row>
    <row r="18" spans="1:13" ht="12.75">
      <c r="A18" s="5" t="s">
        <v>64</v>
      </c>
      <c r="B18" s="1"/>
      <c r="C18" s="12">
        <f>+C17</f>
        <v>584</v>
      </c>
      <c r="D18" s="12">
        <f aca="true" t="shared" si="3" ref="D18:M18">+D17</f>
        <v>499</v>
      </c>
      <c r="E18" s="12">
        <f t="shared" si="3"/>
        <v>57</v>
      </c>
      <c r="F18" s="12">
        <f t="shared" si="3"/>
        <v>0</v>
      </c>
      <c r="G18" s="12">
        <f t="shared" si="3"/>
        <v>1</v>
      </c>
      <c r="H18" s="12">
        <f t="shared" si="3"/>
        <v>1</v>
      </c>
      <c r="I18" s="12">
        <f t="shared" si="3"/>
        <v>0</v>
      </c>
      <c r="J18" s="12">
        <f t="shared" si="3"/>
        <v>0</v>
      </c>
      <c r="K18" s="12">
        <f t="shared" si="3"/>
        <v>26</v>
      </c>
      <c r="L18" s="12">
        <f t="shared" si="3"/>
        <v>0</v>
      </c>
      <c r="M18" s="12">
        <f t="shared" si="3"/>
        <v>0</v>
      </c>
    </row>
    <row r="19" spans="1:13" ht="12.75">
      <c r="A19" s="1" t="s">
        <v>12</v>
      </c>
      <c r="B19" s="1" t="s">
        <v>13</v>
      </c>
      <c r="C19" s="11">
        <f>SUM(D19:M19)</f>
        <v>1057</v>
      </c>
      <c r="D19" s="11">
        <v>904</v>
      </c>
      <c r="E19" s="11">
        <v>80</v>
      </c>
      <c r="F19" s="11">
        <v>12</v>
      </c>
      <c r="G19" s="11">
        <v>0</v>
      </c>
      <c r="H19" s="11">
        <v>0</v>
      </c>
      <c r="I19" s="11">
        <v>0</v>
      </c>
      <c r="J19" s="11">
        <v>0</v>
      </c>
      <c r="K19" s="11">
        <v>60</v>
      </c>
      <c r="L19" s="11">
        <v>0</v>
      </c>
      <c r="M19" s="11">
        <v>1</v>
      </c>
    </row>
    <row r="20" spans="1:13" ht="12.75">
      <c r="A20" s="1" t="s">
        <v>12</v>
      </c>
      <c r="B20" s="1" t="s">
        <v>14</v>
      </c>
      <c r="C20" s="11">
        <f>SUM(D20:M20)</f>
        <v>14693</v>
      </c>
      <c r="D20" s="11">
        <v>11899</v>
      </c>
      <c r="E20" s="11">
        <v>1817</v>
      </c>
      <c r="F20" s="11">
        <v>15</v>
      </c>
      <c r="G20" s="11">
        <v>1</v>
      </c>
      <c r="H20" s="11">
        <v>2</v>
      </c>
      <c r="I20" s="11">
        <v>0</v>
      </c>
      <c r="J20" s="11">
        <v>2</v>
      </c>
      <c r="K20" s="11">
        <v>236</v>
      </c>
      <c r="L20" s="11">
        <v>720</v>
      </c>
      <c r="M20" s="11">
        <v>1</v>
      </c>
    </row>
    <row r="21" spans="1:13" ht="12.75">
      <c r="A21" s="5" t="s">
        <v>65</v>
      </c>
      <c r="B21" s="1"/>
      <c r="C21" s="12">
        <f>+C19+C20</f>
        <v>15750</v>
      </c>
      <c r="D21" s="12">
        <f aca="true" t="shared" si="4" ref="D21:M21">+D19+D20</f>
        <v>12803</v>
      </c>
      <c r="E21" s="12">
        <f t="shared" si="4"/>
        <v>1897</v>
      </c>
      <c r="F21" s="12">
        <f t="shared" si="4"/>
        <v>27</v>
      </c>
      <c r="G21" s="12">
        <f t="shared" si="4"/>
        <v>1</v>
      </c>
      <c r="H21" s="12">
        <f t="shared" si="4"/>
        <v>2</v>
      </c>
      <c r="I21" s="12">
        <f t="shared" si="4"/>
        <v>0</v>
      </c>
      <c r="J21" s="12">
        <f t="shared" si="4"/>
        <v>2</v>
      </c>
      <c r="K21" s="12">
        <f t="shared" si="4"/>
        <v>296</v>
      </c>
      <c r="L21" s="12">
        <f t="shared" si="4"/>
        <v>720</v>
      </c>
      <c r="M21" s="12">
        <f t="shared" si="4"/>
        <v>2</v>
      </c>
    </row>
    <row r="22" spans="1:13" ht="12.75">
      <c r="A22" s="1" t="s">
        <v>15</v>
      </c>
      <c r="B22" s="1" t="s">
        <v>16</v>
      </c>
      <c r="C22" s="11">
        <f>SUM(D22:M22)</f>
        <v>2531</v>
      </c>
      <c r="D22" s="11">
        <v>2233</v>
      </c>
      <c r="E22" s="11">
        <v>225</v>
      </c>
      <c r="F22" s="11">
        <v>22</v>
      </c>
      <c r="G22" s="11">
        <v>1</v>
      </c>
      <c r="H22" s="11">
        <v>1</v>
      </c>
      <c r="I22" s="11">
        <v>0</v>
      </c>
      <c r="J22" s="11">
        <v>0</v>
      </c>
      <c r="K22" s="11">
        <v>49</v>
      </c>
      <c r="L22" s="11">
        <v>0</v>
      </c>
      <c r="M22" s="11">
        <v>0</v>
      </c>
    </row>
    <row r="23" spans="1:13" ht="12.75">
      <c r="A23" s="1" t="s">
        <v>15</v>
      </c>
      <c r="B23" s="1" t="s">
        <v>17</v>
      </c>
      <c r="C23" s="11">
        <f>SUM(D23:M23)</f>
        <v>1700</v>
      </c>
      <c r="D23" s="11">
        <v>1077</v>
      </c>
      <c r="E23" s="11">
        <v>142</v>
      </c>
      <c r="F23" s="11">
        <v>11</v>
      </c>
      <c r="G23" s="11">
        <v>0</v>
      </c>
      <c r="H23" s="11">
        <v>1</v>
      </c>
      <c r="I23" s="11">
        <v>0</v>
      </c>
      <c r="J23" s="11">
        <v>0</v>
      </c>
      <c r="K23" s="11">
        <v>105</v>
      </c>
      <c r="L23" s="11">
        <v>364</v>
      </c>
      <c r="M23" s="11">
        <v>0</v>
      </c>
    </row>
    <row r="24" spans="1:13" ht="12.75">
      <c r="A24" s="5" t="s">
        <v>66</v>
      </c>
      <c r="B24" s="1"/>
      <c r="C24" s="12">
        <f>+C22+C23</f>
        <v>4231</v>
      </c>
      <c r="D24" s="12">
        <f aca="true" t="shared" si="5" ref="D24:M24">+D22+D23</f>
        <v>3310</v>
      </c>
      <c r="E24" s="12">
        <f t="shared" si="5"/>
        <v>367</v>
      </c>
      <c r="F24" s="12">
        <f t="shared" si="5"/>
        <v>33</v>
      </c>
      <c r="G24" s="12">
        <f t="shared" si="5"/>
        <v>1</v>
      </c>
      <c r="H24" s="12">
        <f t="shared" si="5"/>
        <v>2</v>
      </c>
      <c r="I24" s="12">
        <f t="shared" si="5"/>
        <v>0</v>
      </c>
      <c r="J24" s="12">
        <f t="shared" si="5"/>
        <v>0</v>
      </c>
      <c r="K24" s="12">
        <f t="shared" si="5"/>
        <v>154</v>
      </c>
      <c r="L24" s="12">
        <f t="shared" si="5"/>
        <v>364</v>
      </c>
      <c r="M24" s="12">
        <f t="shared" si="5"/>
        <v>0</v>
      </c>
    </row>
    <row r="25" spans="1:13" ht="12.75">
      <c r="A25" s="1" t="s">
        <v>43</v>
      </c>
      <c r="B25" s="1" t="s">
        <v>44</v>
      </c>
      <c r="C25" s="11">
        <f>SUM(D25:M25)</f>
        <v>260</v>
      </c>
      <c r="D25" s="11">
        <v>221</v>
      </c>
      <c r="E25" s="11">
        <v>29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9</v>
      </c>
      <c r="L25" s="11">
        <v>0</v>
      </c>
      <c r="M25" s="11">
        <v>1</v>
      </c>
    </row>
    <row r="26" spans="1:13" ht="12.75">
      <c r="A26" s="5" t="s">
        <v>67</v>
      </c>
      <c r="B26" s="1"/>
      <c r="C26" s="12">
        <f>+C25</f>
        <v>260</v>
      </c>
      <c r="D26" s="12">
        <f aca="true" t="shared" si="6" ref="D26:M26">+D25</f>
        <v>221</v>
      </c>
      <c r="E26" s="12">
        <f t="shared" si="6"/>
        <v>29</v>
      </c>
      <c r="F26" s="12">
        <f t="shared" si="6"/>
        <v>0</v>
      </c>
      <c r="G26" s="12">
        <f t="shared" si="6"/>
        <v>0</v>
      </c>
      <c r="H26" s="12">
        <f t="shared" si="6"/>
        <v>0</v>
      </c>
      <c r="I26" s="12">
        <f t="shared" si="6"/>
        <v>0</v>
      </c>
      <c r="J26" s="12">
        <f t="shared" si="6"/>
        <v>0</v>
      </c>
      <c r="K26" s="12">
        <f t="shared" si="6"/>
        <v>9</v>
      </c>
      <c r="L26" s="12">
        <f t="shared" si="6"/>
        <v>0</v>
      </c>
      <c r="M26" s="12">
        <f t="shared" si="6"/>
        <v>1</v>
      </c>
    </row>
    <row r="27" spans="1:13" ht="12.75">
      <c r="A27" s="1" t="s">
        <v>18</v>
      </c>
      <c r="B27" s="1" t="s">
        <v>19</v>
      </c>
      <c r="C27" s="11">
        <f>SUM(D27:M27)</f>
        <v>474</v>
      </c>
      <c r="D27" s="11">
        <v>402</v>
      </c>
      <c r="E27" s="11">
        <v>47</v>
      </c>
      <c r="F27" s="11">
        <v>0</v>
      </c>
      <c r="G27" s="11">
        <v>1</v>
      </c>
      <c r="H27" s="11">
        <v>1</v>
      </c>
      <c r="I27" s="11">
        <v>0</v>
      </c>
      <c r="J27" s="11">
        <v>0</v>
      </c>
      <c r="K27" s="11">
        <v>23</v>
      </c>
      <c r="L27" s="11">
        <v>0</v>
      </c>
      <c r="M27" s="11">
        <v>0</v>
      </c>
    </row>
    <row r="28" spans="1:13" ht="12.75">
      <c r="A28" s="5" t="s">
        <v>68</v>
      </c>
      <c r="B28" s="1"/>
      <c r="C28" s="12">
        <f>+C27</f>
        <v>474</v>
      </c>
      <c r="D28" s="12">
        <f aca="true" t="shared" si="7" ref="D28:M28">+D27</f>
        <v>402</v>
      </c>
      <c r="E28" s="12">
        <f t="shared" si="7"/>
        <v>47</v>
      </c>
      <c r="F28" s="12">
        <f t="shared" si="7"/>
        <v>0</v>
      </c>
      <c r="G28" s="12">
        <f t="shared" si="7"/>
        <v>1</v>
      </c>
      <c r="H28" s="12">
        <f t="shared" si="7"/>
        <v>1</v>
      </c>
      <c r="I28" s="12">
        <f t="shared" si="7"/>
        <v>0</v>
      </c>
      <c r="J28" s="12">
        <f t="shared" si="7"/>
        <v>0</v>
      </c>
      <c r="K28" s="12">
        <f t="shared" si="7"/>
        <v>23</v>
      </c>
      <c r="L28" s="12">
        <f t="shared" si="7"/>
        <v>0</v>
      </c>
      <c r="M28" s="12">
        <f t="shared" si="7"/>
        <v>0</v>
      </c>
    </row>
    <row r="29" spans="1:13" ht="12.75">
      <c r="A29" s="1" t="s">
        <v>41</v>
      </c>
      <c r="B29" s="1" t="s">
        <v>42</v>
      </c>
      <c r="C29" s="11">
        <f>SUM(D29:M29)</f>
        <v>261</v>
      </c>
      <c r="D29" s="11">
        <v>221</v>
      </c>
      <c r="E29" s="11">
        <v>22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18</v>
      </c>
      <c r="L29" s="11">
        <v>0</v>
      </c>
      <c r="M29" s="11">
        <v>0</v>
      </c>
    </row>
    <row r="30" spans="1:13" ht="12.75">
      <c r="A30" s="5" t="s">
        <v>69</v>
      </c>
      <c r="B30" s="1"/>
      <c r="C30" s="12">
        <f>+C29</f>
        <v>261</v>
      </c>
      <c r="D30" s="12">
        <f aca="true" t="shared" si="8" ref="D30:M30">+D29</f>
        <v>221</v>
      </c>
      <c r="E30" s="12">
        <f t="shared" si="8"/>
        <v>22</v>
      </c>
      <c r="F30" s="12">
        <f t="shared" si="8"/>
        <v>0</v>
      </c>
      <c r="G30" s="12">
        <f t="shared" si="8"/>
        <v>0</v>
      </c>
      <c r="H30" s="12">
        <f t="shared" si="8"/>
        <v>0</v>
      </c>
      <c r="I30" s="12">
        <f t="shared" si="8"/>
        <v>0</v>
      </c>
      <c r="J30" s="12">
        <f t="shared" si="8"/>
        <v>0</v>
      </c>
      <c r="K30" s="12">
        <f t="shared" si="8"/>
        <v>18</v>
      </c>
      <c r="L30" s="12">
        <f t="shared" si="8"/>
        <v>0</v>
      </c>
      <c r="M30" s="12">
        <f t="shared" si="8"/>
        <v>0</v>
      </c>
    </row>
    <row r="31" spans="1:13" ht="12.75">
      <c r="A31" s="1" t="s">
        <v>20</v>
      </c>
      <c r="B31" s="1" t="s">
        <v>21</v>
      </c>
      <c r="C31" s="11">
        <f>SUM(D31:M31)</f>
        <v>514</v>
      </c>
      <c r="D31" s="11">
        <v>443</v>
      </c>
      <c r="E31" s="11">
        <v>39</v>
      </c>
      <c r="F31" s="11">
        <v>0</v>
      </c>
      <c r="G31" s="11">
        <v>0</v>
      </c>
      <c r="H31" s="11">
        <v>1</v>
      </c>
      <c r="I31" s="11">
        <v>0</v>
      </c>
      <c r="J31" s="11">
        <v>0</v>
      </c>
      <c r="K31" s="11">
        <v>31</v>
      </c>
      <c r="L31" s="11">
        <v>0</v>
      </c>
      <c r="M31" s="11">
        <v>0</v>
      </c>
    </row>
    <row r="32" spans="1:13" ht="12.75">
      <c r="A32" s="5" t="s">
        <v>70</v>
      </c>
      <c r="B32" s="1"/>
      <c r="C32" s="12">
        <f>+C31</f>
        <v>514</v>
      </c>
      <c r="D32" s="12">
        <f aca="true" t="shared" si="9" ref="D32:M32">+D31</f>
        <v>443</v>
      </c>
      <c r="E32" s="12">
        <f t="shared" si="9"/>
        <v>39</v>
      </c>
      <c r="F32" s="12">
        <f t="shared" si="9"/>
        <v>0</v>
      </c>
      <c r="G32" s="12">
        <f t="shared" si="9"/>
        <v>0</v>
      </c>
      <c r="H32" s="12">
        <f t="shared" si="9"/>
        <v>1</v>
      </c>
      <c r="I32" s="12">
        <f t="shared" si="9"/>
        <v>0</v>
      </c>
      <c r="J32" s="12">
        <f t="shared" si="9"/>
        <v>0</v>
      </c>
      <c r="K32" s="12">
        <f t="shared" si="9"/>
        <v>31</v>
      </c>
      <c r="L32" s="12">
        <f t="shared" si="9"/>
        <v>0</v>
      </c>
      <c r="M32" s="12">
        <f t="shared" si="9"/>
        <v>0</v>
      </c>
    </row>
    <row r="33" spans="1:13" ht="12.75">
      <c r="A33" s="1" t="s">
        <v>22</v>
      </c>
      <c r="B33" s="1" t="s">
        <v>23</v>
      </c>
      <c r="C33" s="11">
        <f>SUM(D33:M33)</f>
        <v>13121</v>
      </c>
      <c r="D33" s="11">
        <v>11607</v>
      </c>
      <c r="E33" s="11">
        <v>1044</v>
      </c>
      <c r="F33" s="11">
        <v>29</v>
      </c>
      <c r="G33" s="11">
        <v>1</v>
      </c>
      <c r="H33" s="11">
        <v>1</v>
      </c>
      <c r="I33" s="11">
        <v>0</v>
      </c>
      <c r="J33" s="11">
        <v>0</v>
      </c>
      <c r="K33" s="11">
        <v>339</v>
      </c>
      <c r="L33" s="11">
        <v>100</v>
      </c>
      <c r="M33" s="11">
        <v>0</v>
      </c>
    </row>
    <row r="34" spans="1:13" ht="12.75">
      <c r="A34" s="1" t="s">
        <v>22</v>
      </c>
      <c r="B34" s="1" t="s">
        <v>24</v>
      </c>
      <c r="C34" s="11">
        <f>SUM(D34:M34)</f>
        <v>35087</v>
      </c>
      <c r="D34" s="11">
        <v>31153</v>
      </c>
      <c r="E34" s="11">
        <v>3490</v>
      </c>
      <c r="F34" s="11">
        <v>87</v>
      </c>
      <c r="G34" s="11">
        <v>1</v>
      </c>
      <c r="H34" s="11">
        <v>1</v>
      </c>
      <c r="I34" s="11">
        <v>0</v>
      </c>
      <c r="J34" s="11">
        <v>4</v>
      </c>
      <c r="K34" s="11">
        <v>348</v>
      </c>
      <c r="L34" s="11">
        <v>0</v>
      </c>
      <c r="M34" s="11">
        <v>3</v>
      </c>
    </row>
    <row r="35" spans="1:13" ht="12.75">
      <c r="A35" s="5" t="s">
        <v>71</v>
      </c>
      <c r="B35" s="1"/>
      <c r="C35" s="12">
        <f>+C33+C34</f>
        <v>48208</v>
      </c>
      <c r="D35" s="12">
        <f aca="true" t="shared" si="10" ref="D35:M35">+D33+D34</f>
        <v>42760</v>
      </c>
      <c r="E35" s="12">
        <f t="shared" si="10"/>
        <v>4534</v>
      </c>
      <c r="F35" s="12">
        <f t="shared" si="10"/>
        <v>116</v>
      </c>
      <c r="G35" s="12">
        <f t="shared" si="10"/>
        <v>2</v>
      </c>
      <c r="H35" s="12">
        <f t="shared" si="10"/>
        <v>2</v>
      </c>
      <c r="I35" s="12">
        <f t="shared" si="10"/>
        <v>0</v>
      </c>
      <c r="J35" s="12">
        <f t="shared" si="10"/>
        <v>4</v>
      </c>
      <c r="K35" s="12">
        <f t="shared" si="10"/>
        <v>687</v>
      </c>
      <c r="L35" s="12">
        <f t="shared" si="10"/>
        <v>100</v>
      </c>
      <c r="M35" s="12">
        <f t="shared" si="10"/>
        <v>3</v>
      </c>
    </row>
    <row r="36" spans="1:13" ht="12.75">
      <c r="A36" s="1" t="s">
        <v>25</v>
      </c>
      <c r="B36" s="1" t="s">
        <v>26</v>
      </c>
      <c r="C36" s="11">
        <f aca="true" t="shared" si="11" ref="C36:C41">SUM(D36:M36)</f>
        <v>97</v>
      </c>
      <c r="D36" s="11">
        <v>82</v>
      </c>
      <c r="E36" s="11">
        <v>8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6</v>
      </c>
      <c r="L36" s="11">
        <v>0</v>
      </c>
      <c r="M36" s="11">
        <v>1</v>
      </c>
    </row>
    <row r="37" spans="1:13" ht="12.75">
      <c r="A37" s="1" t="s">
        <v>25</v>
      </c>
      <c r="B37" s="1" t="s">
        <v>27</v>
      </c>
      <c r="C37" s="11">
        <f t="shared" si="11"/>
        <v>114</v>
      </c>
      <c r="D37" s="11">
        <v>92</v>
      </c>
      <c r="E37" s="11">
        <v>6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16</v>
      </c>
      <c r="L37" s="11">
        <v>0</v>
      </c>
      <c r="M37" s="11">
        <v>0</v>
      </c>
    </row>
    <row r="38" spans="1:13" ht="12.75">
      <c r="A38" s="1" t="s">
        <v>25</v>
      </c>
      <c r="B38" s="1" t="s">
        <v>28</v>
      </c>
      <c r="C38" s="11">
        <f t="shared" si="11"/>
        <v>117</v>
      </c>
      <c r="D38" s="11">
        <v>95</v>
      </c>
      <c r="E38" s="11">
        <v>10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10</v>
      </c>
      <c r="L38" s="11">
        <v>0</v>
      </c>
      <c r="M38" s="11">
        <v>2</v>
      </c>
    </row>
    <row r="39" spans="1:13" ht="12.75">
      <c r="A39" s="1" t="s">
        <v>25</v>
      </c>
      <c r="B39" s="1" t="s">
        <v>29</v>
      </c>
      <c r="C39" s="11">
        <f t="shared" si="11"/>
        <v>1114</v>
      </c>
      <c r="D39" s="11">
        <v>960</v>
      </c>
      <c r="E39" s="11">
        <v>123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30</v>
      </c>
      <c r="L39" s="11">
        <v>0</v>
      </c>
      <c r="M39" s="11">
        <v>1</v>
      </c>
    </row>
    <row r="40" spans="1:13" ht="12.75">
      <c r="A40" s="1" t="s">
        <v>25</v>
      </c>
      <c r="B40" s="1" t="s">
        <v>30</v>
      </c>
      <c r="C40" s="11">
        <f t="shared" si="11"/>
        <v>677</v>
      </c>
      <c r="D40" s="11">
        <v>571</v>
      </c>
      <c r="E40" s="11">
        <v>63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42</v>
      </c>
      <c r="L40" s="11">
        <v>0</v>
      </c>
      <c r="M40" s="11">
        <v>1</v>
      </c>
    </row>
    <row r="41" spans="1:13" ht="12.75">
      <c r="A41" s="1" t="s">
        <v>25</v>
      </c>
      <c r="B41" s="1" t="s">
        <v>31</v>
      </c>
      <c r="C41" s="11">
        <f t="shared" si="11"/>
        <v>122</v>
      </c>
      <c r="D41" s="11">
        <v>90</v>
      </c>
      <c r="E41" s="11">
        <v>9</v>
      </c>
      <c r="F41" s="11">
        <v>1</v>
      </c>
      <c r="G41" s="11">
        <v>1</v>
      </c>
      <c r="H41" s="11">
        <v>1</v>
      </c>
      <c r="I41" s="11">
        <v>0</v>
      </c>
      <c r="J41" s="11">
        <v>0</v>
      </c>
      <c r="K41" s="11">
        <v>12</v>
      </c>
      <c r="L41" s="11">
        <v>8</v>
      </c>
      <c r="M41" s="11">
        <v>0</v>
      </c>
    </row>
    <row r="42" spans="1:13" ht="12.75">
      <c r="A42" s="5" t="s">
        <v>72</v>
      </c>
      <c r="B42" s="1"/>
      <c r="C42" s="12">
        <f>+C36+C37+C38+C39+C40+C41</f>
        <v>2241</v>
      </c>
      <c r="D42" s="12">
        <f aca="true" t="shared" si="12" ref="D42:M42">+D36+D37+D38+D39+D40+D41</f>
        <v>1890</v>
      </c>
      <c r="E42" s="12">
        <f t="shared" si="12"/>
        <v>219</v>
      </c>
      <c r="F42" s="12">
        <f t="shared" si="12"/>
        <v>1</v>
      </c>
      <c r="G42" s="12">
        <f t="shared" si="12"/>
        <v>1</v>
      </c>
      <c r="H42" s="12">
        <f t="shared" si="12"/>
        <v>1</v>
      </c>
      <c r="I42" s="12">
        <f t="shared" si="12"/>
        <v>0</v>
      </c>
      <c r="J42" s="12">
        <f t="shared" si="12"/>
        <v>0</v>
      </c>
      <c r="K42" s="12">
        <f t="shared" si="12"/>
        <v>116</v>
      </c>
      <c r="L42" s="12">
        <f t="shared" si="12"/>
        <v>8</v>
      </c>
      <c r="M42" s="12">
        <f t="shared" si="12"/>
        <v>5</v>
      </c>
    </row>
    <row r="43" spans="1:13" ht="12.75">
      <c r="A43" s="1" t="s">
        <v>32</v>
      </c>
      <c r="B43" s="1" t="s">
        <v>33</v>
      </c>
      <c r="C43" s="11">
        <f>SUM(D43:M43)</f>
        <v>58</v>
      </c>
      <c r="D43" s="11">
        <v>41</v>
      </c>
      <c r="E43" s="11">
        <v>4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13</v>
      </c>
      <c r="L43" s="11">
        <v>0</v>
      </c>
      <c r="M43" s="11">
        <v>0</v>
      </c>
    </row>
    <row r="44" spans="1:13" ht="12.75">
      <c r="A44" s="1" t="s">
        <v>32</v>
      </c>
      <c r="B44" s="1" t="s">
        <v>34</v>
      </c>
      <c r="C44" s="11">
        <f>SUM(D44:M44)</f>
        <v>4144</v>
      </c>
      <c r="D44" s="11">
        <v>3394</v>
      </c>
      <c r="E44" s="11">
        <v>368</v>
      </c>
      <c r="F44" s="11">
        <v>45</v>
      </c>
      <c r="G44" s="11">
        <v>1</v>
      </c>
      <c r="H44" s="11">
        <v>1</v>
      </c>
      <c r="I44" s="11">
        <v>0</v>
      </c>
      <c r="J44" s="11">
        <v>0</v>
      </c>
      <c r="K44" s="11">
        <v>126</v>
      </c>
      <c r="L44" s="11">
        <v>192</v>
      </c>
      <c r="M44" s="11">
        <v>17</v>
      </c>
    </row>
    <row r="45" spans="1:13" ht="12.75">
      <c r="A45" s="5" t="s">
        <v>73</v>
      </c>
      <c r="B45" s="1"/>
      <c r="C45" s="12">
        <f>+C43+C44</f>
        <v>4202</v>
      </c>
      <c r="D45" s="12">
        <f aca="true" t="shared" si="13" ref="D45:M45">+D43+D44</f>
        <v>3435</v>
      </c>
      <c r="E45" s="12">
        <f t="shared" si="13"/>
        <v>372</v>
      </c>
      <c r="F45" s="12">
        <f t="shared" si="13"/>
        <v>45</v>
      </c>
      <c r="G45" s="12">
        <f t="shared" si="13"/>
        <v>1</v>
      </c>
      <c r="H45" s="12">
        <f t="shared" si="13"/>
        <v>1</v>
      </c>
      <c r="I45" s="12">
        <f t="shared" si="13"/>
        <v>0</v>
      </c>
      <c r="J45" s="12">
        <f t="shared" si="13"/>
        <v>0</v>
      </c>
      <c r="K45" s="12">
        <f t="shared" si="13"/>
        <v>139</v>
      </c>
      <c r="L45" s="12">
        <f t="shared" si="13"/>
        <v>192</v>
      </c>
      <c r="M45" s="12">
        <f t="shared" si="13"/>
        <v>17</v>
      </c>
    </row>
    <row r="46" spans="1:13" ht="12.75">
      <c r="A46" s="1" t="s">
        <v>35</v>
      </c>
      <c r="B46" s="1" t="s">
        <v>36</v>
      </c>
      <c r="C46" s="11">
        <f>SUM(D46:M46)</f>
        <v>529</v>
      </c>
      <c r="D46" s="11">
        <v>434</v>
      </c>
      <c r="E46" s="11">
        <v>66</v>
      </c>
      <c r="F46" s="11">
        <v>0</v>
      </c>
      <c r="G46" s="11">
        <v>0</v>
      </c>
      <c r="H46" s="11">
        <v>1</v>
      </c>
      <c r="I46" s="11">
        <v>0</v>
      </c>
      <c r="J46" s="11">
        <v>0</v>
      </c>
      <c r="K46" s="11">
        <v>28</v>
      </c>
      <c r="L46" s="11">
        <v>0</v>
      </c>
      <c r="M46" s="11">
        <v>0</v>
      </c>
    </row>
    <row r="47" spans="1:13" ht="12.75">
      <c r="A47" s="1" t="s">
        <v>35</v>
      </c>
      <c r="B47" s="1" t="s">
        <v>37</v>
      </c>
      <c r="C47" s="11">
        <f>SUM(D47:M47)</f>
        <v>1887</v>
      </c>
      <c r="D47" s="11">
        <v>1613</v>
      </c>
      <c r="E47" s="11">
        <v>183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84</v>
      </c>
      <c r="L47" s="11">
        <v>0</v>
      </c>
      <c r="M47" s="11">
        <v>7</v>
      </c>
    </row>
    <row r="48" spans="1:13" ht="12.75">
      <c r="A48" s="5" t="s">
        <v>74</v>
      </c>
      <c r="B48" s="1"/>
      <c r="C48" s="12">
        <f>+C46+C47</f>
        <v>2416</v>
      </c>
      <c r="D48" s="12">
        <f aca="true" t="shared" si="14" ref="D48:M48">+D46+D47</f>
        <v>2047</v>
      </c>
      <c r="E48" s="12">
        <f t="shared" si="14"/>
        <v>249</v>
      </c>
      <c r="F48" s="12">
        <f t="shared" si="14"/>
        <v>0</v>
      </c>
      <c r="G48" s="12">
        <f t="shared" si="14"/>
        <v>0</v>
      </c>
      <c r="H48" s="12">
        <f t="shared" si="14"/>
        <v>1</v>
      </c>
      <c r="I48" s="12">
        <f t="shared" si="14"/>
        <v>0</v>
      </c>
      <c r="J48" s="12">
        <f t="shared" si="14"/>
        <v>0</v>
      </c>
      <c r="K48" s="12">
        <f t="shared" si="14"/>
        <v>112</v>
      </c>
      <c r="L48" s="12">
        <f t="shared" si="14"/>
        <v>0</v>
      </c>
      <c r="M48" s="12">
        <f t="shared" si="14"/>
        <v>7</v>
      </c>
    </row>
    <row r="49" spans="1:13" ht="12.75">
      <c r="A49" s="1" t="s">
        <v>38</v>
      </c>
      <c r="B49" s="1" t="s">
        <v>39</v>
      </c>
      <c r="C49" s="11">
        <f>SUM(D49:M49)</f>
        <v>307</v>
      </c>
      <c r="D49" s="11">
        <v>273</v>
      </c>
      <c r="E49" s="11">
        <v>21</v>
      </c>
      <c r="F49" s="11">
        <v>0</v>
      </c>
      <c r="G49" s="11">
        <v>1</v>
      </c>
      <c r="H49" s="11">
        <v>1</v>
      </c>
      <c r="I49" s="11">
        <v>0</v>
      </c>
      <c r="J49" s="11">
        <v>0</v>
      </c>
      <c r="K49" s="11">
        <v>11</v>
      </c>
      <c r="L49" s="11">
        <v>0</v>
      </c>
      <c r="M49" s="11">
        <v>0</v>
      </c>
    </row>
    <row r="50" spans="1:13" ht="12.75">
      <c r="A50" s="1" t="s">
        <v>38</v>
      </c>
      <c r="B50" s="1" t="s">
        <v>40</v>
      </c>
      <c r="C50" s="11">
        <f>SUM(D50:M50)</f>
        <v>308</v>
      </c>
      <c r="D50" s="11">
        <v>265</v>
      </c>
      <c r="E50" s="11">
        <v>25</v>
      </c>
      <c r="F50" s="11">
        <v>0</v>
      </c>
      <c r="G50" s="11">
        <v>1</v>
      </c>
      <c r="H50" s="11">
        <v>1</v>
      </c>
      <c r="I50" s="11">
        <v>0</v>
      </c>
      <c r="J50" s="11">
        <v>0</v>
      </c>
      <c r="K50" s="11">
        <v>15</v>
      </c>
      <c r="L50" s="11">
        <v>0</v>
      </c>
      <c r="M50" s="11">
        <v>1</v>
      </c>
    </row>
    <row r="51" spans="1:13" ht="12.75">
      <c r="A51" s="5" t="s">
        <v>75</v>
      </c>
      <c r="C51" s="12">
        <f>+C49+C50</f>
        <v>615</v>
      </c>
      <c r="D51" s="12">
        <f aca="true" t="shared" si="15" ref="D51:M51">+D49+D50</f>
        <v>538</v>
      </c>
      <c r="E51" s="12">
        <f t="shared" si="15"/>
        <v>46</v>
      </c>
      <c r="F51" s="12">
        <f t="shared" si="15"/>
        <v>0</v>
      </c>
      <c r="G51" s="12">
        <f t="shared" si="15"/>
        <v>2</v>
      </c>
      <c r="H51" s="12">
        <f t="shared" si="15"/>
        <v>2</v>
      </c>
      <c r="I51" s="12">
        <f t="shared" si="15"/>
        <v>0</v>
      </c>
      <c r="J51" s="12">
        <f t="shared" si="15"/>
        <v>0</v>
      </c>
      <c r="K51" s="12">
        <f t="shared" si="15"/>
        <v>26</v>
      </c>
      <c r="L51" s="12">
        <f t="shared" si="15"/>
        <v>0</v>
      </c>
      <c r="M51" s="12">
        <f t="shared" si="15"/>
        <v>1</v>
      </c>
    </row>
    <row r="52" spans="3:13" ht="12.75">
      <c r="C52" s="9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2.75">
      <c r="A53" s="5" t="s">
        <v>76</v>
      </c>
      <c r="C53" s="12">
        <f>+C9+C13+C16+C18+C21+C24+C26+C28+C30+C32+C35+C42+C45+C48+C51</f>
        <v>166597</v>
      </c>
      <c r="D53" s="12">
        <f aca="true" t="shared" si="16" ref="D53:M53">+D9+D13+D16+D18+D21+D24+D26+D28+D30+D32+D35+D42+D45+D48+D51</f>
        <v>142589</v>
      </c>
      <c r="E53" s="12">
        <f t="shared" si="16"/>
        <v>18827</v>
      </c>
      <c r="F53" s="12">
        <f t="shared" si="16"/>
        <v>1334</v>
      </c>
      <c r="G53" s="12">
        <f t="shared" si="16"/>
        <v>15</v>
      </c>
      <c r="H53" s="12">
        <f t="shared" si="16"/>
        <v>20</v>
      </c>
      <c r="I53" s="12">
        <f t="shared" si="16"/>
        <v>0</v>
      </c>
      <c r="J53" s="12">
        <f t="shared" si="16"/>
        <v>6</v>
      </c>
      <c r="K53" s="12">
        <f t="shared" si="16"/>
        <v>2374</v>
      </c>
      <c r="L53" s="12">
        <f t="shared" si="16"/>
        <v>1392</v>
      </c>
      <c r="M53" s="12">
        <f t="shared" si="16"/>
        <v>40</v>
      </c>
    </row>
    <row r="54" spans="3:13" ht="12.75">
      <c r="C54" s="9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3:13" ht="12.75">
      <c r="C55" s="9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3:13" ht="12.75">
      <c r="C56" s="9"/>
      <c r="D56" s="10"/>
      <c r="E56" s="10"/>
      <c r="F56" s="10"/>
      <c r="G56" s="10"/>
      <c r="H56" s="10"/>
      <c r="I56" s="10"/>
      <c r="J56" s="10"/>
      <c r="K56" s="10"/>
      <c r="L56" s="10"/>
      <c r="M56" s="10"/>
    </row>
  </sheetData>
  <printOptions/>
  <pageMargins left="0.75" right="0.75" top="1" bottom="1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2011-12-22T21:21:42Z</cp:lastPrinted>
  <dcterms:created xsi:type="dcterms:W3CDTF">2011-12-05T18:17:44Z</dcterms:created>
  <dcterms:modified xsi:type="dcterms:W3CDTF">2013-12-16T21:04:34Z</dcterms:modified>
  <cp:category/>
  <cp:version/>
  <cp:contentType/>
  <cp:contentStatus/>
</cp:coreProperties>
</file>