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8580" activeTab="0"/>
  </bookViews>
  <sheets>
    <sheet name="factcoopareaEDEN12" sheetId="1" r:id="rId1"/>
    <sheet name="usucoopareaEDEN12" sheetId="2" r:id="rId2"/>
  </sheets>
  <definedNames/>
  <calcPr fullCalcOnLoad="1"/>
</workbook>
</file>

<file path=xl/sharedStrings.xml><?xml version="1.0" encoding="utf-8"?>
<sst xmlns="http://schemas.openxmlformats.org/spreadsheetml/2006/main" count="695" uniqueCount="239">
  <si>
    <t>Ramallo</t>
  </si>
  <si>
    <t>Coop de Ramallo</t>
  </si>
  <si>
    <t>Rivadavia</t>
  </si>
  <si>
    <t>Coop de Fortín Olavarria</t>
  </si>
  <si>
    <t>Coop de Sansinena</t>
  </si>
  <si>
    <t>Coop de Roosevelt</t>
  </si>
  <si>
    <t>Coop de Rivadavia (eden)</t>
  </si>
  <si>
    <t>Rojas</t>
  </si>
  <si>
    <t>Coop de Rojas</t>
  </si>
  <si>
    <t>Coop de La Angelita</t>
  </si>
  <si>
    <t>Roque Pérez</t>
  </si>
  <si>
    <t>Coop de Antonio Carboni</t>
  </si>
  <si>
    <t>Coop de Norberto de la Riestra</t>
  </si>
  <si>
    <t>Saladillo</t>
  </si>
  <si>
    <t>Coop de 25 de Mayo Sur</t>
  </si>
  <si>
    <t>Coop de Saladillo</t>
  </si>
  <si>
    <t>Saliqueló</t>
  </si>
  <si>
    <t>Coop de Quenuma</t>
  </si>
  <si>
    <t>Salto</t>
  </si>
  <si>
    <t>Coop de Inés Indart</t>
  </si>
  <si>
    <t>Coop de Salto</t>
  </si>
  <si>
    <t>Coop de Gahan</t>
  </si>
  <si>
    <t>Coop de Arroyo Dulce</t>
  </si>
  <si>
    <t>San Andrés de Giles</t>
  </si>
  <si>
    <t>Coop de Villa Ruiz</t>
  </si>
  <si>
    <t>Coop de Azcuenaga</t>
  </si>
  <si>
    <t>Coop de Franklin</t>
  </si>
  <si>
    <t>Coop de Cucullú</t>
  </si>
  <si>
    <t>San Antonio de Areco</t>
  </si>
  <si>
    <t>Coop de Villa Lia Ltda.</t>
  </si>
  <si>
    <t>Coop de San A. de Areco</t>
  </si>
  <si>
    <t>San Nicolás</t>
  </si>
  <si>
    <t>Coop de La Emilia</t>
  </si>
  <si>
    <t>Coop de General Rojo</t>
  </si>
  <si>
    <t>San Pedro</t>
  </si>
  <si>
    <t>Coop de San Pedro</t>
  </si>
  <si>
    <t>Suipacha</t>
  </si>
  <si>
    <t>Coop de Suipacha</t>
  </si>
  <si>
    <t>Trenque Lauquen</t>
  </si>
  <si>
    <t>Coop de Trenque Lauquén</t>
  </si>
  <si>
    <t>Zárate</t>
  </si>
  <si>
    <t>Coop de Zárate</t>
  </si>
  <si>
    <t>25 de Mayo</t>
  </si>
  <si>
    <t>Coop de Pedernales</t>
  </si>
  <si>
    <t>Coop de Bolivar</t>
  </si>
  <si>
    <t>Coop de Gdor. Ugarte</t>
  </si>
  <si>
    <t>9 de Julio</t>
  </si>
  <si>
    <t>Coop de Dudignac</t>
  </si>
  <si>
    <t>Coop de 9 de julio, Mariano Moreno</t>
  </si>
  <si>
    <t>Adolfo Alsina</t>
  </si>
  <si>
    <t>Coop de Adolfo Alsina Ltda.</t>
  </si>
  <si>
    <t>Coop de Rivera</t>
  </si>
  <si>
    <t>Alberti</t>
  </si>
  <si>
    <t>Coop de Coronel Mom</t>
  </si>
  <si>
    <t>Coop de Pla</t>
  </si>
  <si>
    <t>Coop de Coronel Seguí</t>
  </si>
  <si>
    <t>Baradero</t>
  </si>
  <si>
    <t>Arrecifes</t>
  </si>
  <si>
    <t>Coop de Todd</t>
  </si>
  <si>
    <t>Coop de Viña</t>
  </si>
  <si>
    <t>Bolívar</t>
  </si>
  <si>
    <t>Coop de Pirovano</t>
  </si>
  <si>
    <t>Bragado</t>
  </si>
  <si>
    <t>Coop de Olascoaga</t>
  </si>
  <si>
    <t>Coop de Bragado</t>
  </si>
  <si>
    <t>Campana</t>
  </si>
  <si>
    <t>Coop de Provision  p/ P. Forestales</t>
  </si>
  <si>
    <t>Capitán Sarmiento</t>
  </si>
  <si>
    <t>Carlos Casares</t>
  </si>
  <si>
    <t>Coop de Z. Norte Casares Ltda.</t>
  </si>
  <si>
    <t>Carlos Tejedor</t>
  </si>
  <si>
    <t>Coop de Colonia Sere</t>
  </si>
  <si>
    <t>Coop de Timote</t>
  </si>
  <si>
    <t>Coop de Curarú</t>
  </si>
  <si>
    <t>Coop de Carlos Tejedor</t>
  </si>
  <si>
    <t>Coop de Tres Algarrobos</t>
  </si>
  <si>
    <t>Carmen de Areco</t>
  </si>
  <si>
    <t>Coop de Carmen de Areco</t>
  </si>
  <si>
    <t>Chacabuco</t>
  </si>
  <si>
    <t>Coop de Chacabuco</t>
  </si>
  <si>
    <t>Chivilcoy</t>
  </si>
  <si>
    <t>Coop de San Sebastián Ltda. (Chivilcoy)</t>
  </si>
  <si>
    <t>Coop de Moquehua</t>
  </si>
  <si>
    <t>Colón</t>
  </si>
  <si>
    <t>Coop de Colón</t>
  </si>
  <si>
    <t>Coop de Pearson</t>
  </si>
  <si>
    <t>Escobar</t>
  </si>
  <si>
    <t>Coop de Escobar Norte</t>
  </si>
  <si>
    <t>Coop de Lujan</t>
  </si>
  <si>
    <t>Daireaux</t>
  </si>
  <si>
    <t>Coop de Daireaux</t>
  </si>
  <si>
    <t>Coop de Huanguelen</t>
  </si>
  <si>
    <t>Municipio de Salazar</t>
  </si>
  <si>
    <t>Exaltación de la Cruz</t>
  </si>
  <si>
    <t>Coop de Parada Robles</t>
  </si>
  <si>
    <t>Florentino Ameghino</t>
  </si>
  <si>
    <t>Coop de Pasteur</t>
  </si>
  <si>
    <t>General Arenales</t>
  </si>
  <si>
    <t>Coop El Chingolo (Santa Fe)</t>
  </si>
  <si>
    <t>Coop de Ferré</t>
  </si>
  <si>
    <t>Coop de Monte</t>
  </si>
  <si>
    <t>General Pinto</t>
  </si>
  <si>
    <t>Coop de Iriarte</t>
  </si>
  <si>
    <t>Coop de El Dorado</t>
  </si>
  <si>
    <t>Coop de Coronel Granada</t>
  </si>
  <si>
    <t>General Viamonte</t>
  </si>
  <si>
    <t>Coop de San Emilio</t>
  </si>
  <si>
    <t>Coop de Zavalia</t>
  </si>
  <si>
    <t>Coop de General Viamonte</t>
  </si>
  <si>
    <t>Coop de Baigorrita</t>
  </si>
  <si>
    <t>General Villegas</t>
  </si>
  <si>
    <t>Coop de Piedritas</t>
  </si>
  <si>
    <t>Coop de Emilio Bunge</t>
  </si>
  <si>
    <t>Coop de Banderalo</t>
  </si>
  <si>
    <t>Coop de Cañada Seca</t>
  </si>
  <si>
    <t>Coop de Villa Sauze</t>
  </si>
  <si>
    <t>Coop de Santa Regina</t>
  </si>
  <si>
    <t>Coop de Charlone</t>
  </si>
  <si>
    <t>Coop de Villa Saboya</t>
  </si>
  <si>
    <t>Coop de Santa Eleodora</t>
  </si>
  <si>
    <t>Coop de Rufino (Santa Fe)</t>
  </si>
  <si>
    <t>Junín</t>
  </si>
  <si>
    <t>Coop de Morse</t>
  </si>
  <si>
    <t>Coop de Agustín Roca Ltda.</t>
  </si>
  <si>
    <t>Coop de Agustina</t>
  </si>
  <si>
    <t>Coop de Junin - La Agraria</t>
  </si>
  <si>
    <t>Coop de Laplacette</t>
  </si>
  <si>
    <t>Leandro N. Alem</t>
  </si>
  <si>
    <t>Lincoln</t>
  </si>
  <si>
    <t>Coop de Arenaza</t>
  </si>
  <si>
    <t>Coop de Martinez de Hoz</t>
  </si>
  <si>
    <t>Coop de Bayauca</t>
  </si>
  <si>
    <t>Coop de Carlos Salas La Pradera</t>
  </si>
  <si>
    <t>Coop de Las Toscas</t>
  </si>
  <si>
    <t>Coop de Roberts</t>
  </si>
  <si>
    <t>Coop de El Triunfo</t>
  </si>
  <si>
    <t>Lobos</t>
  </si>
  <si>
    <t>Luján</t>
  </si>
  <si>
    <t>Mercedes</t>
  </si>
  <si>
    <t>Coop de Mercedes Julio Levin de Agote</t>
  </si>
  <si>
    <t>Monte</t>
  </si>
  <si>
    <t>Navarro</t>
  </si>
  <si>
    <t>Coop de Navarro COPESNA</t>
  </si>
  <si>
    <t>Pehuajó</t>
  </si>
  <si>
    <t>Coop de Pehuajó</t>
  </si>
  <si>
    <t>Pergamino</t>
  </si>
  <si>
    <t>Coop de El Socorro</t>
  </si>
  <si>
    <t>Coop de La Violeta</t>
  </si>
  <si>
    <t>Coop de Mariano Alfonzo</t>
  </si>
  <si>
    <t>Coop de Manuel Ocampo</t>
  </si>
  <si>
    <t>Coop de Urquiza</t>
  </si>
  <si>
    <t>Coop de Guerrico</t>
  </si>
  <si>
    <t>Coop de Rancagua</t>
  </si>
  <si>
    <t>Coop de Pinzón</t>
  </si>
  <si>
    <t>Coop de Ayerza</t>
  </si>
  <si>
    <t>Coop de Mariano Benitez</t>
  </si>
  <si>
    <t>Coop de Fortín Tiburcio</t>
  </si>
  <si>
    <t>Coop de Pergamino</t>
  </si>
  <si>
    <t>Cañuelas</t>
  </si>
  <si>
    <t>Departamento</t>
  </si>
  <si>
    <t>Ente</t>
  </si>
  <si>
    <t>Facturado a usuario final</t>
  </si>
  <si>
    <t>Valores expresados en MWh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</si>
  <si>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</si>
  <si>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</si>
  <si>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</si>
  <si>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</si>
  <si>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</si>
  <si>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</si>
  <si>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</si>
  <si>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</si>
  <si>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</si>
  <si>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</si>
  <si>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</si>
  <si>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Coop de Facundo Quiroga</t>
  </si>
  <si>
    <t>Coop de La Niña</t>
  </si>
  <si>
    <t>10 de Julio</t>
  </si>
  <si>
    <t>Coop de French</t>
  </si>
  <si>
    <t>Coop de Udampilleta</t>
  </si>
  <si>
    <t>Coop de La Luisa</t>
  </si>
  <si>
    <t>Coop de Gorostiaga</t>
  </si>
  <si>
    <t>Coop de Ameghino</t>
  </si>
  <si>
    <t>Coop de Germania</t>
  </si>
  <si>
    <t>Coop de Gonzalez Moreno</t>
  </si>
  <si>
    <t>Total 25 de Mayo</t>
  </si>
  <si>
    <t>Total 9 de Julio</t>
  </si>
  <si>
    <t>Total Adolfo Alsina</t>
  </si>
  <si>
    <t>Total Alberti</t>
  </si>
  <si>
    <t>Total Arrecifes</t>
  </si>
  <si>
    <t>Total Baradero</t>
  </si>
  <si>
    <t>Total Bolívar</t>
  </si>
  <si>
    <t>Total Bragado</t>
  </si>
  <si>
    <t>Total Campana</t>
  </si>
  <si>
    <t>Total Cañuelas</t>
  </si>
  <si>
    <t>Total Capitán Sarmiento</t>
  </si>
  <si>
    <t>Total Carlos Casares</t>
  </si>
  <si>
    <t>Total Carlos Tejedor</t>
  </si>
  <si>
    <t>Total Carmen de Areco</t>
  </si>
  <si>
    <t>Total Chacabuco</t>
  </si>
  <si>
    <t>Total Chivilcoy</t>
  </si>
  <si>
    <t>Total Colón</t>
  </si>
  <si>
    <t>Total Daireaux</t>
  </si>
  <si>
    <t>Total Escobar</t>
  </si>
  <si>
    <t>Total Exaltación de la Cruz</t>
  </si>
  <si>
    <t>Total Florentino Ameghino</t>
  </si>
  <si>
    <t>Total General Arenales</t>
  </si>
  <si>
    <t>Total General Pinto</t>
  </si>
  <si>
    <t>Total General Viamonte</t>
  </si>
  <si>
    <t>Total General Villegas</t>
  </si>
  <si>
    <t>Total Junín</t>
  </si>
  <si>
    <t>Total Leandro N. Alem</t>
  </si>
  <si>
    <t>Total Lincoln</t>
  </si>
  <si>
    <t>Total Lobos</t>
  </si>
  <si>
    <t>Total Luján</t>
  </si>
  <si>
    <t>Total Mercedes</t>
  </si>
  <si>
    <t>Total Monte</t>
  </si>
  <si>
    <t>Total Navarro</t>
  </si>
  <si>
    <t>Total Pehuajó</t>
  </si>
  <si>
    <t>Total Pergamino</t>
  </si>
  <si>
    <t>Total Ramallo</t>
  </si>
  <si>
    <t>Total Rivadavia</t>
  </si>
  <si>
    <t>Total Rojas</t>
  </si>
  <si>
    <t>Total Roque Pérez</t>
  </si>
  <si>
    <t>Total Saladillo</t>
  </si>
  <si>
    <t>Total Saliqueló</t>
  </si>
  <si>
    <t>Total Salto</t>
  </si>
  <si>
    <t>Total San Andrés de Giles</t>
  </si>
  <si>
    <t>Total San Antonio de Areco</t>
  </si>
  <si>
    <t>Total San Nicolás</t>
  </si>
  <si>
    <t>Total San Pedro</t>
  </si>
  <si>
    <t>Total Suipacha</t>
  </si>
  <si>
    <t>Total Trenque Lauquen</t>
  </si>
  <si>
    <t>Total Zárate</t>
  </si>
  <si>
    <t>Total Cooperativas</t>
  </si>
  <si>
    <t>Coop de Urdampilleta</t>
  </si>
  <si>
    <t>Cantidad de usuarios</t>
  </si>
  <si>
    <t>PROVINCIA DE BUENOS AIRES- Cooperativas  AREA NORTE</t>
  </si>
  <si>
    <t>PROVINCIA DE BUENOS AIRES- Cooperativas AREA NORTE</t>
  </si>
  <si>
    <t>AÑO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</si>
</sst>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MS Sans Serif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1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7"/>
  <sheetViews>
    <sheetView tabSelected="1" workbookViewId="0" topLeftCell="B181">
      <selection activeCell="B208" sqref="B208"/>
    </sheetView>
  </sheetViews>
  <sheetFormatPr defaultColWidth="11.421875" defaultRowHeight="12.75"/>
  <cols>
    <col min="1" max="1" width="24.421875" style="0" customWidth="1"/>
    <col min="2" max="2" width="38.140625" style="0" customWidth="1"/>
    <col min="3" max="3" width="12.421875" style="0" customWidth="1"/>
  </cols>
  <sheetData>
    <row r="2" spans="1:13" ht="12.75">
      <c r="A2" s="2" t="s">
        <v>238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2" t="s">
        <v>236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2" t="s">
        <v>161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2" t="s">
        <v>162</v>
      </c>
      <c r="C5" s="2"/>
      <c r="D5" s="2"/>
      <c r="E5" s="3"/>
      <c r="F5" s="3"/>
      <c r="G5" s="3"/>
      <c r="H5" s="3"/>
      <c r="I5" s="3"/>
      <c r="J5" s="3"/>
      <c r="K5" s="3"/>
      <c r="L5" s="3"/>
      <c r="M5" s="3"/>
    </row>
    <row r="6" spans="2:13" ht="12.75"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2" t="s">
        <v>159</v>
      </c>
      <c r="B7" s="2" t="s">
        <v>160</v>
      </c>
      <c r="C7" s="4" t="s">
        <v>163</v>
      </c>
      <c r="D7" s="4" t="s">
        <v>164</v>
      </c>
      <c r="E7" s="4" t="s">
        <v>165</v>
      </c>
      <c r="F7" s="4" t="s">
        <v>166</v>
      </c>
      <c r="G7" s="4" t="s">
        <v>167</v>
      </c>
      <c r="H7" s="4" t="s">
        <v>168</v>
      </c>
      <c r="I7" s="4" t="s">
        <v>169</v>
      </c>
      <c r="J7" s="4" t="s">
        <v>170</v>
      </c>
      <c r="K7" s="4" t="s">
        <v>171</v>
      </c>
      <c r="L7" s="4" t="s">
        <v>172</v>
      </c>
      <c r="M7" s="4" t="s">
        <v>173</v>
      </c>
    </row>
    <row r="8" spans="1:13" ht="12.75">
      <c r="A8" t="s">
        <v>42</v>
      </c>
      <c r="B8" t="s">
        <v>43</v>
      </c>
      <c r="C8" s="13">
        <f>SUM(D8:M8)</f>
        <v>3019.3410000000003</v>
      </c>
      <c r="D8" s="13">
        <v>1509.534</v>
      </c>
      <c r="E8" s="13">
        <v>626.063</v>
      </c>
      <c r="F8" s="13">
        <v>0</v>
      </c>
      <c r="G8" s="13">
        <v>0</v>
      </c>
      <c r="H8" s="13">
        <v>230</v>
      </c>
      <c r="I8" s="13">
        <v>0</v>
      </c>
      <c r="J8" s="13">
        <v>0</v>
      </c>
      <c r="K8" s="13">
        <v>0</v>
      </c>
      <c r="L8" s="13">
        <v>653.744</v>
      </c>
      <c r="M8" s="13">
        <v>0</v>
      </c>
    </row>
    <row r="9" spans="1:13" ht="12.75">
      <c r="A9" t="s">
        <v>42</v>
      </c>
      <c r="B9" t="s">
        <v>14</v>
      </c>
      <c r="C9" s="13">
        <f>SUM(D9:M9)</f>
        <v>3741.75</v>
      </c>
      <c r="D9" s="13">
        <v>856.225</v>
      </c>
      <c r="E9" s="13">
        <v>984.526</v>
      </c>
      <c r="F9" s="13">
        <v>0</v>
      </c>
      <c r="G9" s="13">
        <v>0</v>
      </c>
      <c r="H9" s="13">
        <v>135.963</v>
      </c>
      <c r="I9" s="13">
        <v>0</v>
      </c>
      <c r="J9" s="13">
        <v>0</v>
      </c>
      <c r="K9" s="13">
        <v>72.281</v>
      </c>
      <c r="L9" s="13">
        <v>1692.755</v>
      </c>
      <c r="M9" s="13">
        <v>0</v>
      </c>
    </row>
    <row r="10" spans="1:13" ht="12.75">
      <c r="A10" t="s">
        <v>42</v>
      </c>
      <c r="B10" t="s">
        <v>44</v>
      </c>
      <c r="C10" s="13">
        <f>SUM(D10:M10)</f>
        <v>1172.504</v>
      </c>
      <c r="D10" s="13">
        <v>637.792</v>
      </c>
      <c r="E10" s="13">
        <v>258.42</v>
      </c>
      <c r="F10" s="13">
        <v>32.876</v>
      </c>
      <c r="G10" s="13">
        <v>0</v>
      </c>
      <c r="H10" s="13">
        <v>62.679</v>
      </c>
      <c r="I10" s="13">
        <v>0</v>
      </c>
      <c r="J10" s="13">
        <v>0</v>
      </c>
      <c r="K10" s="13">
        <v>1.396</v>
      </c>
      <c r="L10" s="13">
        <v>179.341</v>
      </c>
      <c r="M10" s="13">
        <v>0</v>
      </c>
    </row>
    <row r="11" spans="1:13" ht="12.75">
      <c r="A11" t="s">
        <v>42</v>
      </c>
      <c r="B11" t="s">
        <v>45</v>
      </c>
      <c r="C11" s="13">
        <f>SUM(D11:M11)</f>
        <v>1705.833</v>
      </c>
      <c r="D11" s="13">
        <v>407.215</v>
      </c>
      <c r="E11" s="13">
        <v>127.138</v>
      </c>
      <c r="F11" s="13">
        <v>802.814</v>
      </c>
      <c r="G11" s="13">
        <v>18.716</v>
      </c>
      <c r="H11" s="13">
        <v>78.391</v>
      </c>
      <c r="I11" s="13">
        <v>0</v>
      </c>
      <c r="J11" s="13">
        <v>0</v>
      </c>
      <c r="K11" s="13">
        <v>0</v>
      </c>
      <c r="L11" s="13">
        <v>232.985</v>
      </c>
      <c r="M11" s="13">
        <v>38.574</v>
      </c>
    </row>
    <row r="12" spans="1:13" ht="12.75">
      <c r="A12" t="s">
        <v>42</v>
      </c>
      <c r="B12" s="6" t="s">
        <v>12</v>
      </c>
      <c r="C12" s="13">
        <f>SUM(D12:M12)</f>
        <v>8792.958</v>
      </c>
      <c r="D12" s="13">
        <v>3743.63</v>
      </c>
      <c r="E12" s="13">
        <v>1745.804</v>
      </c>
      <c r="F12" s="13">
        <v>582.728</v>
      </c>
      <c r="G12" s="13">
        <v>128.118</v>
      </c>
      <c r="H12" s="13">
        <v>453.323</v>
      </c>
      <c r="I12" s="13">
        <v>0</v>
      </c>
      <c r="J12" s="13">
        <v>0</v>
      </c>
      <c r="K12" s="13">
        <v>0</v>
      </c>
      <c r="L12" s="13">
        <v>2139.355</v>
      </c>
      <c r="M12" s="13">
        <v>0</v>
      </c>
    </row>
    <row r="13" spans="1:13" ht="12.75">
      <c r="A13" s="8" t="s">
        <v>184</v>
      </c>
      <c r="C13" s="14">
        <f aca="true" t="shared" si="0" ref="C13:M13">+C8+C9+C10+C11+C12</f>
        <v>18432.386</v>
      </c>
      <c r="D13" s="14">
        <f t="shared" si="0"/>
        <v>7154.396000000001</v>
      </c>
      <c r="E13" s="14">
        <f t="shared" si="0"/>
        <v>3741.951</v>
      </c>
      <c r="F13" s="14">
        <f t="shared" si="0"/>
        <v>1418.418</v>
      </c>
      <c r="G13" s="14">
        <f t="shared" si="0"/>
        <v>146.834</v>
      </c>
      <c r="H13" s="14">
        <f t="shared" si="0"/>
        <v>960.356</v>
      </c>
      <c r="I13" s="14">
        <f t="shared" si="0"/>
        <v>0</v>
      </c>
      <c r="J13" s="14">
        <f t="shared" si="0"/>
        <v>0</v>
      </c>
      <c r="K13" s="14">
        <f t="shared" si="0"/>
        <v>73.677</v>
      </c>
      <c r="L13" s="14">
        <f t="shared" si="0"/>
        <v>4898.18</v>
      </c>
      <c r="M13" s="14">
        <f t="shared" si="0"/>
        <v>38.574</v>
      </c>
    </row>
    <row r="14" spans="1:13" ht="12.75">
      <c r="A14" t="s">
        <v>46</v>
      </c>
      <c r="B14" s="5" t="s">
        <v>175</v>
      </c>
      <c r="C14" s="7">
        <f>SUM(D14:M14)</f>
        <v>1485</v>
      </c>
      <c r="D14" s="7">
        <v>247</v>
      </c>
      <c r="E14" s="7">
        <v>88</v>
      </c>
      <c r="F14" s="7">
        <v>649</v>
      </c>
      <c r="G14" s="7">
        <v>0</v>
      </c>
      <c r="H14" s="7">
        <v>50</v>
      </c>
      <c r="I14" s="7">
        <v>0</v>
      </c>
      <c r="J14" s="7">
        <v>0</v>
      </c>
      <c r="K14" s="7">
        <v>27</v>
      </c>
      <c r="L14" s="7">
        <v>424</v>
      </c>
      <c r="M14" s="7">
        <v>0</v>
      </c>
    </row>
    <row r="15" spans="1:13" ht="12.75">
      <c r="A15" t="s">
        <v>46</v>
      </c>
      <c r="B15" t="s">
        <v>174</v>
      </c>
      <c r="C15" s="13">
        <f>SUM(D15:M15)</f>
        <v>5117.312</v>
      </c>
      <c r="D15" s="13">
        <v>1436.477</v>
      </c>
      <c r="E15" s="13">
        <v>2463.161</v>
      </c>
      <c r="F15" s="13">
        <v>0</v>
      </c>
      <c r="G15" s="13">
        <v>0</v>
      </c>
      <c r="H15" s="13">
        <v>381.5</v>
      </c>
      <c r="I15" s="13">
        <v>0</v>
      </c>
      <c r="J15" s="13">
        <v>0</v>
      </c>
      <c r="K15" s="13">
        <v>44.123</v>
      </c>
      <c r="L15" s="13">
        <v>792.051</v>
      </c>
      <c r="M15" s="13">
        <v>0</v>
      </c>
    </row>
    <row r="16" spans="1:13" ht="12.75">
      <c r="A16" t="s">
        <v>176</v>
      </c>
      <c r="B16" s="5" t="s">
        <v>177</v>
      </c>
      <c r="C16" s="7">
        <f>SUM(D16:M16)</f>
        <v>2520</v>
      </c>
      <c r="D16" s="7">
        <v>520</v>
      </c>
      <c r="E16" s="7">
        <v>1664</v>
      </c>
      <c r="F16" s="7">
        <v>0</v>
      </c>
      <c r="G16" s="7">
        <v>0</v>
      </c>
      <c r="H16" s="7">
        <v>98</v>
      </c>
      <c r="I16" s="7">
        <v>0</v>
      </c>
      <c r="J16" s="7">
        <v>0</v>
      </c>
      <c r="K16" s="7">
        <v>0</v>
      </c>
      <c r="L16" s="7">
        <v>238</v>
      </c>
      <c r="M16" s="7">
        <v>0</v>
      </c>
    </row>
    <row r="17" spans="1:13" ht="12.75">
      <c r="A17" t="s">
        <v>46</v>
      </c>
      <c r="B17" t="s">
        <v>47</v>
      </c>
      <c r="C17" s="13">
        <f>SUM(D17:M17)</f>
        <v>5050.467000000001</v>
      </c>
      <c r="D17" s="13">
        <v>2152.652</v>
      </c>
      <c r="E17" s="13">
        <v>652.693</v>
      </c>
      <c r="F17" s="13">
        <v>1332.621</v>
      </c>
      <c r="G17" s="13">
        <v>98.496</v>
      </c>
      <c r="H17" s="13">
        <v>316.7</v>
      </c>
      <c r="I17" s="13">
        <v>0</v>
      </c>
      <c r="J17" s="13">
        <v>0</v>
      </c>
      <c r="K17" s="13">
        <v>114.488</v>
      </c>
      <c r="L17" s="13">
        <v>315.669</v>
      </c>
      <c r="M17" s="13">
        <v>67.148</v>
      </c>
    </row>
    <row r="18" spans="1:13" ht="12.75">
      <c r="A18" t="s">
        <v>46</v>
      </c>
      <c r="B18" t="s">
        <v>48</v>
      </c>
      <c r="C18" s="13">
        <f>SUM(D18:M18)</f>
        <v>76513.961</v>
      </c>
      <c r="D18" s="13">
        <v>29672.113</v>
      </c>
      <c r="E18" s="13">
        <v>12117.315</v>
      </c>
      <c r="F18" s="13">
        <v>24889.992</v>
      </c>
      <c r="G18" s="13">
        <v>2540.264</v>
      </c>
      <c r="H18" s="13">
        <v>3879.258</v>
      </c>
      <c r="I18" s="13">
        <v>0</v>
      </c>
      <c r="J18" s="13">
        <v>0</v>
      </c>
      <c r="K18" s="13">
        <v>1469.068</v>
      </c>
      <c r="L18" s="13">
        <v>1945.951</v>
      </c>
      <c r="M18" s="13">
        <v>0</v>
      </c>
    </row>
    <row r="19" spans="1:13" ht="12.75">
      <c r="A19" s="8" t="s">
        <v>185</v>
      </c>
      <c r="C19" s="14">
        <f>+C14+C15+C16+C17+C18</f>
        <v>90686.73999999999</v>
      </c>
      <c r="D19" s="14">
        <f aca="true" t="shared" si="1" ref="D19:M19">+D14+D15+D16+D17+D18</f>
        <v>34028.242</v>
      </c>
      <c r="E19" s="14">
        <f t="shared" si="1"/>
        <v>16985.169</v>
      </c>
      <c r="F19" s="14">
        <f t="shared" si="1"/>
        <v>26871.612999999998</v>
      </c>
      <c r="G19" s="14">
        <f t="shared" si="1"/>
        <v>2638.76</v>
      </c>
      <c r="H19" s="14">
        <f t="shared" si="1"/>
        <v>4725.458</v>
      </c>
      <c r="I19" s="14">
        <f t="shared" si="1"/>
        <v>0</v>
      </c>
      <c r="J19" s="14">
        <f t="shared" si="1"/>
        <v>0</v>
      </c>
      <c r="K19" s="14">
        <f t="shared" si="1"/>
        <v>1654.679</v>
      </c>
      <c r="L19" s="14">
        <f t="shared" si="1"/>
        <v>3715.671</v>
      </c>
      <c r="M19" s="14">
        <f t="shared" si="1"/>
        <v>67.148</v>
      </c>
    </row>
    <row r="20" spans="1:13" ht="12.75">
      <c r="A20" t="s">
        <v>49</v>
      </c>
      <c r="B20" t="s">
        <v>50</v>
      </c>
      <c r="C20" s="13">
        <f>SUM(D20:M20)</f>
        <v>2430.1189999999997</v>
      </c>
      <c r="D20" s="13">
        <v>0</v>
      </c>
      <c r="E20" s="13">
        <v>1003.373</v>
      </c>
      <c r="F20" s="13">
        <v>64.165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1362.581</v>
      </c>
      <c r="M20" s="13">
        <v>0</v>
      </c>
    </row>
    <row r="21" spans="1:13" ht="12.75">
      <c r="A21" t="s">
        <v>49</v>
      </c>
      <c r="B21" t="s">
        <v>51</v>
      </c>
      <c r="C21" s="13">
        <f>SUM(D21:M21)</f>
        <v>6072.433</v>
      </c>
      <c r="D21" s="13">
        <v>2415.412</v>
      </c>
      <c r="E21" s="13">
        <v>1609.53</v>
      </c>
      <c r="F21" s="13">
        <v>1071.312</v>
      </c>
      <c r="G21" s="13">
        <v>0</v>
      </c>
      <c r="H21" s="13">
        <v>580.497</v>
      </c>
      <c r="I21" s="13">
        <v>0</v>
      </c>
      <c r="J21" s="13">
        <v>0</v>
      </c>
      <c r="K21" s="13">
        <v>0</v>
      </c>
      <c r="L21" s="13">
        <v>395.682</v>
      </c>
      <c r="M21" s="13">
        <v>0</v>
      </c>
    </row>
    <row r="22" spans="1:13" ht="12.75">
      <c r="A22" s="8" t="s">
        <v>186</v>
      </c>
      <c r="C22" s="14">
        <f>+C20+C21</f>
        <v>8502.552</v>
      </c>
      <c r="D22" s="14">
        <f aca="true" t="shared" si="2" ref="D22:M22">+D20+D21</f>
        <v>2415.412</v>
      </c>
      <c r="E22" s="14">
        <f t="shared" si="2"/>
        <v>2612.9030000000002</v>
      </c>
      <c r="F22" s="14">
        <f t="shared" si="2"/>
        <v>1135.4769999999999</v>
      </c>
      <c r="G22" s="14">
        <f t="shared" si="2"/>
        <v>0</v>
      </c>
      <c r="H22" s="14">
        <f t="shared" si="2"/>
        <v>580.497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1758.263</v>
      </c>
      <c r="M22" s="14">
        <f t="shared" si="2"/>
        <v>0</v>
      </c>
    </row>
    <row r="23" spans="1:13" ht="12.75">
      <c r="A23" t="s">
        <v>52</v>
      </c>
      <c r="B23" t="s">
        <v>53</v>
      </c>
      <c r="C23" s="13">
        <f>SUM(D23:M23)</f>
        <v>1633.6570000000002</v>
      </c>
      <c r="D23" s="13">
        <v>673.775</v>
      </c>
      <c r="E23" s="13">
        <v>223.37</v>
      </c>
      <c r="F23" s="13">
        <v>462.757</v>
      </c>
      <c r="G23" s="13">
        <v>0</v>
      </c>
      <c r="H23" s="13">
        <v>60.217</v>
      </c>
      <c r="I23" s="13">
        <v>0</v>
      </c>
      <c r="J23" s="13">
        <v>0</v>
      </c>
      <c r="K23" s="13">
        <v>47.188</v>
      </c>
      <c r="L23" s="13">
        <v>166.35</v>
      </c>
      <c r="M23" s="13">
        <v>0</v>
      </c>
    </row>
    <row r="24" spans="1:13" ht="12.75">
      <c r="A24" t="s">
        <v>52</v>
      </c>
      <c r="B24" t="s">
        <v>54</v>
      </c>
      <c r="C24" s="13">
        <f>SUM(D24:M24)</f>
        <v>560.09</v>
      </c>
      <c r="D24" s="13">
        <v>154.417</v>
      </c>
      <c r="E24" s="13">
        <v>85.07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320.603</v>
      </c>
      <c r="M24" s="13">
        <v>0</v>
      </c>
    </row>
    <row r="25" spans="1:13" ht="12.75">
      <c r="A25" t="s">
        <v>52</v>
      </c>
      <c r="B25" t="s">
        <v>55</v>
      </c>
      <c r="C25" s="13">
        <f>SUM(D25:M25)</f>
        <v>720.254</v>
      </c>
      <c r="D25" s="13">
        <v>172.879</v>
      </c>
      <c r="E25" s="13">
        <v>200.414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346.961</v>
      </c>
      <c r="M25" s="13">
        <v>0</v>
      </c>
    </row>
    <row r="26" spans="1:13" ht="12.75">
      <c r="A26" t="s">
        <v>52</v>
      </c>
      <c r="B26" s="6" t="s">
        <v>12</v>
      </c>
      <c r="C26" s="7">
        <f>SUM(D26:M26)</f>
        <v>172</v>
      </c>
      <c r="D26" s="7">
        <v>147</v>
      </c>
      <c r="E26" s="7">
        <v>0</v>
      </c>
      <c r="F26" s="7">
        <v>0</v>
      </c>
      <c r="G26" s="7">
        <v>0</v>
      </c>
      <c r="H26" s="7">
        <v>25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 ht="12.75">
      <c r="A27" s="8" t="s">
        <v>187</v>
      </c>
      <c r="C27" s="14">
        <f>+C23+C24+C25+C26</f>
        <v>3086.001</v>
      </c>
      <c r="D27" s="14">
        <f aca="true" t="shared" si="3" ref="D27:M27">+D23+D24+D25+D26</f>
        <v>1148.071</v>
      </c>
      <c r="E27" s="14">
        <f t="shared" si="3"/>
        <v>508.854</v>
      </c>
      <c r="F27" s="14">
        <f t="shared" si="3"/>
        <v>462.757</v>
      </c>
      <c r="G27" s="14">
        <f t="shared" si="3"/>
        <v>0</v>
      </c>
      <c r="H27" s="14">
        <f t="shared" si="3"/>
        <v>85.217</v>
      </c>
      <c r="I27" s="14">
        <f t="shared" si="3"/>
        <v>0</v>
      </c>
      <c r="J27" s="14">
        <f t="shared" si="3"/>
        <v>0</v>
      </c>
      <c r="K27" s="14">
        <f t="shared" si="3"/>
        <v>47.188</v>
      </c>
      <c r="L27" s="14">
        <f t="shared" si="3"/>
        <v>833.914</v>
      </c>
      <c r="M27" s="14">
        <f t="shared" si="3"/>
        <v>0</v>
      </c>
    </row>
    <row r="28" spans="1:13" ht="12.75">
      <c r="A28" t="s">
        <v>57</v>
      </c>
      <c r="B28" t="s">
        <v>58</v>
      </c>
      <c r="C28" s="13">
        <f>SUM(D28:M28)</f>
        <v>1951.3580000000002</v>
      </c>
      <c r="D28" s="13">
        <v>655.931</v>
      </c>
      <c r="E28" s="13">
        <v>123.101</v>
      </c>
      <c r="F28" s="13">
        <v>704.281</v>
      </c>
      <c r="G28" s="13">
        <v>0</v>
      </c>
      <c r="H28" s="13">
        <v>197.656</v>
      </c>
      <c r="I28" s="13">
        <v>0</v>
      </c>
      <c r="J28" s="13">
        <v>0</v>
      </c>
      <c r="K28" s="13">
        <v>22.912</v>
      </c>
      <c r="L28" s="13">
        <v>247.477</v>
      </c>
      <c r="M28" s="13">
        <v>0</v>
      </c>
    </row>
    <row r="29" spans="1:13" ht="12.75">
      <c r="A29" t="s">
        <v>57</v>
      </c>
      <c r="B29" t="s">
        <v>59</v>
      </c>
      <c r="C29" s="13">
        <f>SUM(D29:M29)</f>
        <v>1371.979</v>
      </c>
      <c r="D29" s="13">
        <v>461.636</v>
      </c>
      <c r="E29" s="13">
        <v>512.177</v>
      </c>
      <c r="F29" s="13">
        <v>0</v>
      </c>
      <c r="G29" s="13">
        <v>11.381</v>
      </c>
      <c r="H29" s="13">
        <v>145.997</v>
      </c>
      <c r="I29" s="13">
        <v>0</v>
      </c>
      <c r="J29" s="13">
        <v>0</v>
      </c>
      <c r="K29" s="13">
        <v>8.304</v>
      </c>
      <c r="L29" s="13">
        <v>232.484</v>
      </c>
      <c r="M29" s="13">
        <v>0</v>
      </c>
    </row>
    <row r="30" spans="1:13" ht="12.75">
      <c r="A30" s="8" t="s">
        <v>188</v>
      </c>
      <c r="C30" s="14">
        <f>+C28+C29</f>
        <v>3323.3370000000004</v>
      </c>
      <c r="D30" s="14">
        <f aca="true" t="shared" si="4" ref="D30:M30">+D28+D29</f>
        <v>1117.567</v>
      </c>
      <c r="E30" s="14">
        <f t="shared" si="4"/>
        <v>635.278</v>
      </c>
      <c r="F30" s="14">
        <f t="shared" si="4"/>
        <v>704.281</v>
      </c>
      <c r="G30" s="14">
        <f t="shared" si="4"/>
        <v>11.381</v>
      </c>
      <c r="H30" s="14">
        <f t="shared" si="4"/>
        <v>343.653</v>
      </c>
      <c r="I30" s="14">
        <f t="shared" si="4"/>
        <v>0</v>
      </c>
      <c r="J30" s="14">
        <f t="shared" si="4"/>
        <v>0</v>
      </c>
      <c r="K30" s="14">
        <f t="shared" si="4"/>
        <v>31.216</v>
      </c>
      <c r="L30" s="14">
        <f t="shared" si="4"/>
        <v>479.961</v>
      </c>
      <c r="M30" s="14">
        <f t="shared" si="4"/>
        <v>0</v>
      </c>
    </row>
    <row r="31" spans="1:13" ht="12.75">
      <c r="A31" t="s">
        <v>56</v>
      </c>
      <c r="B31" t="s">
        <v>29</v>
      </c>
      <c r="C31" s="13">
        <f>SUM(D31:M31)</f>
        <v>104.08099999999999</v>
      </c>
      <c r="D31" s="13">
        <v>0</v>
      </c>
      <c r="E31" s="13">
        <v>0</v>
      </c>
      <c r="F31" s="13">
        <v>47.666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56.415</v>
      </c>
      <c r="M31" s="13">
        <v>0</v>
      </c>
    </row>
    <row r="32" spans="1:13" ht="12.75">
      <c r="A32" s="8" t="s">
        <v>189</v>
      </c>
      <c r="C32" s="14">
        <f>+C31</f>
        <v>104.08099999999999</v>
      </c>
      <c r="D32" s="14">
        <f aca="true" t="shared" si="5" ref="D32:M32">+D31</f>
        <v>0</v>
      </c>
      <c r="E32" s="14">
        <f t="shared" si="5"/>
        <v>0</v>
      </c>
      <c r="F32" s="14">
        <f t="shared" si="5"/>
        <v>47.666</v>
      </c>
      <c r="G32" s="14">
        <f t="shared" si="5"/>
        <v>0</v>
      </c>
      <c r="H32" s="14">
        <f t="shared" si="5"/>
        <v>0</v>
      </c>
      <c r="I32" s="14">
        <f t="shared" si="5"/>
        <v>0</v>
      </c>
      <c r="J32" s="14">
        <f t="shared" si="5"/>
        <v>0</v>
      </c>
      <c r="K32" s="14">
        <f t="shared" si="5"/>
        <v>0</v>
      </c>
      <c r="L32" s="14">
        <f t="shared" si="5"/>
        <v>56.415</v>
      </c>
      <c r="M32" s="14">
        <f t="shared" si="5"/>
        <v>0</v>
      </c>
    </row>
    <row r="33" spans="1:13" ht="12.75">
      <c r="A33" t="s">
        <v>60</v>
      </c>
      <c r="B33" t="s">
        <v>14</v>
      </c>
      <c r="C33" s="13">
        <f>SUM(D33:M33)</f>
        <v>10.855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10.855</v>
      </c>
      <c r="M33" s="13">
        <v>0</v>
      </c>
    </row>
    <row r="34" spans="1:13" ht="12.75">
      <c r="A34" t="s">
        <v>60</v>
      </c>
      <c r="B34" t="s">
        <v>44</v>
      </c>
      <c r="C34" s="13">
        <f>SUM(D34:M34)</f>
        <v>51750.048</v>
      </c>
      <c r="D34" s="13">
        <v>21749.361</v>
      </c>
      <c r="E34" s="13">
        <v>6804.894</v>
      </c>
      <c r="F34" s="13">
        <v>15487.175</v>
      </c>
      <c r="G34" s="13">
        <v>0</v>
      </c>
      <c r="H34" s="13">
        <v>3111.543</v>
      </c>
      <c r="I34" s="13">
        <v>0</v>
      </c>
      <c r="J34" s="13">
        <v>0</v>
      </c>
      <c r="K34" s="13">
        <v>984.868</v>
      </c>
      <c r="L34" s="13">
        <v>3612.207</v>
      </c>
      <c r="M34" s="13">
        <v>0</v>
      </c>
    </row>
    <row r="35" spans="1:13" ht="12.75">
      <c r="A35" t="s">
        <v>60</v>
      </c>
      <c r="B35" s="5" t="s">
        <v>178</v>
      </c>
      <c r="C35" s="7">
        <f>SUM(D35:M35)</f>
        <v>3058.7270000000003</v>
      </c>
      <c r="D35" s="7">
        <v>1580.816</v>
      </c>
      <c r="E35" s="7">
        <v>711.01</v>
      </c>
      <c r="F35" s="7">
        <v>0</v>
      </c>
      <c r="G35" s="7">
        <v>0</v>
      </c>
      <c r="H35" s="7">
        <v>315.144</v>
      </c>
      <c r="I35" s="7">
        <v>0</v>
      </c>
      <c r="J35" s="7">
        <v>0</v>
      </c>
      <c r="K35" s="7">
        <v>49.817</v>
      </c>
      <c r="L35" s="7">
        <v>401.94</v>
      </c>
      <c r="M35" s="7">
        <v>0</v>
      </c>
    </row>
    <row r="36" spans="1:13" ht="12.75">
      <c r="A36" t="s">
        <v>60</v>
      </c>
      <c r="B36" t="s">
        <v>61</v>
      </c>
      <c r="C36" s="13">
        <f>SUM(D36:M36)</f>
        <v>2703.3469999999998</v>
      </c>
      <c r="D36" s="13">
        <v>1290.999</v>
      </c>
      <c r="E36" s="13">
        <v>463.084</v>
      </c>
      <c r="F36" s="13">
        <v>0</v>
      </c>
      <c r="G36" s="13">
        <v>27.673</v>
      </c>
      <c r="H36" s="13">
        <v>258.295</v>
      </c>
      <c r="I36" s="13">
        <v>0</v>
      </c>
      <c r="J36" s="13">
        <v>0</v>
      </c>
      <c r="K36" s="13">
        <v>136.712</v>
      </c>
      <c r="L36" s="13">
        <v>513.189</v>
      </c>
      <c r="M36" s="13">
        <v>13.395</v>
      </c>
    </row>
    <row r="37" spans="1:13" ht="12.75">
      <c r="A37" s="8" t="s">
        <v>190</v>
      </c>
      <c r="C37" s="14">
        <f>+C33+C34+C35+C36</f>
        <v>57522.977000000006</v>
      </c>
      <c r="D37" s="14">
        <f aca="true" t="shared" si="6" ref="D37:M37">+D33+D34+D35+D36</f>
        <v>24621.176</v>
      </c>
      <c r="E37" s="14">
        <f t="shared" si="6"/>
        <v>7978.988</v>
      </c>
      <c r="F37" s="14">
        <f t="shared" si="6"/>
        <v>15487.175</v>
      </c>
      <c r="G37" s="14">
        <f t="shared" si="6"/>
        <v>27.673</v>
      </c>
      <c r="H37" s="14">
        <f t="shared" si="6"/>
        <v>3684.982</v>
      </c>
      <c r="I37" s="14">
        <f t="shared" si="6"/>
        <v>0</v>
      </c>
      <c r="J37" s="14">
        <f t="shared" si="6"/>
        <v>0</v>
      </c>
      <c r="K37" s="14">
        <f t="shared" si="6"/>
        <v>1171.397</v>
      </c>
      <c r="L37" s="14">
        <f t="shared" si="6"/>
        <v>4538.191</v>
      </c>
      <c r="M37" s="14">
        <f t="shared" si="6"/>
        <v>13.395</v>
      </c>
    </row>
    <row r="38" spans="1:13" ht="12.75">
      <c r="A38" t="s">
        <v>62</v>
      </c>
      <c r="B38" t="s">
        <v>63</v>
      </c>
      <c r="C38" s="13">
        <f>SUM(D38:M38)</f>
        <v>375.52299999999997</v>
      </c>
      <c r="D38" s="13">
        <v>97.427</v>
      </c>
      <c r="E38" s="13">
        <v>0</v>
      </c>
      <c r="F38" s="13">
        <v>70.902</v>
      </c>
      <c r="G38" s="13">
        <v>0</v>
      </c>
      <c r="H38" s="13">
        <v>74.1</v>
      </c>
      <c r="I38" s="13">
        <v>0</v>
      </c>
      <c r="J38" s="13">
        <v>0</v>
      </c>
      <c r="K38" s="13">
        <v>40.483</v>
      </c>
      <c r="L38" s="13">
        <v>92.611</v>
      </c>
      <c r="M38" s="13">
        <v>0</v>
      </c>
    </row>
    <row r="39" spans="1:13" ht="12.75">
      <c r="A39" t="s">
        <v>62</v>
      </c>
      <c r="B39" t="s">
        <v>64</v>
      </c>
      <c r="C39" s="13">
        <f>SUM(D39:M39)</f>
        <v>10004.613000000001</v>
      </c>
      <c r="D39" s="13">
        <v>3334.27</v>
      </c>
      <c r="E39" s="13">
        <v>678.204</v>
      </c>
      <c r="F39" s="13">
        <v>2999.097</v>
      </c>
      <c r="G39" s="13">
        <v>46.964</v>
      </c>
      <c r="H39" s="13">
        <v>55.295</v>
      </c>
      <c r="I39" s="13">
        <v>0</v>
      </c>
      <c r="J39" s="13">
        <v>0</v>
      </c>
      <c r="K39" s="13">
        <v>228.193</v>
      </c>
      <c r="L39" s="13">
        <v>2662.59</v>
      </c>
      <c r="M39" s="13">
        <v>0</v>
      </c>
    </row>
    <row r="40" spans="1:13" ht="12.75">
      <c r="A40" s="8" t="s">
        <v>191</v>
      </c>
      <c r="C40" s="14">
        <f>+C38+C39</f>
        <v>10380.136</v>
      </c>
      <c r="D40" s="14">
        <f aca="true" t="shared" si="7" ref="D40:M40">+D38+D39</f>
        <v>3431.697</v>
      </c>
      <c r="E40" s="14">
        <f t="shared" si="7"/>
        <v>678.204</v>
      </c>
      <c r="F40" s="14">
        <f t="shared" si="7"/>
        <v>3069.9990000000003</v>
      </c>
      <c r="G40" s="14">
        <f t="shared" si="7"/>
        <v>46.964</v>
      </c>
      <c r="H40" s="14">
        <f t="shared" si="7"/>
        <v>129.39499999999998</v>
      </c>
      <c r="I40" s="14">
        <f t="shared" si="7"/>
        <v>0</v>
      </c>
      <c r="J40" s="14">
        <f t="shared" si="7"/>
        <v>0</v>
      </c>
      <c r="K40" s="14">
        <f t="shared" si="7"/>
        <v>268.676</v>
      </c>
      <c r="L40" s="14">
        <f t="shared" si="7"/>
        <v>2755.201</v>
      </c>
      <c r="M40" s="14">
        <f t="shared" si="7"/>
        <v>0</v>
      </c>
    </row>
    <row r="41" spans="1:13" ht="12.75">
      <c r="A41" t="s">
        <v>65</v>
      </c>
      <c r="B41" t="s">
        <v>66</v>
      </c>
      <c r="C41" s="13">
        <f>SUM(D41:M41)</f>
        <v>1970.473</v>
      </c>
      <c r="D41" s="13">
        <v>0</v>
      </c>
      <c r="E41" s="13">
        <v>415.868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1554.605</v>
      </c>
      <c r="M41" s="13">
        <v>0</v>
      </c>
    </row>
    <row r="42" spans="1:13" ht="12.75">
      <c r="A42" s="8" t="s">
        <v>192</v>
      </c>
      <c r="C42" s="14">
        <f>+C41</f>
        <v>1970.473</v>
      </c>
      <c r="D42" s="14">
        <f aca="true" t="shared" si="8" ref="D42:M42">+D41</f>
        <v>0</v>
      </c>
      <c r="E42" s="14">
        <f t="shared" si="8"/>
        <v>415.868</v>
      </c>
      <c r="F42" s="14">
        <f t="shared" si="8"/>
        <v>0</v>
      </c>
      <c r="G42" s="14">
        <f t="shared" si="8"/>
        <v>0</v>
      </c>
      <c r="H42" s="14">
        <f t="shared" si="8"/>
        <v>0</v>
      </c>
      <c r="I42" s="14">
        <f t="shared" si="8"/>
        <v>0</v>
      </c>
      <c r="J42" s="14">
        <f t="shared" si="8"/>
        <v>0</v>
      </c>
      <c r="K42" s="14">
        <f t="shared" si="8"/>
        <v>0</v>
      </c>
      <c r="L42" s="14">
        <f t="shared" si="8"/>
        <v>1554.605</v>
      </c>
      <c r="M42" s="14">
        <f t="shared" si="8"/>
        <v>0</v>
      </c>
    </row>
    <row r="43" spans="1:13" ht="12.75">
      <c r="A43" t="s">
        <v>158</v>
      </c>
      <c r="B43" t="s">
        <v>100</v>
      </c>
      <c r="C43" s="13">
        <f>SUM(D43:M43)</f>
        <v>121.75399999999999</v>
      </c>
      <c r="D43" s="13">
        <v>0</v>
      </c>
      <c r="E43" s="13">
        <v>0</v>
      </c>
      <c r="F43" s="13">
        <v>82.603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39.151</v>
      </c>
      <c r="M43" s="13">
        <v>0</v>
      </c>
    </row>
    <row r="44" spans="1:13" ht="12.75">
      <c r="A44" t="s">
        <v>158</v>
      </c>
      <c r="B44" t="s">
        <v>11</v>
      </c>
      <c r="C44" s="13">
        <f>SUM(D44:M44)</f>
        <v>3790.367</v>
      </c>
      <c r="D44" s="13">
        <v>1622.828</v>
      </c>
      <c r="E44" s="13">
        <v>528.411</v>
      </c>
      <c r="F44" s="13">
        <v>626.093</v>
      </c>
      <c r="G44" s="13">
        <v>0</v>
      </c>
      <c r="H44" s="13">
        <v>223.956</v>
      </c>
      <c r="I44" s="13">
        <v>0</v>
      </c>
      <c r="J44" s="13">
        <v>0</v>
      </c>
      <c r="K44" s="13">
        <v>0</v>
      </c>
      <c r="L44" s="13">
        <v>789.079</v>
      </c>
      <c r="M44" s="13">
        <v>0</v>
      </c>
    </row>
    <row r="45" spans="1:13" ht="12.75">
      <c r="A45" s="8" t="s">
        <v>193</v>
      </c>
      <c r="C45" s="14">
        <f>+C43+C44</f>
        <v>3912.121</v>
      </c>
      <c r="D45" s="14">
        <f aca="true" t="shared" si="9" ref="D45:M45">+D43+D44</f>
        <v>1622.828</v>
      </c>
      <c r="E45" s="14">
        <f t="shared" si="9"/>
        <v>528.411</v>
      </c>
      <c r="F45" s="14">
        <f t="shared" si="9"/>
        <v>708.6959999999999</v>
      </c>
      <c r="G45" s="14">
        <f t="shared" si="9"/>
        <v>0</v>
      </c>
      <c r="H45" s="14">
        <f t="shared" si="9"/>
        <v>223.956</v>
      </c>
      <c r="I45" s="14">
        <f t="shared" si="9"/>
        <v>0</v>
      </c>
      <c r="J45" s="14">
        <f t="shared" si="9"/>
        <v>0</v>
      </c>
      <c r="K45" s="14">
        <f t="shared" si="9"/>
        <v>0</v>
      </c>
      <c r="L45" s="14">
        <f t="shared" si="9"/>
        <v>828.2299999999999</v>
      </c>
      <c r="M45" s="14">
        <f t="shared" si="9"/>
        <v>0</v>
      </c>
    </row>
    <row r="46" spans="1:13" ht="12.75">
      <c r="A46" t="s">
        <v>67</v>
      </c>
      <c r="B46" s="6" t="s">
        <v>179</v>
      </c>
      <c r="C46" s="13">
        <f>SUM(D46:M46)</f>
        <v>1568.301</v>
      </c>
      <c r="D46" s="13">
        <v>257.386</v>
      </c>
      <c r="E46" s="13">
        <v>178.381</v>
      </c>
      <c r="F46" s="13">
        <v>579.563</v>
      </c>
      <c r="G46" s="13">
        <v>0</v>
      </c>
      <c r="H46" s="13">
        <v>79.976</v>
      </c>
      <c r="I46" s="13">
        <v>0</v>
      </c>
      <c r="J46" s="13">
        <v>0</v>
      </c>
      <c r="K46" s="13">
        <v>0</v>
      </c>
      <c r="L46" s="13">
        <v>472.995</v>
      </c>
      <c r="M46" s="13">
        <v>0</v>
      </c>
    </row>
    <row r="47" spans="1:13" ht="12.75">
      <c r="A47" s="8" t="s">
        <v>194</v>
      </c>
      <c r="C47" s="14">
        <f>+C46</f>
        <v>1568.301</v>
      </c>
      <c r="D47" s="14">
        <f aca="true" t="shared" si="10" ref="D47:M47">+D46</f>
        <v>257.386</v>
      </c>
      <c r="E47" s="14">
        <f t="shared" si="10"/>
        <v>178.381</v>
      </c>
      <c r="F47" s="14">
        <f t="shared" si="10"/>
        <v>579.563</v>
      </c>
      <c r="G47" s="14">
        <f t="shared" si="10"/>
        <v>0</v>
      </c>
      <c r="H47" s="14">
        <f t="shared" si="10"/>
        <v>79.976</v>
      </c>
      <c r="I47" s="14">
        <f t="shared" si="10"/>
        <v>0</v>
      </c>
      <c r="J47" s="14">
        <f t="shared" si="10"/>
        <v>0</v>
      </c>
      <c r="K47" s="14">
        <f t="shared" si="10"/>
        <v>0</v>
      </c>
      <c r="L47" s="14">
        <f t="shared" si="10"/>
        <v>472.995</v>
      </c>
      <c r="M47" s="14">
        <f t="shared" si="10"/>
        <v>0</v>
      </c>
    </row>
    <row r="48" spans="1:13" ht="12.75">
      <c r="A48" t="s">
        <v>68</v>
      </c>
      <c r="B48" t="s">
        <v>69</v>
      </c>
      <c r="C48" s="13">
        <f>SUM(D48:M48)</f>
        <v>6972.616</v>
      </c>
      <c r="D48" s="13">
        <v>752.99</v>
      </c>
      <c r="E48" s="13">
        <v>974.44</v>
      </c>
      <c r="F48" s="13">
        <v>4384.509</v>
      </c>
      <c r="G48" s="13">
        <v>0</v>
      </c>
      <c r="H48" s="13">
        <v>343.708</v>
      </c>
      <c r="I48" s="13">
        <v>0</v>
      </c>
      <c r="J48" s="13">
        <v>0</v>
      </c>
      <c r="K48" s="13">
        <v>0</v>
      </c>
      <c r="L48" s="13">
        <v>501.803</v>
      </c>
      <c r="M48" s="13">
        <v>15.166</v>
      </c>
    </row>
    <row r="49" spans="1:13" ht="12.75">
      <c r="A49" s="8" t="s">
        <v>195</v>
      </c>
      <c r="C49" s="14">
        <f>+C48</f>
        <v>6972.616</v>
      </c>
      <c r="D49" s="14">
        <f aca="true" t="shared" si="11" ref="D49:M49">+D48</f>
        <v>752.99</v>
      </c>
      <c r="E49" s="14">
        <f t="shared" si="11"/>
        <v>974.44</v>
      </c>
      <c r="F49" s="14">
        <f t="shared" si="11"/>
        <v>4384.509</v>
      </c>
      <c r="G49" s="14">
        <f t="shared" si="11"/>
        <v>0</v>
      </c>
      <c r="H49" s="14">
        <f t="shared" si="11"/>
        <v>343.708</v>
      </c>
      <c r="I49" s="14">
        <f t="shared" si="11"/>
        <v>0</v>
      </c>
      <c r="J49" s="14">
        <f t="shared" si="11"/>
        <v>0</v>
      </c>
      <c r="K49" s="14">
        <f t="shared" si="11"/>
        <v>0</v>
      </c>
      <c r="L49" s="14">
        <f t="shared" si="11"/>
        <v>501.803</v>
      </c>
      <c r="M49" s="14">
        <f t="shared" si="11"/>
        <v>15.166</v>
      </c>
    </row>
    <row r="50" spans="1:13" ht="12.75">
      <c r="A50" t="s">
        <v>70</v>
      </c>
      <c r="B50" t="s">
        <v>71</v>
      </c>
      <c r="C50" s="13">
        <f>SUM(D50:M50)</f>
        <v>1529.503</v>
      </c>
      <c r="D50" s="13">
        <v>634.52</v>
      </c>
      <c r="E50" s="13">
        <v>387.649</v>
      </c>
      <c r="F50" s="13">
        <v>0</v>
      </c>
      <c r="G50" s="13">
        <v>0</v>
      </c>
      <c r="H50" s="13">
        <v>183.079</v>
      </c>
      <c r="I50" s="13">
        <v>0</v>
      </c>
      <c r="J50" s="13">
        <v>0</v>
      </c>
      <c r="K50" s="13">
        <v>0</v>
      </c>
      <c r="L50" s="13">
        <v>267.041</v>
      </c>
      <c r="M50" s="13">
        <v>57.214</v>
      </c>
    </row>
    <row r="51" spans="1:13" ht="12.75">
      <c r="A51" t="s">
        <v>70</v>
      </c>
      <c r="B51" t="s">
        <v>72</v>
      </c>
      <c r="C51" s="13">
        <f>SUM(D51:M51)</f>
        <v>1170.567</v>
      </c>
      <c r="D51" s="13">
        <v>424.245</v>
      </c>
      <c r="E51" s="13">
        <v>134.641</v>
      </c>
      <c r="F51" s="13">
        <v>119.77</v>
      </c>
      <c r="G51" s="13">
        <v>0</v>
      </c>
      <c r="H51" s="13">
        <v>149.293</v>
      </c>
      <c r="I51" s="13">
        <v>0</v>
      </c>
      <c r="J51" s="13">
        <v>0</v>
      </c>
      <c r="K51" s="13">
        <v>0</v>
      </c>
      <c r="L51" s="13">
        <v>342.618</v>
      </c>
      <c r="M51" s="13">
        <v>0</v>
      </c>
    </row>
    <row r="52" spans="1:13" ht="12.75">
      <c r="A52" t="s">
        <v>70</v>
      </c>
      <c r="B52" t="s">
        <v>73</v>
      </c>
      <c r="C52" s="13">
        <f>SUM(D52:M52)</f>
        <v>1701.3579999999997</v>
      </c>
      <c r="D52" s="13">
        <v>353.753</v>
      </c>
      <c r="E52" s="13">
        <v>130.604</v>
      </c>
      <c r="F52" s="13">
        <v>584.973</v>
      </c>
      <c r="G52" s="13">
        <v>0</v>
      </c>
      <c r="H52" s="13">
        <v>174.215</v>
      </c>
      <c r="I52" s="13">
        <v>0</v>
      </c>
      <c r="J52" s="13">
        <v>0</v>
      </c>
      <c r="K52" s="13">
        <v>0</v>
      </c>
      <c r="L52" s="13">
        <v>457.813</v>
      </c>
      <c r="M52" s="13">
        <v>0</v>
      </c>
    </row>
    <row r="53" spans="1:13" ht="12.75">
      <c r="A53" t="s">
        <v>70</v>
      </c>
      <c r="B53" t="s">
        <v>74</v>
      </c>
      <c r="C53" s="13">
        <f>SUM(D53:M53)</f>
        <v>10193.255000000001</v>
      </c>
      <c r="D53" s="13">
        <v>4365.914</v>
      </c>
      <c r="E53" s="13">
        <v>3183.855</v>
      </c>
      <c r="F53" s="13">
        <v>667.904</v>
      </c>
      <c r="G53" s="13">
        <v>115.618</v>
      </c>
      <c r="H53" s="13">
        <v>958.119</v>
      </c>
      <c r="I53" s="13">
        <v>0</v>
      </c>
      <c r="J53" s="13">
        <v>0</v>
      </c>
      <c r="K53" s="13">
        <v>696.936</v>
      </c>
      <c r="L53" s="13">
        <v>204.909</v>
      </c>
      <c r="M53" s="13">
        <v>0</v>
      </c>
    </row>
    <row r="54" spans="1:13" ht="12.75">
      <c r="A54" t="s">
        <v>70</v>
      </c>
      <c r="B54" t="s">
        <v>75</v>
      </c>
      <c r="C54" s="13">
        <f>SUM(D54:M54)</f>
        <v>8177.401</v>
      </c>
      <c r="D54" s="13">
        <v>2611.049</v>
      </c>
      <c r="E54" s="13">
        <v>1519.034</v>
      </c>
      <c r="F54" s="13">
        <v>2427.526</v>
      </c>
      <c r="G54" s="13">
        <v>0</v>
      </c>
      <c r="H54" s="13">
        <v>818.424</v>
      </c>
      <c r="I54" s="13">
        <v>0</v>
      </c>
      <c r="J54" s="13">
        <v>0</v>
      </c>
      <c r="K54" s="13">
        <v>0</v>
      </c>
      <c r="L54" s="13">
        <v>785.919</v>
      </c>
      <c r="M54" s="13">
        <v>15.449</v>
      </c>
    </row>
    <row r="55" spans="1:23" ht="12.75">
      <c r="A55" s="8" t="s">
        <v>196</v>
      </c>
      <c r="C55" s="14">
        <f>+C50+C51+C52+C53+C54</f>
        <v>22772.084000000003</v>
      </c>
      <c r="D55" s="14">
        <f aca="true" t="shared" si="12" ref="D55:M55">+D50+D51+D52+D53+D54</f>
        <v>8389.481</v>
      </c>
      <c r="E55" s="14">
        <f t="shared" si="12"/>
        <v>5355.782999999999</v>
      </c>
      <c r="F55" s="14">
        <f t="shared" si="12"/>
        <v>3800.173</v>
      </c>
      <c r="G55" s="14">
        <f t="shared" si="12"/>
        <v>115.618</v>
      </c>
      <c r="H55" s="14">
        <f t="shared" si="12"/>
        <v>2283.13</v>
      </c>
      <c r="I55" s="14">
        <f t="shared" si="12"/>
        <v>0</v>
      </c>
      <c r="J55" s="14">
        <f t="shared" si="12"/>
        <v>0</v>
      </c>
      <c r="K55" s="14">
        <f t="shared" si="12"/>
        <v>696.936</v>
      </c>
      <c r="L55" s="14">
        <f t="shared" si="12"/>
        <v>2058.2999999999997</v>
      </c>
      <c r="M55" s="14">
        <f t="shared" si="12"/>
        <v>72.663</v>
      </c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13" ht="12.75">
      <c r="A56" t="s">
        <v>76</v>
      </c>
      <c r="B56" t="s">
        <v>77</v>
      </c>
      <c r="C56" s="13">
        <f>SUM(D56:M56)</f>
        <v>30700.939</v>
      </c>
      <c r="D56" s="13">
        <v>12073.351</v>
      </c>
      <c r="E56" s="13">
        <v>2255.106</v>
      </c>
      <c r="F56" s="13">
        <v>11680.637</v>
      </c>
      <c r="G56" s="13">
        <v>1160.581</v>
      </c>
      <c r="H56" s="13">
        <v>1660.623</v>
      </c>
      <c r="I56" s="13">
        <v>0</v>
      </c>
      <c r="J56" s="13">
        <v>0</v>
      </c>
      <c r="K56" s="13">
        <v>0</v>
      </c>
      <c r="L56" s="13">
        <v>1540.905</v>
      </c>
      <c r="M56" s="13">
        <v>329.736</v>
      </c>
    </row>
    <row r="57" spans="1:13" ht="12.75">
      <c r="A57" s="8" t="s">
        <v>197</v>
      </c>
      <c r="C57" s="14">
        <f>+C56</f>
        <v>30700.939</v>
      </c>
      <c r="D57" s="14">
        <f aca="true" t="shared" si="13" ref="D57:M57">+D56</f>
        <v>12073.351</v>
      </c>
      <c r="E57" s="14">
        <f t="shared" si="13"/>
        <v>2255.106</v>
      </c>
      <c r="F57" s="14">
        <f t="shared" si="13"/>
        <v>11680.637</v>
      </c>
      <c r="G57" s="14">
        <f t="shared" si="13"/>
        <v>1160.581</v>
      </c>
      <c r="H57" s="14">
        <f t="shared" si="13"/>
        <v>1660.623</v>
      </c>
      <c r="I57" s="14">
        <f t="shared" si="13"/>
        <v>0</v>
      </c>
      <c r="J57" s="14">
        <f t="shared" si="13"/>
        <v>0</v>
      </c>
      <c r="K57" s="14">
        <f t="shared" si="13"/>
        <v>0</v>
      </c>
      <c r="L57" s="14">
        <f t="shared" si="13"/>
        <v>1540.905</v>
      </c>
      <c r="M57" s="14">
        <f t="shared" si="13"/>
        <v>329.736</v>
      </c>
    </row>
    <row r="58" spans="1:13" ht="12.75">
      <c r="A58" t="s">
        <v>78</v>
      </c>
      <c r="B58" t="s">
        <v>53</v>
      </c>
      <c r="C58" s="13">
        <f>SUM(D58:M58)</f>
        <v>577.337</v>
      </c>
      <c r="D58" s="13">
        <v>52.104</v>
      </c>
      <c r="E58" s="13">
        <v>11.31</v>
      </c>
      <c r="F58" s="13">
        <v>410.91</v>
      </c>
      <c r="G58" s="13">
        <v>0</v>
      </c>
      <c r="H58" s="13">
        <v>13.549</v>
      </c>
      <c r="I58" s="13">
        <v>0</v>
      </c>
      <c r="J58" s="13">
        <v>0</v>
      </c>
      <c r="K58" s="13">
        <v>0.205</v>
      </c>
      <c r="L58" s="13">
        <v>89.259</v>
      </c>
      <c r="M58" s="13">
        <v>0</v>
      </c>
    </row>
    <row r="59" spans="1:13" ht="12.75">
      <c r="A59" t="s">
        <v>78</v>
      </c>
      <c r="B59" t="s">
        <v>79</v>
      </c>
      <c r="C59" s="13">
        <f>SUM(D59:M59)</f>
        <v>81145.67900000002</v>
      </c>
      <c r="D59" s="13">
        <v>33720.13</v>
      </c>
      <c r="E59" s="13">
        <v>12557.891</v>
      </c>
      <c r="F59" s="13">
        <v>20475.969</v>
      </c>
      <c r="G59" s="13">
        <v>4248.505</v>
      </c>
      <c r="H59" s="13">
        <v>3933.266</v>
      </c>
      <c r="I59" s="13">
        <v>0</v>
      </c>
      <c r="J59" s="13">
        <v>0</v>
      </c>
      <c r="K59" s="13">
        <v>2237.748</v>
      </c>
      <c r="L59" s="13">
        <v>3451.82</v>
      </c>
      <c r="M59" s="13">
        <v>520.35</v>
      </c>
    </row>
    <row r="60" spans="1:13" ht="12.75">
      <c r="A60" t="s">
        <v>78</v>
      </c>
      <c r="B60" t="s">
        <v>20</v>
      </c>
      <c r="C60" s="13">
        <f>SUM(D60:M60)</f>
        <v>42.891</v>
      </c>
      <c r="D60" s="13">
        <v>28.872</v>
      </c>
      <c r="E60" s="13">
        <v>8.835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5.184</v>
      </c>
      <c r="L60" s="13">
        <v>0</v>
      </c>
      <c r="M60" s="13">
        <v>0</v>
      </c>
    </row>
    <row r="61" spans="1:13" ht="12.75">
      <c r="A61" s="8" t="s">
        <v>198</v>
      </c>
      <c r="C61" s="14">
        <f>+C58+C59+C60</f>
        <v>81765.90700000002</v>
      </c>
      <c r="D61" s="14">
        <f aca="true" t="shared" si="14" ref="D61:M61">+D58+D59+D60</f>
        <v>33801.106</v>
      </c>
      <c r="E61" s="14">
        <f t="shared" si="14"/>
        <v>12578.035999999998</v>
      </c>
      <c r="F61" s="14">
        <f t="shared" si="14"/>
        <v>20886.879</v>
      </c>
      <c r="G61" s="14">
        <f t="shared" si="14"/>
        <v>4248.505</v>
      </c>
      <c r="H61" s="14">
        <f t="shared" si="14"/>
        <v>3946.815</v>
      </c>
      <c r="I61" s="14">
        <f t="shared" si="14"/>
        <v>0</v>
      </c>
      <c r="J61" s="14">
        <f t="shared" si="14"/>
        <v>0</v>
      </c>
      <c r="K61" s="14">
        <f t="shared" si="14"/>
        <v>2243.137</v>
      </c>
      <c r="L61" s="14">
        <f t="shared" si="14"/>
        <v>3541.079</v>
      </c>
      <c r="M61" s="14">
        <f t="shared" si="14"/>
        <v>520.35</v>
      </c>
    </row>
    <row r="62" spans="1:13" ht="12.75">
      <c r="A62" t="s">
        <v>80</v>
      </c>
      <c r="B62" s="5" t="s">
        <v>180</v>
      </c>
      <c r="C62" s="7">
        <f>SUM(D62:M62)</f>
        <v>1038</v>
      </c>
      <c r="D62" s="7">
        <v>235</v>
      </c>
      <c r="E62" s="7">
        <v>470</v>
      </c>
      <c r="F62" s="7">
        <v>0</v>
      </c>
      <c r="G62" s="7">
        <v>0</v>
      </c>
      <c r="H62" s="7">
        <v>58</v>
      </c>
      <c r="I62" s="7">
        <v>0</v>
      </c>
      <c r="J62" s="7">
        <v>0</v>
      </c>
      <c r="K62" s="7">
        <v>0</v>
      </c>
      <c r="L62" s="7">
        <v>275</v>
      </c>
      <c r="M62" s="7">
        <v>0</v>
      </c>
    </row>
    <row r="63" spans="1:13" ht="12.75">
      <c r="A63" t="s">
        <v>80</v>
      </c>
      <c r="B63" t="s">
        <v>53</v>
      </c>
      <c r="C63" s="13">
        <f>SUM(D63:M63)</f>
        <v>848.222</v>
      </c>
      <c r="D63" s="13">
        <v>17.524</v>
      </c>
      <c r="E63" s="13">
        <v>12.766</v>
      </c>
      <c r="F63" s="13">
        <v>424.003</v>
      </c>
      <c r="G63" s="13">
        <v>0</v>
      </c>
      <c r="H63" s="13">
        <v>11.997</v>
      </c>
      <c r="I63" s="13">
        <v>0</v>
      </c>
      <c r="J63" s="13">
        <v>0</v>
      </c>
      <c r="K63" s="13">
        <v>44.818</v>
      </c>
      <c r="L63" s="13">
        <v>337.114</v>
      </c>
      <c r="M63" s="13">
        <v>0</v>
      </c>
    </row>
    <row r="64" spans="1:13" ht="12.75">
      <c r="A64" t="s">
        <v>80</v>
      </c>
      <c r="B64" t="s">
        <v>81</v>
      </c>
      <c r="C64" s="13">
        <f>SUM(D64:M64)</f>
        <v>3136.005</v>
      </c>
      <c r="D64" s="13">
        <v>462.355</v>
      </c>
      <c r="E64" s="13">
        <v>48.482</v>
      </c>
      <c r="F64" s="13">
        <v>1597.294</v>
      </c>
      <c r="G64" s="13">
        <v>0</v>
      </c>
      <c r="H64" s="13">
        <v>162.538</v>
      </c>
      <c r="I64" s="13">
        <v>0</v>
      </c>
      <c r="J64" s="13">
        <v>0</v>
      </c>
      <c r="K64" s="13">
        <v>0</v>
      </c>
      <c r="L64" s="13">
        <v>865.336</v>
      </c>
      <c r="M64" s="13">
        <v>0</v>
      </c>
    </row>
    <row r="65" spans="1:13" ht="12.75">
      <c r="A65" t="s">
        <v>80</v>
      </c>
      <c r="B65" t="s">
        <v>82</v>
      </c>
      <c r="C65" s="13">
        <f>SUM(D65:M65)</f>
        <v>4014.746</v>
      </c>
      <c r="D65" s="13">
        <v>1727.53</v>
      </c>
      <c r="E65" s="13">
        <v>478.771</v>
      </c>
      <c r="F65" s="13">
        <v>1112.594</v>
      </c>
      <c r="G65" s="13">
        <v>0</v>
      </c>
      <c r="H65" s="13">
        <v>473.902</v>
      </c>
      <c r="I65" s="13">
        <v>0</v>
      </c>
      <c r="J65" s="13">
        <v>0</v>
      </c>
      <c r="K65" s="13">
        <v>0</v>
      </c>
      <c r="L65" s="13">
        <v>221.949</v>
      </c>
      <c r="M65" s="13">
        <v>0</v>
      </c>
    </row>
    <row r="66" spans="1:13" ht="12.75">
      <c r="A66" s="8" t="s">
        <v>199</v>
      </c>
      <c r="C66" s="14">
        <f>+C62+C63+C64+C65</f>
        <v>9036.973</v>
      </c>
      <c r="D66" s="14">
        <f aca="true" t="shared" si="15" ref="D66:M66">+D62+D63+D64+D65</f>
        <v>2442.409</v>
      </c>
      <c r="E66" s="14">
        <f t="shared" si="15"/>
        <v>1010.019</v>
      </c>
      <c r="F66" s="14">
        <f t="shared" si="15"/>
        <v>3133.891</v>
      </c>
      <c r="G66" s="14">
        <f t="shared" si="15"/>
        <v>0</v>
      </c>
      <c r="H66" s="14">
        <f t="shared" si="15"/>
        <v>706.437</v>
      </c>
      <c r="I66" s="14">
        <f t="shared" si="15"/>
        <v>0</v>
      </c>
      <c r="J66" s="14">
        <f t="shared" si="15"/>
        <v>0</v>
      </c>
      <c r="K66" s="14">
        <f t="shared" si="15"/>
        <v>44.818</v>
      </c>
      <c r="L66" s="14">
        <f t="shared" si="15"/>
        <v>1699.3990000000001</v>
      </c>
      <c r="M66" s="14">
        <f t="shared" si="15"/>
        <v>0</v>
      </c>
    </row>
    <row r="67" spans="1:13" ht="12.75">
      <c r="A67" t="s">
        <v>83</v>
      </c>
      <c r="B67" t="s">
        <v>84</v>
      </c>
      <c r="C67" s="13">
        <f>SUM(D67:M67)</f>
        <v>45794.511000000006</v>
      </c>
      <c r="D67" s="13">
        <v>18849.679</v>
      </c>
      <c r="E67" s="13">
        <v>6525.342</v>
      </c>
      <c r="F67" s="13">
        <v>13639.065</v>
      </c>
      <c r="G67" s="13">
        <v>2120.616</v>
      </c>
      <c r="H67" s="13">
        <v>3037.074</v>
      </c>
      <c r="I67" s="13">
        <v>0</v>
      </c>
      <c r="J67" s="13">
        <v>0</v>
      </c>
      <c r="K67" s="13">
        <v>667.752</v>
      </c>
      <c r="L67" s="13">
        <v>954.983</v>
      </c>
      <c r="M67" s="13">
        <v>0</v>
      </c>
    </row>
    <row r="68" spans="1:13" ht="12.75">
      <c r="A68" t="s">
        <v>83</v>
      </c>
      <c r="B68" t="s">
        <v>85</v>
      </c>
      <c r="C68" s="13">
        <f>SUM(D68:M68)</f>
        <v>519.15</v>
      </c>
      <c r="D68" s="13">
        <v>167.156</v>
      </c>
      <c r="E68" s="13">
        <v>46.121</v>
      </c>
      <c r="F68" s="13">
        <v>131.04</v>
      </c>
      <c r="G68" s="13">
        <v>0</v>
      </c>
      <c r="H68" s="13">
        <v>66.281</v>
      </c>
      <c r="I68" s="13">
        <v>0</v>
      </c>
      <c r="J68" s="13">
        <v>0</v>
      </c>
      <c r="K68" s="13">
        <v>0</v>
      </c>
      <c r="L68" s="13">
        <v>108.552</v>
      </c>
      <c r="M68" s="13">
        <v>0</v>
      </c>
    </row>
    <row r="69" spans="1:13" ht="12.75">
      <c r="A69" s="8" t="s">
        <v>200</v>
      </c>
      <c r="C69" s="14">
        <f>+C67+C68</f>
        <v>46313.66100000001</v>
      </c>
      <c r="D69" s="14">
        <f aca="true" t="shared" si="16" ref="D69:M69">+D67+D68</f>
        <v>19016.835</v>
      </c>
      <c r="E69" s="14">
        <f t="shared" si="16"/>
        <v>6571.463</v>
      </c>
      <c r="F69" s="14">
        <f t="shared" si="16"/>
        <v>13770.105000000001</v>
      </c>
      <c r="G69" s="14">
        <f t="shared" si="16"/>
        <v>2120.616</v>
      </c>
      <c r="H69" s="14">
        <f t="shared" si="16"/>
        <v>3103.355</v>
      </c>
      <c r="I69" s="14">
        <f t="shared" si="16"/>
        <v>0</v>
      </c>
      <c r="J69" s="14">
        <f t="shared" si="16"/>
        <v>0</v>
      </c>
      <c r="K69" s="14">
        <f t="shared" si="16"/>
        <v>667.752</v>
      </c>
      <c r="L69" s="14">
        <f t="shared" si="16"/>
        <v>1063.5349999999999</v>
      </c>
      <c r="M69" s="14">
        <f t="shared" si="16"/>
        <v>0</v>
      </c>
    </row>
    <row r="70" spans="1:13" ht="12.75">
      <c r="A70" t="s">
        <v>89</v>
      </c>
      <c r="B70" t="s">
        <v>90</v>
      </c>
      <c r="C70" s="13">
        <f>SUM(D70:M70)</f>
        <v>4103.09</v>
      </c>
      <c r="D70" s="13">
        <v>573.27</v>
      </c>
      <c r="E70" s="13">
        <v>176.347</v>
      </c>
      <c r="F70" s="13">
        <v>0</v>
      </c>
      <c r="G70" s="13">
        <v>0</v>
      </c>
      <c r="H70" s="13">
        <v>112.8</v>
      </c>
      <c r="I70" s="13">
        <v>0</v>
      </c>
      <c r="J70" s="13">
        <v>0</v>
      </c>
      <c r="K70" s="13">
        <v>74.634</v>
      </c>
      <c r="L70" s="13">
        <v>3166.039</v>
      </c>
      <c r="M70" s="13">
        <v>0</v>
      </c>
    </row>
    <row r="71" spans="1:13" ht="12.75">
      <c r="A71" t="s">
        <v>89</v>
      </c>
      <c r="B71" t="s">
        <v>91</v>
      </c>
      <c r="C71" s="13">
        <f>SUM(D71:M71)</f>
        <v>33.199</v>
      </c>
      <c r="D71" s="13">
        <v>0</v>
      </c>
      <c r="E71" s="13">
        <v>4.25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28.949</v>
      </c>
      <c r="M71" s="13">
        <v>0</v>
      </c>
    </row>
    <row r="72" spans="1:13" ht="12.75">
      <c r="A72" t="s">
        <v>89</v>
      </c>
      <c r="B72" t="s">
        <v>92</v>
      </c>
      <c r="C72" s="13">
        <f>SUM(D72:M72)</f>
        <v>2705.1150000000002</v>
      </c>
      <c r="D72" s="13">
        <v>2112.588</v>
      </c>
      <c r="E72" s="13">
        <v>592.527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</row>
    <row r="73" spans="1:13" ht="12.75">
      <c r="A73" s="8" t="s">
        <v>201</v>
      </c>
      <c r="C73" s="14">
        <f>+C70+C71+C72</f>
        <v>6841.404</v>
      </c>
      <c r="D73" s="14">
        <f aca="true" t="shared" si="17" ref="D73:M73">+D70+D71+D72</f>
        <v>2685.858</v>
      </c>
      <c r="E73" s="14">
        <f t="shared" si="17"/>
        <v>773.124</v>
      </c>
      <c r="F73" s="14">
        <f t="shared" si="17"/>
        <v>0</v>
      </c>
      <c r="G73" s="14">
        <f t="shared" si="17"/>
        <v>0</v>
      </c>
      <c r="H73" s="14">
        <f t="shared" si="17"/>
        <v>112.8</v>
      </c>
      <c r="I73" s="14">
        <f t="shared" si="17"/>
        <v>0</v>
      </c>
      <c r="J73" s="14">
        <f t="shared" si="17"/>
        <v>0</v>
      </c>
      <c r="K73" s="14">
        <f t="shared" si="17"/>
        <v>74.634</v>
      </c>
      <c r="L73" s="14">
        <f t="shared" si="17"/>
        <v>3194.9880000000003</v>
      </c>
      <c r="M73" s="14">
        <f t="shared" si="17"/>
        <v>0</v>
      </c>
    </row>
    <row r="74" spans="1:13" ht="12.75">
      <c r="A74" t="s">
        <v>86</v>
      </c>
      <c r="B74" t="s">
        <v>87</v>
      </c>
      <c r="C74" s="13">
        <f>SUM(D74:M74)</f>
        <v>24179.706000000002</v>
      </c>
      <c r="D74" s="13">
        <v>11007.466</v>
      </c>
      <c r="E74" s="13">
        <v>2682.322</v>
      </c>
      <c r="F74" s="13">
        <v>8381.732</v>
      </c>
      <c r="G74" s="13">
        <v>0</v>
      </c>
      <c r="H74" s="13">
        <v>2108.186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</row>
    <row r="75" spans="1:18" ht="12.75">
      <c r="A75" s="8" t="s">
        <v>202</v>
      </c>
      <c r="C75" s="14">
        <f>+C74</f>
        <v>24179.706000000002</v>
      </c>
      <c r="D75" s="14">
        <f aca="true" t="shared" si="18" ref="D75:M75">+D74</f>
        <v>11007.466</v>
      </c>
      <c r="E75" s="14">
        <f t="shared" si="18"/>
        <v>2682.322</v>
      </c>
      <c r="F75" s="14">
        <f t="shared" si="18"/>
        <v>8381.732</v>
      </c>
      <c r="G75" s="14">
        <f t="shared" si="18"/>
        <v>0</v>
      </c>
      <c r="H75" s="14">
        <f t="shared" si="18"/>
        <v>2108.186</v>
      </c>
      <c r="I75" s="14">
        <f t="shared" si="18"/>
        <v>0</v>
      </c>
      <c r="J75" s="14">
        <f t="shared" si="18"/>
        <v>0</v>
      </c>
      <c r="K75" s="14">
        <f t="shared" si="18"/>
        <v>0</v>
      </c>
      <c r="L75" s="14">
        <f t="shared" si="18"/>
        <v>0</v>
      </c>
      <c r="M75" s="14">
        <f t="shared" si="18"/>
        <v>0</v>
      </c>
      <c r="N75" s="1"/>
      <c r="O75" s="1"/>
      <c r="P75" s="1"/>
      <c r="Q75" s="1"/>
      <c r="R75" s="1"/>
    </row>
    <row r="76" spans="1:13" ht="12.75">
      <c r="A76" t="s">
        <v>93</v>
      </c>
      <c r="B76" t="s">
        <v>88</v>
      </c>
      <c r="C76" s="13">
        <f>SUM(D76:M76)</f>
        <v>760.736</v>
      </c>
      <c r="D76" s="13">
        <v>90.066</v>
      </c>
      <c r="E76" s="13">
        <v>13.823</v>
      </c>
      <c r="F76" s="13">
        <v>656.847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</row>
    <row r="77" spans="1:13" ht="12.75">
      <c r="A77" t="s">
        <v>93</v>
      </c>
      <c r="B77" t="s">
        <v>29</v>
      </c>
      <c r="C77" s="13">
        <f>SUM(D77:M77)</f>
        <v>111.632</v>
      </c>
      <c r="D77" s="13">
        <v>0</v>
      </c>
      <c r="E77" s="13">
        <v>0</v>
      </c>
      <c r="F77" s="13">
        <v>92.348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19.284</v>
      </c>
      <c r="M77" s="13">
        <v>0</v>
      </c>
    </row>
    <row r="78" spans="1:13" ht="12.75">
      <c r="A78" t="s">
        <v>93</v>
      </c>
      <c r="B78" t="s">
        <v>94</v>
      </c>
      <c r="C78" s="13">
        <f>SUM(D78:M78)</f>
        <v>30441.83</v>
      </c>
      <c r="D78" s="13">
        <v>12385.369</v>
      </c>
      <c r="E78" s="13">
        <v>13427.152</v>
      </c>
      <c r="F78" s="13">
        <v>0</v>
      </c>
      <c r="G78" s="13">
        <v>0</v>
      </c>
      <c r="H78" s="13">
        <v>2390.862</v>
      </c>
      <c r="I78" s="13">
        <v>0</v>
      </c>
      <c r="J78" s="13">
        <v>0</v>
      </c>
      <c r="K78" s="13">
        <v>166.428</v>
      </c>
      <c r="L78" s="13">
        <v>1923.195</v>
      </c>
      <c r="M78" s="13">
        <v>148.824</v>
      </c>
    </row>
    <row r="79" spans="1:13" ht="12.75">
      <c r="A79" s="8" t="s">
        <v>203</v>
      </c>
      <c r="C79" s="14">
        <f>+C76+C77+C78</f>
        <v>31314.198</v>
      </c>
      <c r="D79" s="14">
        <f aca="true" t="shared" si="19" ref="D79:M79">+D76+D77+D78</f>
        <v>12475.435000000001</v>
      </c>
      <c r="E79" s="14">
        <f t="shared" si="19"/>
        <v>13440.975</v>
      </c>
      <c r="F79" s="14">
        <f t="shared" si="19"/>
        <v>749.1949999999999</v>
      </c>
      <c r="G79" s="14">
        <f t="shared" si="19"/>
        <v>0</v>
      </c>
      <c r="H79" s="14">
        <f t="shared" si="19"/>
        <v>2390.862</v>
      </c>
      <c r="I79" s="14">
        <f t="shared" si="19"/>
        <v>0</v>
      </c>
      <c r="J79" s="14">
        <f t="shared" si="19"/>
        <v>0</v>
      </c>
      <c r="K79" s="14">
        <f t="shared" si="19"/>
        <v>166.428</v>
      </c>
      <c r="L79" s="14">
        <f t="shared" si="19"/>
        <v>1942.479</v>
      </c>
      <c r="M79" s="14">
        <f t="shared" si="19"/>
        <v>148.824</v>
      </c>
    </row>
    <row r="80" spans="1:13" ht="12.75">
      <c r="A80" t="s">
        <v>95</v>
      </c>
      <c r="B80" s="6" t="s">
        <v>181</v>
      </c>
      <c r="C80" s="13">
        <f>SUM(D80:M80)</f>
        <v>13875.635999999999</v>
      </c>
      <c r="D80" s="13">
        <v>6751.583</v>
      </c>
      <c r="E80" s="13">
        <v>1642.083</v>
      </c>
      <c r="F80" s="13">
        <v>1211.486</v>
      </c>
      <c r="G80" s="13">
        <v>202.893</v>
      </c>
      <c r="H80" s="13">
        <v>857.649</v>
      </c>
      <c r="I80" s="13">
        <v>0</v>
      </c>
      <c r="J80" s="13">
        <v>0</v>
      </c>
      <c r="K80" s="13">
        <v>755.417</v>
      </c>
      <c r="L80" s="13">
        <v>2438.134</v>
      </c>
      <c r="M80" s="13">
        <v>16.391</v>
      </c>
    </row>
    <row r="81" spans="1:13" ht="12.75">
      <c r="A81" t="s">
        <v>95</v>
      </c>
      <c r="B81" t="s">
        <v>96</v>
      </c>
      <c r="C81" s="13">
        <f>SUM(D81:M81)</f>
        <v>623.723</v>
      </c>
      <c r="D81" s="13">
        <v>139.923</v>
      </c>
      <c r="E81" s="13">
        <v>28.433</v>
      </c>
      <c r="F81" s="13">
        <v>0</v>
      </c>
      <c r="G81" s="13">
        <v>289.702</v>
      </c>
      <c r="H81" s="13">
        <v>46.893</v>
      </c>
      <c r="I81" s="13">
        <v>0</v>
      </c>
      <c r="J81" s="13">
        <v>0</v>
      </c>
      <c r="K81" s="13">
        <v>34.391</v>
      </c>
      <c r="L81" s="13">
        <v>84.381</v>
      </c>
      <c r="M81" s="13">
        <v>0</v>
      </c>
    </row>
    <row r="82" spans="1:14" ht="12.75">
      <c r="A82" s="8" t="s">
        <v>204</v>
      </c>
      <c r="C82" s="14">
        <f>+C80+C81</f>
        <v>14499.358999999999</v>
      </c>
      <c r="D82" s="14">
        <f aca="true" t="shared" si="20" ref="D82:M82">+D80+D81</f>
        <v>6891.505999999999</v>
      </c>
      <c r="E82" s="14">
        <f t="shared" si="20"/>
        <v>1670.516</v>
      </c>
      <c r="F82" s="14">
        <f t="shared" si="20"/>
        <v>1211.486</v>
      </c>
      <c r="G82" s="14">
        <f t="shared" si="20"/>
        <v>492.595</v>
      </c>
      <c r="H82" s="14">
        <f t="shared" si="20"/>
        <v>904.542</v>
      </c>
      <c r="I82" s="14">
        <f t="shared" si="20"/>
        <v>0</v>
      </c>
      <c r="J82" s="14">
        <f t="shared" si="20"/>
        <v>0</v>
      </c>
      <c r="K82" s="14">
        <f t="shared" si="20"/>
        <v>789.808</v>
      </c>
      <c r="L82" s="14">
        <f t="shared" si="20"/>
        <v>2522.515</v>
      </c>
      <c r="M82" s="14">
        <f t="shared" si="20"/>
        <v>16.391</v>
      </c>
      <c r="N82" s="14"/>
    </row>
    <row r="83" spans="1:13" ht="12.75">
      <c r="A83" t="s">
        <v>97</v>
      </c>
      <c r="B83" t="s">
        <v>9</v>
      </c>
      <c r="C83" s="13">
        <f>SUM(D83:M83)</f>
        <v>1066.638</v>
      </c>
      <c r="D83" s="13">
        <v>287.641</v>
      </c>
      <c r="E83" s="13">
        <v>418.041</v>
      </c>
      <c r="F83" s="13">
        <v>0</v>
      </c>
      <c r="G83" s="13">
        <v>0</v>
      </c>
      <c r="H83" s="13">
        <v>58.071</v>
      </c>
      <c r="I83" s="13">
        <v>0</v>
      </c>
      <c r="J83" s="13">
        <v>0</v>
      </c>
      <c r="K83" s="13">
        <v>15.144</v>
      </c>
      <c r="L83" s="13">
        <v>287.741</v>
      </c>
      <c r="M83" s="13">
        <v>0</v>
      </c>
    </row>
    <row r="84" spans="1:13" ht="12.75">
      <c r="A84" t="s">
        <v>97</v>
      </c>
      <c r="B84" t="s">
        <v>98</v>
      </c>
      <c r="C84" s="13">
        <f>SUM(D84:M84)</f>
        <v>448.624</v>
      </c>
      <c r="D84" s="13">
        <v>13.57</v>
      </c>
      <c r="E84" s="13">
        <v>199.764</v>
      </c>
      <c r="F84" s="13">
        <v>0</v>
      </c>
      <c r="G84" s="13">
        <v>0</v>
      </c>
      <c r="H84" s="13">
        <v>2.37</v>
      </c>
      <c r="I84" s="13">
        <v>0</v>
      </c>
      <c r="J84" s="13">
        <v>0</v>
      </c>
      <c r="K84" s="13">
        <v>0</v>
      </c>
      <c r="L84" s="13">
        <v>232.92</v>
      </c>
      <c r="M84" s="13">
        <v>0</v>
      </c>
    </row>
    <row r="85" spans="1:13" ht="12.75">
      <c r="A85" t="s">
        <v>97</v>
      </c>
      <c r="B85" t="s">
        <v>99</v>
      </c>
      <c r="C85" s="13">
        <f>SUM(D85:M85)</f>
        <v>5921.316</v>
      </c>
      <c r="D85" s="13">
        <v>2106.198</v>
      </c>
      <c r="E85" s="13">
        <v>1398.277</v>
      </c>
      <c r="F85" s="13">
        <v>1720.516</v>
      </c>
      <c r="G85" s="13">
        <v>45.687</v>
      </c>
      <c r="H85" s="13">
        <v>370.065</v>
      </c>
      <c r="I85" s="13">
        <v>0</v>
      </c>
      <c r="J85" s="13">
        <v>0</v>
      </c>
      <c r="K85" s="13">
        <v>137.957</v>
      </c>
      <c r="L85" s="13">
        <v>121.698</v>
      </c>
      <c r="M85" s="13">
        <v>20.918</v>
      </c>
    </row>
    <row r="86" spans="1:13" ht="12.75">
      <c r="A86" s="8" t="s">
        <v>205</v>
      </c>
      <c r="C86" s="14">
        <f>+C83+C84+C85</f>
        <v>7436.5779999999995</v>
      </c>
      <c r="D86" s="14">
        <f aca="true" t="shared" si="21" ref="D86:M86">+D83+D84+D85</f>
        <v>2407.4089999999997</v>
      </c>
      <c r="E86" s="14">
        <f t="shared" si="21"/>
        <v>2016.082</v>
      </c>
      <c r="F86" s="14">
        <f t="shared" si="21"/>
        <v>1720.516</v>
      </c>
      <c r="G86" s="14">
        <f t="shared" si="21"/>
        <v>45.687</v>
      </c>
      <c r="H86" s="14">
        <f t="shared" si="21"/>
        <v>430.506</v>
      </c>
      <c r="I86" s="14">
        <f t="shared" si="21"/>
        <v>0</v>
      </c>
      <c r="J86" s="14">
        <f t="shared" si="21"/>
        <v>0</v>
      </c>
      <c r="K86" s="14">
        <f t="shared" si="21"/>
        <v>153.101</v>
      </c>
      <c r="L86" s="14">
        <f t="shared" si="21"/>
        <v>642.3589999999999</v>
      </c>
      <c r="M86" s="14">
        <f t="shared" si="21"/>
        <v>20.918</v>
      </c>
    </row>
    <row r="87" spans="1:13" ht="12.75">
      <c r="A87" t="s">
        <v>101</v>
      </c>
      <c r="B87" t="s">
        <v>102</v>
      </c>
      <c r="C87" s="13">
        <f>SUM(D87:M87)</f>
        <v>1978.185</v>
      </c>
      <c r="D87" s="13">
        <v>707.404</v>
      </c>
      <c r="E87" s="13">
        <v>432.157</v>
      </c>
      <c r="F87" s="13">
        <v>305.549</v>
      </c>
      <c r="G87" s="13">
        <v>0</v>
      </c>
      <c r="H87" s="13">
        <v>253.221</v>
      </c>
      <c r="I87" s="13">
        <v>0</v>
      </c>
      <c r="J87" s="13">
        <v>0</v>
      </c>
      <c r="K87" s="13">
        <v>0</v>
      </c>
      <c r="L87" s="13">
        <v>279.854</v>
      </c>
      <c r="M87" s="13">
        <v>0</v>
      </c>
    </row>
    <row r="88" spans="1:13" ht="12.75">
      <c r="A88" t="s">
        <v>101</v>
      </c>
      <c r="B88" t="s">
        <v>103</v>
      </c>
      <c r="C88" s="13">
        <f>SUM(D88:M88)</f>
        <v>275.012</v>
      </c>
      <c r="D88" s="13">
        <v>0</v>
      </c>
      <c r="E88" s="13">
        <v>128.413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146.599</v>
      </c>
      <c r="L88" s="13">
        <v>0</v>
      </c>
      <c r="M88" s="13">
        <v>0</v>
      </c>
    </row>
    <row r="89" spans="1:13" ht="12.75">
      <c r="A89" t="s">
        <v>101</v>
      </c>
      <c r="B89" t="s">
        <v>104</v>
      </c>
      <c r="C89" s="13">
        <f>SUM(D89:M89)</f>
        <v>4233.384</v>
      </c>
      <c r="D89" s="13">
        <v>1424.81</v>
      </c>
      <c r="E89" s="13">
        <v>462.915</v>
      </c>
      <c r="F89" s="13">
        <v>728.771</v>
      </c>
      <c r="G89" s="13">
        <v>42.911</v>
      </c>
      <c r="H89" s="13">
        <v>249.145</v>
      </c>
      <c r="I89" s="13">
        <v>0</v>
      </c>
      <c r="J89" s="13">
        <v>0</v>
      </c>
      <c r="K89" s="13">
        <v>57.732</v>
      </c>
      <c r="L89" s="13">
        <v>1220.982</v>
      </c>
      <c r="M89" s="13">
        <v>46.118</v>
      </c>
    </row>
    <row r="90" spans="1:13" ht="12.75">
      <c r="A90" t="s">
        <v>101</v>
      </c>
      <c r="B90" s="5" t="s">
        <v>182</v>
      </c>
      <c r="C90" s="7">
        <f>SUM(D90:M90)</f>
        <v>2894</v>
      </c>
      <c r="D90" s="7">
        <v>797</v>
      </c>
      <c r="E90" s="7">
        <v>364</v>
      </c>
      <c r="F90" s="7">
        <v>177</v>
      </c>
      <c r="G90" s="7">
        <v>37</v>
      </c>
      <c r="H90" s="7">
        <v>290</v>
      </c>
      <c r="I90" s="7">
        <v>0</v>
      </c>
      <c r="J90" s="7">
        <v>0</v>
      </c>
      <c r="K90" s="7">
        <v>54</v>
      </c>
      <c r="L90" s="7">
        <v>1175</v>
      </c>
      <c r="M90" s="7">
        <v>0</v>
      </c>
    </row>
    <row r="91" spans="1:13" ht="12.75">
      <c r="A91" s="8" t="s">
        <v>206</v>
      </c>
      <c r="C91" s="14">
        <f>+C87+C88+C89+C90</f>
        <v>9380.581</v>
      </c>
      <c r="D91" s="14">
        <f aca="true" t="shared" si="22" ref="D91:M91">+D87+D88+D89+D90</f>
        <v>2929.214</v>
      </c>
      <c r="E91" s="14">
        <f t="shared" si="22"/>
        <v>1387.485</v>
      </c>
      <c r="F91" s="14">
        <f t="shared" si="22"/>
        <v>1211.32</v>
      </c>
      <c r="G91" s="14">
        <f t="shared" si="22"/>
        <v>79.911</v>
      </c>
      <c r="H91" s="14">
        <f t="shared" si="22"/>
        <v>792.366</v>
      </c>
      <c r="I91" s="14">
        <f t="shared" si="22"/>
        <v>0</v>
      </c>
      <c r="J91" s="14">
        <f t="shared" si="22"/>
        <v>0</v>
      </c>
      <c r="K91" s="14">
        <f t="shared" si="22"/>
        <v>258.331</v>
      </c>
      <c r="L91" s="14">
        <f t="shared" si="22"/>
        <v>2675.8360000000002</v>
      </c>
      <c r="M91" s="14">
        <f t="shared" si="22"/>
        <v>46.118</v>
      </c>
    </row>
    <row r="92" spans="1:13" ht="12.75">
      <c r="A92" t="s">
        <v>105</v>
      </c>
      <c r="B92" t="s">
        <v>106</v>
      </c>
      <c r="C92" s="13">
        <f>SUM(D92:M92)</f>
        <v>614.433</v>
      </c>
      <c r="D92" s="13">
        <v>157.266</v>
      </c>
      <c r="E92" s="13">
        <v>28.589</v>
      </c>
      <c r="F92" s="13">
        <v>194.553</v>
      </c>
      <c r="G92" s="13">
        <v>0</v>
      </c>
      <c r="H92" s="13">
        <v>59.639</v>
      </c>
      <c r="I92" s="13">
        <v>0</v>
      </c>
      <c r="J92" s="13">
        <v>0</v>
      </c>
      <c r="K92" s="13">
        <v>15.109</v>
      </c>
      <c r="L92" s="13">
        <v>159.277</v>
      </c>
      <c r="M92" s="13">
        <v>0</v>
      </c>
    </row>
    <row r="93" spans="1:13" ht="12.75">
      <c r="A93" t="s">
        <v>105</v>
      </c>
      <c r="B93" t="s">
        <v>107</v>
      </c>
      <c r="C93" s="13">
        <f>SUM(D93:M93)</f>
        <v>2446.17</v>
      </c>
      <c r="D93" s="13">
        <v>316.158</v>
      </c>
      <c r="E93" s="13">
        <v>90.652</v>
      </c>
      <c r="F93" s="13">
        <v>0</v>
      </c>
      <c r="G93" s="13">
        <v>0</v>
      </c>
      <c r="H93" s="13">
        <v>86.165</v>
      </c>
      <c r="I93" s="13">
        <v>0</v>
      </c>
      <c r="J93" s="13">
        <v>0</v>
      </c>
      <c r="K93" s="13">
        <v>0</v>
      </c>
      <c r="L93" s="13">
        <v>1953.195</v>
      </c>
      <c r="M93" s="13">
        <v>0</v>
      </c>
    </row>
    <row r="94" spans="1:13" ht="12.75">
      <c r="A94" t="s">
        <v>105</v>
      </c>
      <c r="B94" t="s">
        <v>108</v>
      </c>
      <c r="C94" s="13">
        <f>SUM(D94:M94)</f>
        <v>23123.673</v>
      </c>
      <c r="D94" s="13">
        <v>11446.802</v>
      </c>
      <c r="E94" s="13">
        <v>4769.924</v>
      </c>
      <c r="F94" s="13">
        <v>1510.315</v>
      </c>
      <c r="G94" s="13">
        <v>738.96</v>
      </c>
      <c r="H94" s="13">
        <v>2274.718</v>
      </c>
      <c r="I94" s="13">
        <v>0</v>
      </c>
      <c r="J94" s="13">
        <v>0</v>
      </c>
      <c r="K94" s="13">
        <v>771.132</v>
      </c>
      <c r="L94" s="13">
        <v>1280.678</v>
      </c>
      <c r="M94" s="13">
        <v>331.144</v>
      </c>
    </row>
    <row r="95" spans="1:13" ht="12.75">
      <c r="A95" t="s">
        <v>105</v>
      </c>
      <c r="B95" t="s">
        <v>109</v>
      </c>
      <c r="C95" s="13">
        <f>SUM(D95:M95)</f>
        <v>3634.214</v>
      </c>
      <c r="D95" s="13">
        <v>1620.644</v>
      </c>
      <c r="E95" s="13">
        <v>808.003</v>
      </c>
      <c r="F95" s="13">
        <v>245.228</v>
      </c>
      <c r="G95" s="13">
        <v>63.601</v>
      </c>
      <c r="H95" s="13">
        <v>317.269</v>
      </c>
      <c r="I95" s="13">
        <v>0</v>
      </c>
      <c r="J95" s="13">
        <v>0</v>
      </c>
      <c r="K95" s="13">
        <v>0</v>
      </c>
      <c r="L95" s="13">
        <v>579.469</v>
      </c>
      <c r="M95" s="13">
        <v>0</v>
      </c>
    </row>
    <row r="96" spans="1:13" ht="12.75">
      <c r="A96" s="8" t="s">
        <v>207</v>
      </c>
      <c r="C96" s="14">
        <f>+C92+C93+C94+C95</f>
        <v>29818.489999999998</v>
      </c>
      <c r="D96" s="14">
        <f aca="true" t="shared" si="23" ref="D96:M96">+D92+D93+D94+D95</f>
        <v>13540.869999999999</v>
      </c>
      <c r="E96" s="14">
        <f t="shared" si="23"/>
        <v>5697.168</v>
      </c>
      <c r="F96" s="14">
        <f t="shared" si="23"/>
        <v>1950.096</v>
      </c>
      <c r="G96" s="14">
        <f t="shared" si="23"/>
        <v>802.561</v>
      </c>
      <c r="H96" s="14">
        <f t="shared" si="23"/>
        <v>2737.791</v>
      </c>
      <c r="I96" s="14">
        <f t="shared" si="23"/>
        <v>0</v>
      </c>
      <c r="J96" s="14">
        <f t="shared" si="23"/>
        <v>0</v>
      </c>
      <c r="K96" s="14">
        <f t="shared" si="23"/>
        <v>786.241</v>
      </c>
      <c r="L96" s="14">
        <f t="shared" si="23"/>
        <v>3972.6189999999997</v>
      </c>
      <c r="M96" s="14">
        <f t="shared" si="23"/>
        <v>331.144</v>
      </c>
    </row>
    <row r="97" spans="1:13" ht="12.75">
      <c r="A97" t="s">
        <v>110</v>
      </c>
      <c r="B97" t="s">
        <v>111</v>
      </c>
      <c r="C97" s="13">
        <f aca="true" t="shared" si="24" ref="C97:C106">SUM(D97:M97)</f>
        <v>5890.986999999999</v>
      </c>
      <c r="D97" s="13">
        <v>1890.776</v>
      </c>
      <c r="E97" s="13">
        <v>843.038</v>
      </c>
      <c r="F97" s="13">
        <v>2022.911</v>
      </c>
      <c r="G97" s="13">
        <v>88.86</v>
      </c>
      <c r="H97" s="13">
        <v>569.932</v>
      </c>
      <c r="I97" s="13">
        <v>0</v>
      </c>
      <c r="J97" s="13">
        <v>0</v>
      </c>
      <c r="K97" s="13">
        <v>120.789</v>
      </c>
      <c r="L97" s="13">
        <v>354.681</v>
      </c>
      <c r="M97" s="13">
        <v>0</v>
      </c>
    </row>
    <row r="98" spans="1:13" ht="12.75">
      <c r="A98" t="s">
        <v>110</v>
      </c>
      <c r="B98" t="s">
        <v>112</v>
      </c>
      <c r="C98" s="13">
        <f t="shared" si="24"/>
        <v>8928.413</v>
      </c>
      <c r="D98" s="13">
        <v>1872.168</v>
      </c>
      <c r="E98" s="13">
        <v>873.093</v>
      </c>
      <c r="F98" s="13">
        <v>4712.933</v>
      </c>
      <c r="G98" s="13">
        <v>32.55</v>
      </c>
      <c r="H98" s="13">
        <v>494.617</v>
      </c>
      <c r="I98" s="13">
        <v>0</v>
      </c>
      <c r="J98" s="13">
        <v>0</v>
      </c>
      <c r="K98" s="13">
        <v>34.506</v>
      </c>
      <c r="L98" s="13">
        <v>894.051</v>
      </c>
      <c r="M98" s="13">
        <v>14.495</v>
      </c>
    </row>
    <row r="99" spans="1:13" ht="12.75">
      <c r="A99" t="s">
        <v>110</v>
      </c>
      <c r="B99" t="s">
        <v>113</v>
      </c>
      <c r="C99" s="7">
        <f t="shared" si="24"/>
        <v>2592.646</v>
      </c>
      <c r="D99" s="7">
        <v>1160.362</v>
      </c>
      <c r="E99" s="7">
        <v>467.327</v>
      </c>
      <c r="F99" s="7">
        <v>261.49</v>
      </c>
      <c r="G99" s="7">
        <v>24.113</v>
      </c>
      <c r="H99" s="7">
        <v>396.348</v>
      </c>
      <c r="I99" s="7">
        <v>0</v>
      </c>
      <c r="J99" s="7">
        <v>0</v>
      </c>
      <c r="K99" s="7">
        <v>0</v>
      </c>
      <c r="L99" s="7">
        <v>283.006</v>
      </c>
      <c r="M99" s="7">
        <v>0</v>
      </c>
    </row>
    <row r="100" spans="1:13" ht="12.75">
      <c r="A100" t="s">
        <v>110</v>
      </c>
      <c r="B100" t="s">
        <v>114</v>
      </c>
      <c r="C100" s="13">
        <f t="shared" si="24"/>
        <v>2212.0319999999997</v>
      </c>
      <c r="D100" s="13">
        <v>780.713</v>
      </c>
      <c r="E100" s="13">
        <v>361.743</v>
      </c>
      <c r="F100" s="13">
        <v>0</v>
      </c>
      <c r="G100" s="13">
        <v>0</v>
      </c>
      <c r="H100" s="13">
        <v>244.628</v>
      </c>
      <c r="I100" s="13">
        <v>0</v>
      </c>
      <c r="J100" s="13">
        <v>0</v>
      </c>
      <c r="K100" s="13">
        <v>69.943</v>
      </c>
      <c r="L100" s="13">
        <v>755.005</v>
      </c>
      <c r="M100" s="13">
        <v>0</v>
      </c>
    </row>
    <row r="101" spans="1:13" ht="12.75">
      <c r="A101" t="s">
        <v>110</v>
      </c>
      <c r="B101" t="s">
        <v>115</v>
      </c>
      <c r="C101" s="13">
        <f t="shared" si="24"/>
        <v>859.7270000000001</v>
      </c>
      <c r="D101" s="13">
        <v>378.736</v>
      </c>
      <c r="E101" s="13">
        <v>88.832</v>
      </c>
      <c r="F101" s="13">
        <v>122.43</v>
      </c>
      <c r="G101" s="13">
        <v>0</v>
      </c>
      <c r="H101" s="13">
        <v>180.159</v>
      </c>
      <c r="I101" s="13">
        <v>0</v>
      </c>
      <c r="J101" s="13">
        <v>0</v>
      </c>
      <c r="K101" s="13">
        <v>0</v>
      </c>
      <c r="L101" s="13">
        <v>89.57</v>
      </c>
      <c r="M101" s="13">
        <v>0</v>
      </c>
    </row>
    <row r="102" spans="1:13" ht="12.75">
      <c r="A102" t="s">
        <v>110</v>
      </c>
      <c r="B102" t="s">
        <v>116</v>
      </c>
      <c r="C102" s="13">
        <f t="shared" si="24"/>
        <v>1605.1619999999998</v>
      </c>
      <c r="D102" s="13">
        <v>424.082</v>
      </c>
      <c r="E102" s="13">
        <v>150.448</v>
      </c>
      <c r="F102" s="13">
        <v>231.523</v>
      </c>
      <c r="G102" s="13">
        <v>9.713</v>
      </c>
      <c r="H102" s="13">
        <v>367.431</v>
      </c>
      <c r="I102" s="13">
        <v>0</v>
      </c>
      <c r="J102" s="13">
        <v>0</v>
      </c>
      <c r="K102" s="13">
        <v>34.514</v>
      </c>
      <c r="L102" s="13">
        <v>373.465</v>
      </c>
      <c r="M102" s="13">
        <v>13.986</v>
      </c>
    </row>
    <row r="103" spans="1:13" ht="12.75">
      <c r="A103" t="s">
        <v>110</v>
      </c>
      <c r="B103" t="s">
        <v>117</v>
      </c>
      <c r="C103" s="13">
        <f t="shared" si="24"/>
        <v>6295.442999999999</v>
      </c>
      <c r="D103" s="13">
        <v>1655.267</v>
      </c>
      <c r="E103" s="13">
        <v>611.066</v>
      </c>
      <c r="F103" s="13">
        <v>1961.747</v>
      </c>
      <c r="G103" s="13">
        <v>0</v>
      </c>
      <c r="H103" s="13">
        <v>354.499</v>
      </c>
      <c r="I103" s="13">
        <v>0</v>
      </c>
      <c r="J103" s="13">
        <v>0</v>
      </c>
      <c r="K103" s="13">
        <v>145.728</v>
      </c>
      <c r="L103" s="13">
        <v>1567.136</v>
      </c>
      <c r="M103" s="13">
        <v>0</v>
      </c>
    </row>
    <row r="104" spans="1:13" ht="12.75">
      <c r="A104" t="s">
        <v>110</v>
      </c>
      <c r="B104" t="s">
        <v>118</v>
      </c>
      <c r="C104" s="13">
        <f t="shared" si="24"/>
        <v>1721.0379999999998</v>
      </c>
      <c r="D104" s="13">
        <v>275.126</v>
      </c>
      <c r="E104" s="13">
        <v>145.62</v>
      </c>
      <c r="F104" s="13">
        <v>655.693</v>
      </c>
      <c r="G104" s="13">
        <v>0</v>
      </c>
      <c r="H104" s="13">
        <v>260.002</v>
      </c>
      <c r="I104" s="13">
        <v>0</v>
      </c>
      <c r="J104" s="13">
        <v>0</v>
      </c>
      <c r="K104" s="13">
        <v>0</v>
      </c>
      <c r="L104" s="13">
        <v>384.597</v>
      </c>
      <c r="M104" s="13">
        <v>0</v>
      </c>
    </row>
    <row r="105" spans="1:13" ht="12.75">
      <c r="A105" t="s">
        <v>110</v>
      </c>
      <c r="B105" t="s">
        <v>119</v>
      </c>
      <c r="C105" s="13">
        <f t="shared" si="24"/>
        <v>1371.833</v>
      </c>
      <c r="D105" s="13">
        <v>286.768</v>
      </c>
      <c r="E105" s="13">
        <v>180.051</v>
      </c>
      <c r="F105" s="13">
        <v>44.432</v>
      </c>
      <c r="G105" s="13">
        <v>0</v>
      </c>
      <c r="H105" s="13">
        <v>99.566</v>
      </c>
      <c r="I105" s="13">
        <v>0</v>
      </c>
      <c r="J105" s="13">
        <v>0</v>
      </c>
      <c r="K105" s="13">
        <v>0</v>
      </c>
      <c r="L105" s="13">
        <v>761.016</v>
      </c>
      <c r="M105" s="13">
        <v>0</v>
      </c>
    </row>
    <row r="106" spans="1:13" ht="12.75">
      <c r="A106" t="s">
        <v>110</v>
      </c>
      <c r="B106" t="s">
        <v>120</v>
      </c>
      <c r="C106" s="13">
        <f t="shared" si="24"/>
        <v>180.11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180.11</v>
      </c>
      <c r="M106" s="13">
        <v>0</v>
      </c>
    </row>
    <row r="107" spans="1:13" ht="12.75">
      <c r="A107" s="8" t="s">
        <v>208</v>
      </c>
      <c r="C107" s="14">
        <f>+C97+C98+C99+C100+C101+C102+C103+C104+C105+C106</f>
        <v>31657.390999999996</v>
      </c>
      <c r="D107" s="14">
        <f aca="true" t="shared" si="25" ref="D107:M107">+D97+D98+D99+D100+D101+D102+D103+D104+D105+D106</f>
        <v>8723.998</v>
      </c>
      <c r="E107" s="14">
        <f t="shared" si="25"/>
        <v>3721.2179999999994</v>
      </c>
      <c r="F107" s="14">
        <f t="shared" si="25"/>
        <v>10013.159</v>
      </c>
      <c r="G107" s="14">
        <f t="shared" si="25"/>
        <v>155.236</v>
      </c>
      <c r="H107" s="14">
        <f t="shared" si="25"/>
        <v>2967.1819999999993</v>
      </c>
      <c r="I107" s="14">
        <f t="shared" si="25"/>
        <v>0</v>
      </c>
      <c r="J107" s="14">
        <f t="shared" si="25"/>
        <v>0</v>
      </c>
      <c r="K107" s="14">
        <f t="shared" si="25"/>
        <v>405.48</v>
      </c>
      <c r="L107" s="14">
        <f t="shared" si="25"/>
        <v>5642.637</v>
      </c>
      <c r="M107" s="14">
        <f t="shared" si="25"/>
        <v>28.481</v>
      </c>
    </row>
    <row r="108" spans="1:13" ht="12.75">
      <c r="A108" t="s">
        <v>121</v>
      </c>
      <c r="B108" t="s">
        <v>122</v>
      </c>
      <c r="C108" s="13">
        <f aca="true" t="shared" si="26" ref="C108:C114">SUM(D108:M108)</f>
        <v>2266.232</v>
      </c>
      <c r="D108" s="13">
        <v>864.432</v>
      </c>
      <c r="E108" s="13">
        <v>271.958</v>
      </c>
      <c r="F108" s="13">
        <v>873.395</v>
      </c>
      <c r="G108" s="13">
        <v>0</v>
      </c>
      <c r="H108" s="13">
        <v>155.505</v>
      </c>
      <c r="I108" s="13">
        <v>0</v>
      </c>
      <c r="J108" s="13">
        <v>0</v>
      </c>
      <c r="K108" s="13">
        <v>32.635</v>
      </c>
      <c r="L108" s="13">
        <v>64.567</v>
      </c>
      <c r="M108" s="13">
        <v>3.74</v>
      </c>
    </row>
    <row r="109" spans="1:13" ht="12.75">
      <c r="A109" t="s">
        <v>121</v>
      </c>
      <c r="B109" t="s">
        <v>156</v>
      </c>
      <c r="C109" s="13">
        <f t="shared" si="26"/>
        <v>959.717</v>
      </c>
      <c r="D109" s="13">
        <v>398.598</v>
      </c>
      <c r="E109" s="13">
        <v>227.266</v>
      </c>
      <c r="F109" s="13">
        <v>0</v>
      </c>
      <c r="G109" s="13">
        <v>0</v>
      </c>
      <c r="H109" s="13">
        <v>54.612</v>
      </c>
      <c r="I109" s="13">
        <v>0</v>
      </c>
      <c r="J109" s="13">
        <v>0</v>
      </c>
      <c r="K109" s="13">
        <v>26.747</v>
      </c>
      <c r="L109" s="13">
        <v>252.494</v>
      </c>
      <c r="M109" s="13">
        <v>0</v>
      </c>
    </row>
    <row r="110" spans="1:13" ht="12.75">
      <c r="A110" t="s">
        <v>121</v>
      </c>
      <c r="B110" t="s">
        <v>123</v>
      </c>
      <c r="C110" s="13">
        <f t="shared" si="26"/>
        <v>2575.27</v>
      </c>
      <c r="D110" s="13">
        <v>799.232</v>
      </c>
      <c r="E110" s="13">
        <v>289.539</v>
      </c>
      <c r="F110" s="13">
        <v>13.954</v>
      </c>
      <c r="G110" s="13">
        <v>8.432</v>
      </c>
      <c r="H110" s="13">
        <v>150.223</v>
      </c>
      <c r="I110" s="13">
        <v>0</v>
      </c>
      <c r="J110" s="13">
        <v>0</v>
      </c>
      <c r="K110" s="13">
        <v>66.402</v>
      </c>
      <c r="L110" s="13">
        <v>1209.539</v>
      </c>
      <c r="M110" s="13">
        <v>37.949</v>
      </c>
    </row>
    <row r="111" spans="1:13" ht="12.75">
      <c r="A111" t="s">
        <v>121</v>
      </c>
      <c r="B111" t="s">
        <v>124</v>
      </c>
      <c r="C111" s="13">
        <f t="shared" si="26"/>
        <v>1526.412</v>
      </c>
      <c r="D111" s="13">
        <v>305.046</v>
      </c>
      <c r="E111" s="13">
        <v>168.419</v>
      </c>
      <c r="F111" s="13">
        <v>0</v>
      </c>
      <c r="G111" s="13">
        <v>4.933</v>
      </c>
      <c r="H111" s="13">
        <v>95.331</v>
      </c>
      <c r="I111" s="13">
        <v>0</v>
      </c>
      <c r="J111" s="13">
        <v>0</v>
      </c>
      <c r="K111" s="13">
        <v>51.074</v>
      </c>
      <c r="L111" s="13">
        <v>901.609</v>
      </c>
      <c r="M111" s="13">
        <v>0</v>
      </c>
    </row>
    <row r="112" spans="1:13" ht="12.75">
      <c r="A112" t="s">
        <v>121</v>
      </c>
      <c r="B112" t="s">
        <v>125</v>
      </c>
      <c r="C112" s="13">
        <f t="shared" si="26"/>
        <v>918.072</v>
      </c>
      <c r="D112" s="13">
        <v>0</v>
      </c>
      <c r="E112" s="13">
        <v>355.654</v>
      </c>
      <c r="F112" s="13">
        <v>95.977</v>
      </c>
      <c r="G112" s="13">
        <v>0</v>
      </c>
      <c r="H112" s="13">
        <v>11.129</v>
      </c>
      <c r="I112" s="13">
        <v>0</v>
      </c>
      <c r="J112" s="13">
        <v>0</v>
      </c>
      <c r="K112" s="13">
        <v>8.234</v>
      </c>
      <c r="L112" s="13">
        <v>439.986</v>
      </c>
      <c r="M112" s="13">
        <v>7.092</v>
      </c>
    </row>
    <row r="113" spans="1:13" ht="12.75">
      <c r="A113" t="s">
        <v>121</v>
      </c>
      <c r="B113" t="s">
        <v>126</v>
      </c>
      <c r="C113" s="13">
        <f t="shared" si="26"/>
        <v>986.0329999999999</v>
      </c>
      <c r="D113" s="13">
        <v>74.602</v>
      </c>
      <c r="E113" s="13">
        <v>575.459</v>
      </c>
      <c r="F113" s="13">
        <v>0</v>
      </c>
      <c r="G113" s="13">
        <v>0</v>
      </c>
      <c r="H113" s="13">
        <v>25.043</v>
      </c>
      <c r="I113" s="13">
        <v>0</v>
      </c>
      <c r="J113" s="13">
        <v>0</v>
      </c>
      <c r="K113" s="13">
        <v>16.562</v>
      </c>
      <c r="L113" s="13">
        <v>294.367</v>
      </c>
      <c r="M113" s="13">
        <v>0</v>
      </c>
    </row>
    <row r="114" spans="1:13" ht="12.75">
      <c r="A114" t="s">
        <v>121</v>
      </c>
      <c r="B114" t="s">
        <v>9</v>
      </c>
      <c r="C114" s="13">
        <f t="shared" si="26"/>
        <v>148.962</v>
      </c>
      <c r="D114" s="13">
        <v>0</v>
      </c>
      <c r="E114" s="13">
        <v>97.628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51.334</v>
      </c>
      <c r="M114" s="13">
        <v>0</v>
      </c>
    </row>
    <row r="115" spans="1:14" ht="12.75">
      <c r="A115" s="8" t="s">
        <v>209</v>
      </c>
      <c r="C115" s="14">
        <f>+C108+C109+C110+C111+C112+C113+C114</f>
        <v>9380.697999999999</v>
      </c>
      <c r="D115" s="14">
        <f aca="true" t="shared" si="27" ref="D115:M115">+D108+D109+D110+D111+D112+D113+D114</f>
        <v>2441.9099999999994</v>
      </c>
      <c r="E115" s="14">
        <f t="shared" si="27"/>
        <v>1985.923</v>
      </c>
      <c r="F115" s="14">
        <f t="shared" si="27"/>
        <v>983.3259999999999</v>
      </c>
      <c r="G115" s="14">
        <f t="shared" si="27"/>
        <v>13.365</v>
      </c>
      <c r="H115" s="14">
        <f t="shared" si="27"/>
        <v>491.8430000000001</v>
      </c>
      <c r="I115" s="14">
        <f t="shared" si="27"/>
        <v>0</v>
      </c>
      <c r="J115" s="14">
        <f t="shared" si="27"/>
        <v>0</v>
      </c>
      <c r="K115" s="14">
        <f t="shared" si="27"/>
        <v>201.65400000000002</v>
      </c>
      <c r="L115" s="14">
        <f t="shared" si="27"/>
        <v>3213.8959999999997</v>
      </c>
      <c r="M115" s="14">
        <f t="shared" si="27"/>
        <v>48.781</v>
      </c>
      <c r="N115" s="1"/>
    </row>
    <row r="116" spans="1:13" ht="12.75">
      <c r="A116" t="s">
        <v>127</v>
      </c>
      <c r="B116" t="s">
        <v>103</v>
      </c>
      <c r="C116" s="13">
        <f>SUM(D116:M116)</f>
        <v>3433.768</v>
      </c>
      <c r="D116" s="13">
        <v>234.234</v>
      </c>
      <c r="E116" s="13">
        <v>145.478</v>
      </c>
      <c r="F116" s="13">
        <v>983.145</v>
      </c>
      <c r="G116" s="13">
        <v>0</v>
      </c>
      <c r="H116" s="13">
        <v>63.66</v>
      </c>
      <c r="I116" s="13">
        <v>0</v>
      </c>
      <c r="J116" s="13">
        <v>0</v>
      </c>
      <c r="K116" s="13">
        <v>0</v>
      </c>
      <c r="L116" s="13">
        <v>2007.251</v>
      </c>
      <c r="M116" s="13">
        <v>0</v>
      </c>
    </row>
    <row r="117" spans="1:13" ht="12.75">
      <c r="A117" t="s">
        <v>127</v>
      </c>
      <c r="B117" t="s">
        <v>98</v>
      </c>
      <c r="C117" s="13">
        <f>SUM(D117:M117)</f>
        <v>620.646</v>
      </c>
      <c r="D117" s="13">
        <v>95.181</v>
      </c>
      <c r="E117" s="13">
        <v>345.352</v>
      </c>
      <c r="F117" s="13">
        <v>0</v>
      </c>
      <c r="G117" s="13">
        <v>0</v>
      </c>
      <c r="H117" s="13">
        <v>31.313</v>
      </c>
      <c r="I117" s="13">
        <v>0</v>
      </c>
      <c r="J117" s="13">
        <v>0</v>
      </c>
      <c r="K117" s="13">
        <v>0</v>
      </c>
      <c r="L117" s="13">
        <v>148.8</v>
      </c>
      <c r="M117" s="13">
        <v>0</v>
      </c>
    </row>
    <row r="118" spans="1:13" ht="12.75">
      <c r="A118" s="8" t="s">
        <v>210</v>
      </c>
      <c r="C118" s="14">
        <f>+C116+C117</f>
        <v>4054.4139999999998</v>
      </c>
      <c r="D118" s="14">
        <f aca="true" t="shared" si="28" ref="D118:M118">+D116+D117</f>
        <v>329.415</v>
      </c>
      <c r="E118" s="14">
        <f t="shared" si="28"/>
        <v>490.83</v>
      </c>
      <c r="F118" s="14">
        <f t="shared" si="28"/>
        <v>983.145</v>
      </c>
      <c r="G118" s="14">
        <f t="shared" si="28"/>
        <v>0</v>
      </c>
      <c r="H118" s="14">
        <f t="shared" si="28"/>
        <v>94.973</v>
      </c>
      <c r="I118" s="14">
        <f t="shared" si="28"/>
        <v>0</v>
      </c>
      <c r="J118" s="14">
        <f t="shared" si="28"/>
        <v>0</v>
      </c>
      <c r="K118" s="14">
        <f t="shared" si="28"/>
        <v>0</v>
      </c>
      <c r="L118" s="14">
        <f t="shared" si="28"/>
        <v>2156.051</v>
      </c>
      <c r="M118" s="14">
        <f t="shared" si="28"/>
        <v>0</v>
      </c>
    </row>
    <row r="119" spans="1:13" ht="12.75">
      <c r="A119" t="s">
        <v>128</v>
      </c>
      <c r="B119" t="s">
        <v>129</v>
      </c>
      <c r="C119" s="13">
        <f aca="true" t="shared" si="29" ref="C119:C127">SUM(D119:M119)</f>
        <v>12795.622</v>
      </c>
      <c r="D119" s="13">
        <v>981.397</v>
      </c>
      <c r="E119" s="13">
        <v>1195.224</v>
      </c>
      <c r="F119" s="13">
        <v>9409.496</v>
      </c>
      <c r="G119" s="13">
        <v>0</v>
      </c>
      <c r="H119" s="13">
        <v>333.573</v>
      </c>
      <c r="I119" s="13">
        <v>0</v>
      </c>
      <c r="J119" s="13">
        <v>0</v>
      </c>
      <c r="K119" s="13">
        <v>138.377</v>
      </c>
      <c r="L119" s="13">
        <v>737.555</v>
      </c>
      <c r="M119" s="13">
        <v>0</v>
      </c>
    </row>
    <row r="120" spans="1:13" ht="12.75">
      <c r="A120" t="s">
        <v>128</v>
      </c>
      <c r="B120" t="s">
        <v>130</v>
      </c>
      <c r="C120" s="13">
        <f t="shared" si="29"/>
        <v>2747.3700000000003</v>
      </c>
      <c r="D120" s="13">
        <v>845.908</v>
      </c>
      <c r="E120" s="13">
        <v>350.574</v>
      </c>
      <c r="F120" s="13">
        <v>848.633</v>
      </c>
      <c r="G120" s="13">
        <v>0</v>
      </c>
      <c r="H120" s="13">
        <v>187.55</v>
      </c>
      <c r="I120" s="13">
        <v>0</v>
      </c>
      <c r="J120" s="13">
        <v>0</v>
      </c>
      <c r="K120" s="13">
        <v>102.293</v>
      </c>
      <c r="L120" s="13">
        <v>358.414</v>
      </c>
      <c r="M120" s="13">
        <v>53.998</v>
      </c>
    </row>
    <row r="121" spans="1:13" ht="12.75">
      <c r="A121" t="s">
        <v>128</v>
      </c>
      <c r="B121" t="s">
        <v>131</v>
      </c>
      <c r="C121" s="13">
        <f t="shared" si="29"/>
        <v>2102.511</v>
      </c>
      <c r="D121" s="13">
        <v>431.117</v>
      </c>
      <c r="E121" s="13">
        <v>656.589</v>
      </c>
      <c r="F121" s="13">
        <v>0</v>
      </c>
      <c r="G121" s="13">
        <v>0</v>
      </c>
      <c r="H121" s="13">
        <v>85.92</v>
      </c>
      <c r="I121" s="13">
        <v>0</v>
      </c>
      <c r="J121" s="13">
        <v>0</v>
      </c>
      <c r="K121" s="13">
        <v>0</v>
      </c>
      <c r="L121" s="13">
        <v>913.281</v>
      </c>
      <c r="M121" s="13">
        <v>15.604</v>
      </c>
    </row>
    <row r="122" spans="1:13" ht="12.75">
      <c r="A122" t="s">
        <v>128</v>
      </c>
      <c r="B122" t="s">
        <v>132</v>
      </c>
      <c r="C122" s="13">
        <f t="shared" si="29"/>
        <v>459.26599999999996</v>
      </c>
      <c r="D122" s="13">
        <v>284.082</v>
      </c>
      <c r="E122" s="13">
        <v>27.364</v>
      </c>
      <c r="F122" s="13">
        <v>3.242</v>
      </c>
      <c r="G122" s="13">
        <v>0</v>
      </c>
      <c r="H122" s="13">
        <v>120</v>
      </c>
      <c r="I122" s="13">
        <v>0</v>
      </c>
      <c r="J122" s="13">
        <v>0</v>
      </c>
      <c r="K122" s="13">
        <v>0</v>
      </c>
      <c r="L122" s="13">
        <v>24.578</v>
      </c>
      <c r="M122" s="13">
        <v>0</v>
      </c>
    </row>
    <row r="123" spans="1:13" ht="12.75">
      <c r="A123" t="s">
        <v>128</v>
      </c>
      <c r="B123" t="s">
        <v>133</v>
      </c>
      <c r="C123" s="13">
        <f t="shared" si="29"/>
        <v>1463.1280000000002</v>
      </c>
      <c r="D123" s="13">
        <v>409.203</v>
      </c>
      <c r="E123" s="13">
        <v>124.995</v>
      </c>
      <c r="F123" s="13">
        <v>0</v>
      </c>
      <c r="G123" s="13">
        <v>4.313</v>
      </c>
      <c r="H123" s="13">
        <v>111.823</v>
      </c>
      <c r="I123" s="13">
        <v>0</v>
      </c>
      <c r="J123" s="13">
        <v>0</v>
      </c>
      <c r="K123" s="13">
        <v>44.029</v>
      </c>
      <c r="L123" s="13">
        <v>741.142</v>
      </c>
      <c r="M123" s="13">
        <v>27.623</v>
      </c>
    </row>
    <row r="124" spans="1:13" ht="12.75">
      <c r="A124" t="s">
        <v>128</v>
      </c>
      <c r="B124" t="s">
        <v>134</v>
      </c>
      <c r="C124" s="13">
        <f t="shared" si="29"/>
        <v>4977.651</v>
      </c>
      <c r="D124" s="13">
        <v>2247.808</v>
      </c>
      <c r="E124" s="13">
        <v>1031.794</v>
      </c>
      <c r="F124" s="13">
        <v>549.229</v>
      </c>
      <c r="G124" s="13">
        <v>0</v>
      </c>
      <c r="H124" s="13">
        <v>349.704</v>
      </c>
      <c r="I124" s="13">
        <v>0</v>
      </c>
      <c r="J124" s="13">
        <v>0</v>
      </c>
      <c r="K124" s="13">
        <v>130.03</v>
      </c>
      <c r="L124" s="13">
        <v>669.086</v>
      </c>
      <c r="M124" s="13">
        <v>0</v>
      </c>
    </row>
    <row r="125" spans="1:13" ht="12.75">
      <c r="A125" t="s">
        <v>128</v>
      </c>
      <c r="B125" t="s">
        <v>96</v>
      </c>
      <c r="C125" s="13">
        <f t="shared" si="29"/>
        <v>3037.3450000000003</v>
      </c>
      <c r="D125" s="13">
        <v>1760.082</v>
      </c>
      <c r="E125" s="13">
        <v>505.965</v>
      </c>
      <c r="F125" s="13">
        <v>47.623</v>
      </c>
      <c r="G125" s="13">
        <v>0</v>
      </c>
      <c r="H125" s="13">
        <v>340.626</v>
      </c>
      <c r="I125" s="13">
        <v>0</v>
      </c>
      <c r="J125" s="13">
        <v>0</v>
      </c>
      <c r="K125" s="13">
        <v>56.488</v>
      </c>
      <c r="L125" s="13">
        <v>326.561</v>
      </c>
      <c r="M125" s="13">
        <v>0</v>
      </c>
    </row>
    <row r="126" spans="1:13" ht="12.75">
      <c r="A126" t="s">
        <v>128</v>
      </c>
      <c r="B126" t="s">
        <v>135</v>
      </c>
      <c r="C126" s="13">
        <f t="shared" si="29"/>
        <v>2858.2969999999996</v>
      </c>
      <c r="D126" s="13">
        <v>1289.545</v>
      </c>
      <c r="E126" s="13">
        <v>314.104</v>
      </c>
      <c r="F126" s="13">
        <v>142.954</v>
      </c>
      <c r="G126" s="13">
        <v>33.366</v>
      </c>
      <c r="H126" s="13">
        <v>249.312</v>
      </c>
      <c r="I126" s="13">
        <v>0</v>
      </c>
      <c r="J126" s="13">
        <v>0</v>
      </c>
      <c r="K126" s="13">
        <v>54.375</v>
      </c>
      <c r="L126" s="13">
        <v>751.722</v>
      </c>
      <c r="M126" s="13">
        <v>22.919</v>
      </c>
    </row>
    <row r="127" spans="1:13" ht="12.75">
      <c r="A127" t="s">
        <v>128</v>
      </c>
      <c r="B127" t="s">
        <v>103</v>
      </c>
      <c r="C127" s="13">
        <f t="shared" si="29"/>
        <v>567.505</v>
      </c>
      <c r="D127" s="13">
        <v>63.019</v>
      </c>
      <c r="E127" s="13">
        <v>18.627</v>
      </c>
      <c r="F127" s="13">
        <v>133.957</v>
      </c>
      <c r="G127" s="13">
        <v>0</v>
      </c>
      <c r="H127" s="13">
        <v>16.452</v>
      </c>
      <c r="I127" s="13">
        <v>0</v>
      </c>
      <c r="J127" s="13">
        <v>0</v>
      </c>
      <c r="K127" s="13">
        <v>0</v>
      </c>
      <c r="L127" s="13">
        <v>335.45</v>
      </c>
      <c r="M127" s="13">
        <v>0</v>
      </c>
    </row>
    <row r="128" spans="1:14" ht="12.75">
      <c r="A128" s="8" t="s">
        <v>211</v>
      </c>
      <c r="C128" s="14">
        <f>+C119+C120+C121+C122+C123+C124+C125+C126+C127</f>
        <v>31008.695000000003</v>
      </c>
      <c r="D128" s="14">
        <f aca="true" t="shared" si="30" ref="D128:M128">+D119+D120+D121+D122+D123+D124+D125+D126+D127</f>
        <v>8312.161</v>
      </c>
      <c r="E128" s="14">
        <f t="shared" si="30"/>
        <v>4225.236000000001</v>
      </c>
      <c r="F128" s="14">
        <f t="shared" si="30"/>
        <v>11135.133999999998</v>
      </c>
      <c r="G128" s="14">
        <f t="shared" si="30"/>
        <v>37.679</v>
      </c>
      <c r="H128" s="14">
        <f t="shared" si="30"/>
        <v>1794.9599999999998</v>
      </c>
      <c r="I128" s="14">
        <f t="shared" si="30"/>
        <v>0</v>
      </c>
      <c r="J128" s="14">
        <f t="shared" si="30"/>
        <v>0</v>
      </c>
      <c r="K128" s="14">
        <f t="shared" si="30"/>
        <v>525.5920000000001</v>
      </c>
      <c r="L128" s="14">
        <f t="shared" si="30"/>
        <v>4857.789000000001</v>
      </c>
      <c r="M128" s="14">
        <f t="shared" si="30"/>
        <v>120.144</v>
      </c>
      <c r="N128" s="4"/>
    </row>
    <row r="129" spans="1:13" ht="12.75">
      <c r="A129" t="s">
        <v>136</v>
      </c>
      <c r="B129" t="s">
        <v>11</v>
      </c>
      <c r="C129" s="13">
        <f>SUM(D129:M129)</f>
        <v>13260.365</v>
      </c>
      <c r="D129" s="13">
        <v>2016.246</v>
      </c>
      <c r="E129" s="13">
        <v>1244.049</v>
      </c>
      <c r="F129" s="13">
        <v>3750.17</v>
      </c>
      <c r="G129" s="13">
        <v>0</v>
      </c>
      <c r="H129" s="13">
        <v>874.473</v>
      </c>
      <c r="I129" s="13">
        <v>0</v>
      </c>
      <c r="J129" s="13">
        <v>0</v>
      </c>
      <c r="K129" s="13">
        <v>0</v>
      </c>
      <c r="L129" s="13">
        <v>5375.427</v>
      </c>
      <c r="M129" s="13">
        <v>0</v>
      </c>
    </row>
    <row r="130" spans="1:13" ht="12.75">
      <c r="A130" s="8" t="s">
        <v>212</v>
      </c>
      <c r="C130" s="14">
        <f>+C129</f>
        <v>13260.365</v>
      </c>
      <c r="D130" s="14">
        <f aca="true" t="shared" si="31" ref="D130:M130">+D129</f>
        <v>2016.246</v>
      </c>
      <c r="E130" s="14">
        <f t="shared" si="31"/>
        <v>1244.049</v>
      </c>
      <c r="F130" s="14">
        <f t="shared" si="31"/>
        <v>3750.17</v>
      </c>
      <c r="G130" s="14">
        <f t="shared" si="31"/>
        <v>0</v>
      </c>
      <c r="H130" s="14">
        <f t="shared" si="31"/>
        <v>874.473</v>
      </c>
      <c r="I130" s="14">
        <f t="shared" si="31"/>
        <v>0</v>
      </c>
      <c r="J130" s="14">
        <f t="shared" si="31"/>
        <v>0</v>
      </c>
      <c r="K130" s="14">
        <f t="shared" si="31"/>
        <v>0</v>
      </c>
      <c r="L130" s="14">
        <f t="shared" si="31"/>
        <v>5375.427</v>
      </c>
      <c r="M130" s="14">
        <f t="shared" si="31"/>
        <v>0</v>
      </c>
    </row>
    <row r="131" spans="1:13" ht="12.75">
      <c r="A131" t="s">
        <v>137</v>
      </c>
      <c r="B131" t="s">
        <v>88</v>
      </c>
      <c r="C131" s="13">
        <f>SUM(D131:M131)</f>
        <v>258785.619</v>
      </c>
      <c r="D131" s="13">
        <v>91976.591</v>
      </c>
      <c r="E131" s="13">
        <v>26421.465</v>
      </c>
      <c r="F131" s="13">
        <v>124438.222</v>
      </c>
      <c r="G131" s="13">
        <v>2065.372</v>
      </c>
      <c r="H131" s="13">
        <v>10555.564</v>
      </c>
      <c r="I131" s="13">
        <v>0</v>
      </c>
      <c r="J131" s="13">
        <v>0</v>
      </c>
      <c r="K131" s="13">
        <v>2273.642</v>
      </c>
      <c r="L131" s="13">
        <v>1054.763</v>
      </c>
      <c r="M131" s="13">
        <v>0</v>
      </c>
    </row>
    <row r="132" spans="1:13" ht="12.75">
      <c r="A132" s="8" t="s">
        <v>213</v>
      </c>
      <c r="C132" s="14">
        <f>+C131</f>
        <v>258785.619</v>
      </c>
      <c r="D132" s="14">
        <f aca="true" t="shared" si="32" ref="D132:M132">+D131</f>
        <v>91976.591</v>
      </c>
      <c r="E132" s="14">
        <f t="shared" si="32"/>
        <v>26421.465</v>
      </c>
      <c r="F132" s="14">
        <f t="shared" si="32"/>
        <v>124438.222</v>
      </c>
      <c r="G132" s="14">
        <f t="shared" si="32"/>
        <v>2065.372</v>
      </c>
      <c r="H132" s="14">
        <f t="shared" si="32"/>
        <v>10555.564</v>
      </c>
      <c r="I132" s="14">
        <f t="shared" si="32"/>
        <v>0</v>
      </c>
      <c r="J132" s="14">
        <f t="shared" si="32"/>
        <v>0</v>
      </c>
      <c r="K132" s="14">
        <f t="shared" si="32"/>
        <v>2273.642</v>
      </c>
      <c r="L132" s="14">
        <f t="shared" si="32"/>
        <v>1054.763</v>
      </c>
      <c r="M132" s="14">
        <f t="shared" si="32"/>
        <v>0</v>
      </c>
    </row>
    <row r="133" spans="1:13" ht="12.75">
      <c r="A133" t="s">
        <v>138</v>
      </c>
      <c r="B133" t="s">
        <v>139</v>
      </c>
      <c r="C133" s="13">
        <f>SUM(D133:M133)</f>
        <v>10482.712</v>
      </c>
      <c r="D133" s="13">
        <v>2247.073</v>
      </c>
      <c r="E133" s="13">
        <v>563.466</v>
      </c>
      <c r="F133" s="13">
        <v>3588.187</v>
      </c>
      <c r="G133" s="13">
        <v>0</v>
      </c>
      <c r="H133" s="13">
        <v>254.612</v>
      </c>
      <c r="I133" s="13">
        <v>0</v>
      </c>
      <c r="J133" s="13">
        <v>0</v>
      </c>
      <c r="K133" s="13">
        <v>0</v>
      </c>
      <c r="L133" s="13">
        <v>3829.374</v>
      </c>
      <c r="M133" s="13">
        <v>0</v>
      </c>
    </row>
    <row r="134" spans="1:13" ht="12.75">
      <c r="A134" s="8" t="s">
        <v>214</v>
      </c>
      <c r="C134" s="14">
        <f>+C133</f>
        <v>10482.712</v>
      </c>
      <c r="D134" s="14">
        <f aca="true" t="shared" si="33" ref="D134:M134">+D133</f>
        <v>2247.073</v>
      </c>
      <c r="E134" s="14">
        <f t="shared" si="33"/>
        <v>563.466</v>
      </c>
      <c r="F134" s="14">
        <f t="shared" si="33"/>
        <v>3588.187</v>
      </c>
      <c r="G134" s="14">
        <f t="shared" si="33"/>
        <v>0</v>
      </c>
      <c r="H134" s="14">
        <f t="shared" si="33"/>
        <v>254.612</v>
      </c>
      <c r="I134" s="14">
        <f t="shared" si="33"/>
        <v>0</v>
      </c>
      <c r="J134" s="14">
        <f t="shared" si="33"/>
        <v>0</v>
      </c>
      <c r="K134" s="14">
        <f t="shared" si="33"/>
        <v>0</v>
      </c>
      <c r="L134" s="14">
        <f t="shared" si="33"/>
        <v>3829.374</v>
      </c>
      <c r="M134" s="14">
        <f t="shared" si="33"/>
        <v>0</v>
      </c>
    </row>
    <row r="135" spans="1:13" ht="12.75">
      <c r="A135" t="s">
        <v>140</v>
      </c>
      <c r="B135" t="s">
        <v>11</v>
      </c>
      <c r="C135" s="13">
        <f>SUM(D135:M135)</f>
        <v>65.48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65.48</v>
      </c>
      <c r="M135" s="13">
        <v>0</v>
      </c>
    </row>
    <row r="136" spans="1:13" ht="12.75">
      <c r="A136" s="8" t="s">
        <v>215</v>
      </c>
      <c r="C136" s="14">
        <f>+C135</f>
        <v>65.48</v>
      </c>
      <c r="D136" s="14">
        <f aca="true" t="shared" si="34" ref="D136:M136">+D135</f>
        <v>0</v>
      </c>
      <c r="E136" s="14">
        <f t="shared" si="34"/>
        <v>0</v>
      </c>
      <c r="F136" s="14">
        <f t="shared" si="34"/>
        <v>0</v>
      </c>
      <c r="G136" s="14">
        <f t="shared" si="34"/>
        <v>0</v>
      </c>
      <c r="H136" s="14">
        <f t="shared" si="34"/>
        <v>0</v>
      </c>
      <c r="I136" s="14">
        <f t="shared" si="34"/>
        <v>0</v>
      </c>
      <c r="J136" s="14">
        <f t="shared" si="34"/>
        <v>0</v>
      </c>
      <c r="K136" s="14">
        <f t="shared" si="34"/>
        <v>0</v>
      </c>
      <c r="L136" s="14">
        <f t="shared" si="34"/>
        <v>65.48</v>
      </c>
      <c r="M136" s="14">
        <f t="shared" si="34"/>
        <v>0</v>
      </c>
    </row>
    <row r="137" spans="1:13" ht="12.75">
      <c r="A137" t="s">
        <v>141</v>
      </c>
      <c r="B137" t="s">
        <v>142</v>
      </c>
      <c r="C137" s="13">
        <f>SUM(D137:M137)</f>
        <v>36643.285</v>
      </c>
      <c r="D137" s="13">
        <v>11158.563</v>
      </c>
      <c r="E137" s="13">
        <v>8099.997</v>
      </c>
      <c r="F137" s="13">
        <v>10369.831</v>
      </c>
      <c r="G137" s="13">
        <v>630.79</v>
      </c>
      <c r="H137" s="13">
        <v>1807.991</v>
      </c>
      <c r="I137" s="13">
        <v>0</v>
      </c>
      <c r="J137" s="13">
        <v>0</v>
      </c>
      <c r="K137" s="13">
        <v>1017.668</v>
      </c>
      <c r="L137" s="13">
        <v>3558.445</v>
      </c>
      <c r="M137" s="13">
        <v>0</v>
      </c>
    </row>
    <row r="138" spans="1:13" ht="12.75">
      <c r="A138" t="s">
        <v>141</v>
      </c>
      <c r="B138" t="s">
        <v>11</v>
      </c>
      <c r="C138" s="13">
        <f>SUM(D138:M138)</f>
        <v>323.64099999999996</v>
      </c>
      <c r="D138" s="13">
        <v>18.256</v>
      </c>
      <c r="E138" s="13">
        <v>11.499</v>
      </c>
      <c r="F138" s="13">
        <v>89.689</v>
      </c>
      <c r="G138" s="13">
        <v>0</v>
      </c>
      <c r="H138" s="13">
        <v>14.136</v>
      </c>
      <c r="I138" s="13">
        <v>0</v>
      </c>
      <c r="J138" s="13">
        <v>0</v>
      </c>
      <c r="K138" s="13">
        <v>0</v>
      </c>
      <c r="L138" s="13">
        <v>190.061</v>
      </c>
      <c r="M138" s="13">
        <v>0</v>
      </c>
    </row>
    <row r="139" spans="1:13" ht="12.75">
      <c r="A139" t="s">
        <v>141</v>
      </c>
      <c r="B139" t="s">
        <v>37</v>
      </c>
      <c r="C139" s="13">
        <f>SUM(D139:M139)</f>
        <v>554.261</v>
      </c>
      <c r="D139" s="13">
        <v>181.887</v>
      </c>
      <c r="E139" s="13">
        <v>165.771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46.622</v>
      </c>
      <c r="L139" s="13">
        <v>159.981</v>
      </c>
      <c r="M139" s="13">
        <v>0</v>
      </c>
    </row>
    <row r="140" spans="1:14" ht="12.75">
      <c r="A140" s="8" t="s">
        <v>216</v>
      </c>
      <c r="C140" s="14">
        <f>+C137+C138+C139</f>
        <v>37521.187000000005</v>
      </c>
      <c r="D140" s="14">
        <f aca="true" t="shared" si="35" ref="D140:M140">+D137+D138+D139</f>
        <v>11358.706</v>
      </c>
      <c r="E140" s="14">
        <f t="shared" si="35"/>
        <v>8277.267</v>
      </c>
      <c r="F140" s="14">
        <f t="shared" si="35"/>
        <v>10459.52</v>
      </c>
      <c r="G140" s="14">
        <f t="shared" si="35"/>
        <v>630.79</v>
      </c>
      <c r="H140" s="14">
        <f t="shared" si="35"/>
        <v>1822.127</v>
      </c>
      <c r="I140" s="14">
        <f t="shared" si="35"/>
        <v>0</v>
      </c>
      <c r="J140" s="14">
        <f t="shared" si="35"/>
        <v>0</v>
      </c>
      <c r="K140" s="14">
        <f t="shared" si="35"/>
        <v>1064.29</v>
      </c>
      <c r="L140" s="14">
        <f t="shared" si="35"/>
        <v>3908.487</v>
      </c>
      <c r="M140" s="14">
        <f t="shared" si="35"/>
        <v>0</v>
      </c>
      <c r="N140" s="4"/>
    </row>
    <row r="141" spans="1:13" ht="12.75">
      <c r="A141" t="s">
        <v>143</v>
      </c>
      <c r="B141" t="s">
        <v>144</v>
      </c>
      <c r="C141" s="13">
        <f>SUM(D141:M141)</f>
        <v>63777.115</v>
      </c>
      <c r="D141" s="13">
        <v>28445.239</v>
      </c>
      <c r="E141" s="13">
        <v>28478.869</v>
      </c>
      <c r="F141" s="13">
        <v>0</v>
      </c>
      <c r="G141" s="13">
        <v>0</v>
      </c>
      <c r="H141" s="13">
        <v>4372.772</v>
      </c>
      <c r="I141" s="13">
        <v>0</v>
      </c>
      <c r="J141" s="13">
        <v>0</v>
      </c>
      <c r="K141" s="13">
        <v>0</v>
      </c>
      <c r="L141" s="13">
        <v>2480.235</v>
      </c>
      <c r="M141" s="13">
        <v>0</v>
      </c>
    </row>
    <row r="142" spans="1:13" ht="12.75">
      <c r="A142" s="8" t="s">
        <v>217</v>
      </c>
      <c r="C142" s="14">
        <f>+C141</f>
        <v>63777.115</v>
      </c>
      <c r="D142" s="14">
        <f aca="true" t="shared" si="36" ref="D142:M142">+D141</f>
        <v>28445.239</v>
      </c>
      <c r="E142" s="14">
        <f t="shared" si="36"/>
        <v>28478.869</v>
      </c>
      <c r="F142" s="14">
        <f t="shared" si="36"/>
        <v>0</v>
      </c>
      <c r="G142" s="14">
        <f t="shared" si="36"/>
        <v>0</v>
      </c>
      <c r="H142" s="14">
        <f t="shared" si="36"/>
        <v>4372.772</v>
      </c>
      <c r="I142" s="14">
        <f t="shared" si="36"/>
        <v>0</v>
      </c>
      <c r="J142" s="14">
        <f t="shared" si="36"/>
        <v>0</v>
      </c>
      <c r="K142" s="14">
        <f t="shared" si="36"/>
        <v>0</v>
      </c>
      <c r="L142" s="14">
        <f t="shared" si="36"/>
        <v>2480.235</v>
      </c>
      <c r="M142" s="14">
        <f t="shared" si="36"/>
        <v>0</v>
      </c>
    </row>
    <row r="143" spans="1:13" ht="12.75">
      <c r="A143" t="s">
        <v>145</v>
      </c>
      <c r="B143" t="s">
        <v>146</v>
      </c>
      <c r="C143" s="13">
        <f aca="true" t="shared" si="37" ref="C143:C153">SUM(D143:M143)</f>
        <v>2775.06</v>
      </c>
      <c r="D143" s="13">
        <v>1044.286</v>
      </c>
      <c r="E143" s="13">
        <v>296.236</v>
      </c>
      <c r="F143" s="13">
        <v>472.467</v>
      </c>
      <c r="G143" s="13">
        <v>38.4</v>
      </c>
      <c r="H143" s="13">
        <v>421.395</v>
      </c>
      <c r="I143" s="13">
        <v>0</v>
      </c>
      <c r="J143" s="13">
        <v>0</v>
      </c>
      <c r="K143" s="13">
        <v>0</v>
      </c>
      <c r="L143" s="13">
        <v>502.276</v>
      </c>
      <c r="M143" s="13">
        <v>0</v>
      </c>
    </row>
    <row r="144" spans="1:13" ht="12.75">
      <c r="A144" t="s">
        <v>145</v>
      </c>
      <c r="B144" t="s">
        <v>147</v>
      </c>
      <c r="C144" s="13">
        <f t="shared" si="37"/>
        <v>2449.6440000000002</v>
      </c>
      <c r="D144" s="13">
        <v>802.61</v>
      </c>
      <c r="E144" s="13">
        <v>852.386</v>
      </c>
      <c r="F144" s="13">
        <v>46.861</v>
      </c>
      <c r="G144" s="13">
        <v>16.484</v>
      </c>
      <c r="H144" s="13">
        <v>213.307</v>
      </c>
      <c r="I144" s="13">
        <v>0</v>
      </c>
      <c r="J144" s="13">
        <v>0</v>
      </c>
      <c r="K144" s="13">
        <v>0</v>
      </c>
      <c r="L144" s="13">
        <v>517.996</v>
      </c>
      <c r="M144" s="13">
        <v>0</v>
      </c>
    </row>
    <row r="145" spans="1:13" ht="12.75">
      <c r="A145" t="s">
        <v>145</v>
      </c>
      <c r="B145" t="s">
        <v>148</v>
      </c>
      <c r="C145" s="13">
        <f t="shared" si="37"/>
        <v>2368.7709999999997</v>
      </c>
      <c r="D145" s="13">
        <v>793.508</v>
      </c>
      <c r="E145" s="13">
        <v>843.704</v>
      </c>
      <c r="F145" s="13">
        <v>0</v>
      </c>
      <c r="G145" s="13">
        <v>17.975</v>
      </c>
      <c r="H145" s="13">
        <v>210.423</v>
      </c>
      <c r="I145" s="13">
        <v>0</v>
      </c>
      <c r="J145" s="13">
        <v>0</v>
      </c>
      <c r="K145" s="13">
        <v>40.205</v>
      </c>
      <c r="L145" s="13">
        <v>462.956</v>
      </c>
      <c r="M145" s="13">
        <v>0</v>
      </c>
    </row>
    <row r="146" spans="1:13" ht="12.75">
      <c r="A146" t="s">
        <v>145</v>
      </c>
      <c r="B146" t="s">
        <v>149</v>
      </c>
      <c r="C146" s="13">
        <f t="shared" si="37"/>
        <v>3987.379999999999</v>
      </c>
      <c r="D146" s="13">
        <v>1026.403</v>
      </c>
      <c r="E146" s="13">
        <v>2270.778</v>
      </c>
      <c r="F146" s="13">
        <v>0</v>
      </c>
      <c r="G146" s="13">
        <v>0</v>
      </c>
      <c r="H146" s="13">
        <v>352.247</v>
      </c>
      <c r="I146" s="13">
        <v>0</v>
      </c>
      <c r="J146" s="13">
        <v>0</v>
      </c>
      <c r="K146" s="13">
        <v>35.095</v>
      </c>
      <c r="L146" s="13">
        <v>302.857</v>
      </c>
      <c r="M146" s="13">
        <v>0</v>
      </c>
    </row>
    <row r="147" spans="1:13" ht="12.75">
      <c r="A147" t="s">
        <v>145</v>
      </c>
      <c r="B147" t="s">
        <v>150</v>
      </c>
      <c r="C147" s="13">
        <f t="shared" si="37"/>
        <v>5506.116999999999</v>
      </c>
      <c r="D147" s="13">
        <v>1269.549</v>
      </c>
      <c r="E147" s="13">
        <v>381.159</v>
      </c>
      <c r="F147" s="13">
        <v>2831.314</v>
      </c>
      <c r="G147" s="13">
        <v>39.594</v>
      </c>
      <c r="H147" s="13">
        <v>341.681</v>
      </c>
      <c r="I147" s="13">
        <v>0</v>
      </c>
      <c r="J147" s="13">
        <v>0</v>
      </c>
      <c r="K147" s="13">
        <v>55.914</v>
      </c>
      <c r="L147" s="13">
        <v>586.906</v>
      </c>
      <c r="M147" s="13">
        <v>0</v>
      </c>
    </row>
    <row r="148" spans="1:13" ht="12.75">
      <c r="A148" t="s">
        <v>145</v>
      </c>
      <c r="B148" t="s">
        <v>151</v>
      </c>
      <c r="C148" s="13">
        <f t="shared" si="37"/>
        <v>4986.937</v>
      </c>
      <c r="D148" s="13">
        <v>678.055</v>
      </c>
      <c r="E148" s="13">
        <v>703.975</v>
      </c>
      <c r="F148" s="13">
        <v>2939.827</v>
      </c>
      <c r="G148" s="13">
        <v>0</v>
      </c>
      <c r="H148" s="13">
        <v>262.889</v>
      </c>
      <c r="I148" s="13">
        <v>0</v>
      </c>
      <c r="J148" s="13">
        <v>0</v>
      </c>
      <c r="K148" s="13">
        <v>0</v>
      </c>
      <c r="L148" s="13">
        <v>402.191</v>
      </c>
      <c r="M148" s="13">
        <v>0</v>
      </c>
    </row>
    <row r="149" spans="1:13" ht="12.75">
      <c r="A149" t="s">
        <v>145</v>
      </c>
      <c r="B149" t="s">
        <v>152</v>
      </c>
      <c r="C149" s="7">
        <f t="shared" si="37"/>
        <v>2567.842</v>
      </c>
      <c r="D149" s="7">
        <v>596.8</v>
      </c>
      <c r="E149" s="7">
        <v>805.178</v>
      </c>
      <c r="F149" s="7">
        <v>676.217</v>
      </c>
      <c r="G149" s="7">
        <v>0</v>
      </c>
      <c r="H149" s="7">
        <v>146.756</v>
      </c>
      <c r="I149" s="7">
        <v>0</v>
      </c>
      <c r="J149" s="7">
        <v>0</v>
      </c>
      <c r="K149" s="7">
        <v>70.596</v>
      </c>
      <c r="L149" s="7">
        <v>272.295</v>
      </c>
      <c r="M149" s="7">
        <v>0</v>
      </c>
    </row>
    <row r="150" spans="1:13" ht="12.75">
      <c r="A150" t="s">
        <v>145</v>
      </c>
      <c r="B150" t="s">
        <v>153</v>
      </c>
      <c r="C150" s="13">
        <f t="shared" si="37"/>
        <v>1138.4119999999998</v>
      </c>
      <c r="D150" s="13">
        <v>361.574</v>
      </c>
      <c r="E150" s="13">
        <v>105.483</v>
      </c>
      <c r="F150" s="13">
        <v>324.964</v>
      </c>
      <c r="G150" s="13">
        <v>0</v>
      </c>
      <c r="H150" s="13">
        <v>170.021</v>
      </c>
      <c r="I150" s="13">
        <v>0</v>
      </c>
      <c r="J150" s="13">
        <v>0</v>
      </c>
      <c r="K150" s="13">
        <v>0</v>
      </c>
      <c r="L150" s="13">
        <v>176.37</v>
      </c>
      <c r="M150" s="13">
        <v>0</v>
      </c>
    </row>
    <row r="151" spans="1:13" ht="12.75">
      <c r="A151" t="s">
        <v>145</v>
      </c>
      <c r="B151" t="s">
        <v>154</v>
      </c>
      <c r="C151" s="13">
        <f t="shared" si="37"/>
        <v>1031.753</v>
      </c>
      <c r="D151" s="13">
        <v>447.201</v>
      </c>
      <c r="E151" s="13">
        <v>66.889</v>
      </c>
      <c r="F151" s="13">
        <v>194.271</v>
      </c>
      <c r="G151" s="13">
        <v>0</v>
      </c>
      <c r="H151" s="13">
        <v>57.028</v>
      </c>
      <c r="I151" s="13">
        <v>0</v>
      </c>
      <c r="J151" s="13">
        <v>0</v>
      </c>
      <c r="K151" s="13">
        <v>0</v>
      </c>
      <c r="L151" s="13">
        <v>266.364</v>
      </c>
      <c r="M151" s="13">
        <v>0</v>
      </c>
    </row>
    <row r="152" spans="1:13" ht="12.75">
      <c r="A152" t="s">
        <v>145</v>
      </c>
      <c r="B152" t="s">
        <v>155</v>
      </c>
      <c r="C152" s="13">
        <f t="shared" si="37"/>
        <v>749.352</v>
      </c>
      <c r="D152" s="13">
        <v>175.343</v>
      </c>
      <c r="E152" s="13">
        <v>106.25</v>
      </c>
      <c r="F152" s="13">
        <v>265.571</v>
      </c>
      <c r="G152" s="13">
        <v>0</v>
      </c>
      <c r="H152" s="13">
        <v>98.415</v>
      </c>
      <c r="I152" s="13">
        <v>0</v>
      </c>
      <c r="J152" s="13">
        <v>0</v>
      </c>
      <c r="K152" s="13">
        <v>0</v>
      </c>
      <c r="L152" s="13">
        <v>103.773</v>
      </c>
      <c r="M152" s="13">
        <v>0</v>
      </c>
    </row>
    <row r="153" spans="1:13" ht="12.75">
      <c r="A153" t="s">
        <v>145</v>
      </c>
      <c r="B153" t="s">
        <v>157</v>
      </c>
      <c r="C153" s="13">
        <f t="shared" si="37"/>
        <v>170598.86600000004</v>
      </c>
      <c r="D153" s="13">
        <v>65713.373</v>
      </c>
      <c r="E153" s="13">
        <v>40878.042</v>
      </c>
      <c r="F153" s="13">
        <v>41394.572</v>
      </c>
      <c r="G153" s="13">
        <v>5961.88</v>
      </c>
      <c r="H153" s="13">
        <v>11727.147</v>
      </c>
      <c r="I153" s="13">
        <v>0</v>
      </c>
      <c r="J153" s="13">
        <v>623.083</v>
      </c>
      <c r="K153" s="13">
        <v>3753.833</v>
      </c>
      <c r="L153" s="13">
        <v>0</v>
      </c>
      <c r="M153" s="13">
        <v>546.936</v>
      </c>
    </row>
    <row r="154" spans="1:13" ht="12.75">
      <c r="A154" s="8" t="s">
        <v>218</v>
      </c>
      <c r="C154" s="14">
        <f>+C143+C144+C145+C146+C147+C148+C149+C150+C151+C152+C153</f>
        <v>198160.13400000005</v>
      </c>
      <c r="D154" s="14">
        <f aca="true" t="shared" si="38" ref="D154:M154">+D143+D144+D145+D146+D147+D148+D149+D150+D151+D152+D153</f>
        <v>72908.702</v>
      </c>
      <c r="E154" s="14">
        <f t="shared" si="38"/>
        <v>47310.08</v>
      </c>
      <c r="F154" s="14">
        <f t="shared" si="38"/>
        <v>49146.064</v>
      </c>
      <c r="G154" s="14">
        <f t="shared" si="38"/>
        <v>6074.3330000000005</v>
      </c>
      <c r="H154" s="14">
        <f t="shared" si="38"/>
        <v>14001.309000000001</v>
      </c>
      <c r="I154" s="14">
        <f t="shared" si="38"/>
        <v>0</v>
      </c>
      <c r="J154" s="14">
        <f t="shared" si="38"/>
        <v>623.083</v>
      </c>
      <c r="K154" s="14">
        <f t="shared" si="38"/>
        <v>3955.643</v>
      </c>
      <c r="L154" s="14">
        <f t="shared" si="38"/>
        <v>3593.984</v>
      </c>
      <c r="M154" s="14">
        <f t="shared" si="38"/>
        <v>546.936</v>
      </c>
    </row>
    <row r="155" spans="1:13" ht="12.75">
      <c r="A155" t="s">
        <v>0</v>
      </c>
      <c r="B155" t="s">
        <v>1</v>
      </c>
      <c r="C155" s="13">
        <f>SUM(D155:M155)</f>
        <v>25380.994</v>
      </c>
      <c r="D155" s="13">
        <v>12602.202</v>
      </c>
      <c r="E155" s="13">
        <v>3684.235</v>
      </c>
      <c r="F155" s="13">
        <v>6644.932</v>
      </c>
      <c r="G155" s="13">
        <v>0</v>
      </c>
      <c r="H155" s="13">
        <v>1878.512</v>
      </c>
      <c r="I155" s="13">
        <v>0</v>
      </c>
      <c r="J155" s="13">
        <v>0</v>
      </c>
      <c r="K155" s="13">
        <v>0</v>
      </c>
      <c r="L155" s="13">
        <v>571.113</v>
      </c>
      <c r="M155" s="13">
        <v>0</v>
      </c>
    </row>
    <row r="156" spans="1:13" ht="12.75">
      <c r="A156" s="8" t="s">
        <v>219</v>
      </c>
      <c r="C156" s="14">
        <f>+C155</f>
        <v>25380.994</v>
      </c>
      <c r="D156" s="14">
        <f aca="true" t="shared" si="39" ref="D156:M156">+D155</f>
        <v>12602.202</v>
      </c>
      <c r="E156" s="14">
        <f t="shared" si="39"/>
        <v>3684.235</v>
      </c>
      <c r="F156" s="14">
        <f t="shared" si="39"/>
        <v>6644.932</v>
      </c>
      <c r="G156" s="14">
        <f t="shared" si="39"/>
        <v>0</v>
      </c>
      <c r="H156" s="14">
        <f t="shared" si="39"/>
        <v>1878.512</v>
      </c>
      <c r="I156" s="14">
        <f t="shared" si="39"/>
        <v>0</v>
      </c>
      <c r="J156" s="14">
        <f t="shared" si="39"/>
        <v>0</v>
      </c>
      <c r="K156" s="14">
        <f t="shared" si="39"/>
        <v>0</v>
      </c>
      <c r="L156" s="14">
        <f t="shared" si="39"/>
        <v>571.113</v>
      </c>
      <c r="M156" s="14">
        <f t="shared" si="39"/>
        <v>0</v>
      </c>
    </row>
    <row r="157" spans="1:13" ht="12.75">
      <c r="A157" t="s">
        <v>2</v>
      </c>
      <c r="B157" t="s">
        <v>3</v>
      </c>
      <c r="C157" s="13">
        <f>SUM(D157:M157)</f>
        <v>2362.491</v>
      </c>
      <c r="D157" s="13">
        <v>869.214</v>
      </c>
      <c r="E157" s="13">
        <v>904.343</v>
      </c>
      <c r="F157" s="13">
        <v>0</v>
      </c>
      <c r="G157" s="13">
        <v>0</v>
      </c>
      <c r="H157" s="13">
        <v>281.417</v>
      </c>
      <c r="I157" s="13">
        <v>0</v>
      </c>
      <c r="J157" s="13">
        <v>0</v>
      </c>
      <c r="K157" s="13">
        <v>0</v>
      </c>
      <c r="L157" s="13">
        <v>307.517</v>
      </c>
      <c r="M157" s="13">
        <v>0</v>
      </c>
    </row>
    <row r="158" spans="1:13" ht="12.75">
      <c r="A158" t="s">
        <v>2</v>
      </c>
      <c r="B158" t="s">
        <v>4</v>
      </c>
      <c r="C158" s="13">
        <f>SUM(D158:M158)</f>
        <v>1013.775</v>
      </c>
      <c r="D158" s="13">
        <v>410</v>
      </c>
      <c r="E158" s="13">
        <v>245.125</v>
      </c>
      <c r="F158" s="13">
        <v>0</v>
      </c>
      <c r="G158" s="13">
        <v>0</v>
      </c>
      <c r="H158" s="13">
        <v>145</v>
      </c>
      <c r="I158" s="13">
        <v>0</v>
      </c>
      <c r="J158" s="13">
        <v>0</v>
      </c>
      <c r="K158" s="13">
        <v>0</v>
      </c>
      <c r="L158" s="13">
        <v>213.65</v>
      </c>
      <c r="M158" s="13">
        <v>0</v>
      </c>
    </row>
    <row r="159" spans="1:13" ht="12.75">
      <c r="A159" t="s">
        <v>2</v>
      </c>
      <c r="B159" t="s">
        <v>5</v>
      </c>
      <c r="C159" s="13">
        <f>SUM(D159:M159)</f>
        <v>680.129</v>
      </c>
      <c r="D159" s="13">
        <v>215.675</v>
      </c>
      <c r="E159" s="13">
        <v>171.616</v>
      </c>
      <c r="F159" s="13">
        <v>0</v>
      </c>
      <c r="G159" s="13">
        <v>8.803</v>
      </c>
      <c r="H159" s="13">
        <v>73.64</v>
      </c>
      <c r="I159" s="13">
        <v>0</v>
      </c>
      <c r="J159" s="13">
        <v>0</v>
      </c>
      <c r="K159" s="13">
        <v>3.271</v>
      </c>
      <c r="L159" s="13">
        <v>207.124</v>
      </c>
      <c r="M159" s="13">
        <v>0</v>
      </c>
    </row>
    <row r="160" spans="1:13" ht="12.75">
      <c r="A160" t="s">
        <v>2</v>
      </c>
      <c r="B160" t="s">
        <v>6</v>
      </c>
      <c r="C160" s="13">
        <f>SUM(D160:M160)</f>
        <v>28946.122</v>
      </c>
      <c r="D160" s="13">
        <v>9531.716</v>
      </c>
      <c r="E160" s="13">
        <v>16051.056</v>
      </c>
      <c r="F160" s="13">
        <v>0</v>
      </c>
      <c r="G160" s="13">
        <v>239.14</v>
      </c>
      <c r="H160" s="13">
        <v>1637.175</v>
      </c>
      <c r="I160" s="13">
        <v>0</v>
      </c>
      <c r="J160" s="13">
        <v>0</v>
      </c>
      <c r="K160" s="13">
        <v>0</v>
      </c>
      <c r="L160" s="13">
        <v>1487.035</v>
      </c>
      <c r="M160" s="13">
        <v>0</v>
      </c>
    </row>
    <row r="161" spans="1:13" ht="12.75">
      <c r="A161" t="s">
        <v>2</v>
      </c>
      <c r="B161" s="5" t="s">
        <v>183</v>
      </c>
      <c r="C161" s="7">
        <f>SUM(D161:M161)</f>
        <v>2106</v>
      </c>
      <c r="D161" s="7">
        <v>855</v>
      </c>
      <c r="E161" s="7">
        <v>890</v>
      </c>
      <c r="F161" s="7">
        <v>0</v>
      </c>
      <c r="G161" s="7">
        <v>0</v>
      </c>
      <c r="H161" s="7">
        <v>223</v>
      </c>
      <c r="I161" s="7">
        <v>0</v>
      </c>
      <c r="J161" s="7">
        <v>0</v>
      </c>
      <c r="K161" s="7">
        <v>0</v>
      </c>
      <c r="L161" s="7">
        <v>138</v>
      </c>
      <c r="M161" s="7">
        <v>0</v>
      </c>
    </row>
    <row r="162" spans="1:13" ht="12.75">
      <c r="A162" s="8" t="s">
        <v>220</v>
      </c>
      <c r="C162" s="14">
        <f>+C157+C158+C159+C160+C161</f>
        <v>35108.517</v>
      </c>
      <c r="D162" s="14">
        <f aca="true" t="shared" si="40" ref="D162:M162">+D157+D158+D159+D160+D161</f>
        <v>11881.605</v>
      </c>
      <c r="E162" s="14">
        <f t="shared" si="40"/>
        <v>18262.14</v>
      </c>
      <c r="F162" s="14">
        <f t="shared" si="40"/>
        <v>0</v>
      </c>
      <c r="G162" s="14">
        <f t="shared" si="40"/>
        <v>247.94299999999998</v>
      </c>
      <c r="H162" s="14">
        <f t="shared" si="40"/>
        <v>2360.232</v>
      </c>
      <c r="I162" s="14">
        <f t="shared" si="40"/>
        <v>0</v>
      </c>
      <c r="J162" s="14">
        <f t="shared" si="40"/>
        <v>0</v>
      </c>
      <c r="K162" s="14">
        <f t="shared" si="40"/>
        <v>3.271</v>
      </c>
      <c r="L162" s="14">
        <f t="shared" si="40"/>
        <v>2353.326</v>
      </c>
      <c r="M162" s="14">
        <f t="shared" si="40"/>
        <v>0</v>
      </c>
    </row>
    <row r="163" spans="1:13" ht="12.75">
      <c r="A163" t="s">
        <v>7</v>
      </c>
      <c r="B163" t="s">
        <v>8</v>
      </c>
      <c r="C163" s="13">
        <f>SUM(D163:M163)</f>
        <v>48205.837999999996</v>
      </c>
      <c r="D163" s="13">
        <v>18965.497</v>
      </c>
      <c r="E163" s="13">
        <v>5733.159</v>
      </c>
      <c r="F163" s="13">
        <v>17504.017</v>
      </c>
      <c r="G163" s="13">
        <v>6.06</v>
      </c>
      <c r="H163" s="13">
        <v>3152.847</v>
      </c>
      <c r="I163" s="13">
        <v>0</v>
      </c>
      <c r="J163" s="13">
        <v>0</v>
      </c>
      <c r="K163" s="13">
        <v>1095.852</v>
      </c>
      <c r="L163" s="13">
        <v>1748.406</v>
      </c>
      <c r="M163" s="13">
        <v>0</v>
      </c>
    </row>
    <row r="164" spans="1:13" ht="12.75">
      <c r="A164" t="s">
        <v>7</v>
      </c>
      <c r="B164" t="s">
        <v>9</v>
      </c>
      <c r="C164" s="13">
        <f>SUM(D164:M164)</f>
        <v>127.375</v>
      </c>
      <c r="D164" s="13">
        <v>0</v>
      </c>
      <c r="E164" s="13">
        <v>32.58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6.833</v>
      </c>
      <c r="L164" s="13">
        <v>87.962</v>
      </c>
      <c r="M164" s="13">
        <v>0</v>
      </c>
    </row>
    <row r="165" spans="1:13" ht="12.75">
      <c r="A165" s="8" t="s">
        <v>221</v>
      </c>
      <c r="C165" s="14">
        <f>+C163+C164</f>
        <v>48333.212999999996</v>
      </c>
      <c r="D165" s="14">
        <f aca="true" t="shared" si="41" ref="D165:M165">+D163+D164</f>
        <v>18965.497</v>
      </c>
      <c r="E165" s="14">
        <f t="shared" si="41"/>
        <v>5765.739</v>
      </c>
      <c r="F165" s="14">
        <f t="shared" si="41"/>
        <v>17504.017</v>
      </c>
      <c r="G165" s="14">
        <f t="shared" si="41"/>
        <v>6.06</v>
      </c>
      <c r="H165" s="14">
        <f t="shared" si="41"/>
        <v>3152.847</v>
      </c>
      <c r="I165" s="14">
        <f t="shared" si="41"/>
        <v>0</v>
      </c>
      <c r="J165" s="14">
        <f t="shared" si="41"/>
        <v>0</v>
      </c>
      <c r="K165" s="14">
        <f t="shared" si="41"/>
        <v>1102.6850000000002</v>
      </c>
      <c r="L165" s="14">
        <f t="shared" si="41"/>
        <v>1836.368</v>
      </c>
      <c r="M165" s="14">
        <f t="shared" si="41"/>
        <v>0</v>
      </c>
    </row>
    <row r="166" spans="1:13" ht="12.75">
      <c r="A166" t="s">
        <v>10</v>
      </c>
      <c r="B166" t="s">
        <v>11</v>
      </c>
      <c r="C166" s="13">
        <f>SUM(D166:M166)</f>
        <v>624.913</v>
      </c>
      <c r="D166" s="13">
        <v>275.481</v>
      </c>
      <c r="E166" s="13">
        <v>102.04</v>
      </c>
      <c r="F166" s="13">
        <v>26.432</v>
      </c>
      <c r="G166" s="13">
        <v>0</v>
      </c>
      <c r="H166" s="13">
        <v>119.535</v>
      </c>
      <c r="I166" s="13">
        <v>0</v>
      </c>
      <c r="J166" s="13">
        <v>0</v>
      </c>
      <c r="K166" s="13">
        <v>0</v>
      </c>
      <c r="L166" s="13">
        <v>101.425</v>
      </c>
      <c r="M166" s="13">
        <v>0</v>
      </c>
    </row>
    <row r="167" spans="1:13" ht="12.75">
      <c r="A167" t="s">
        <v>10</v>
      </c>
      <c r="B167" t="s">
        <v>12</v>
      </c>
      <c r="C167" s="13">
        <f>SUM(D167:M167)</f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</row>
    <row r="168" spans="1:13" ht="12.75">
      <c r="A168" s="8" t="s">
        <v>222</v>
      </c>
      <c r="C168" s="14">
        <f>+C166+C167</f>
        <v>624.913</v>
      </c>
      <c r="D168" s="14">
        <f aca="true" t="shared" si="42" ref="D168:M168">+D166+D167</f>
        <v>275.481</v>
      </c>
      <c r="E168" s="14">
        <f t="shared" si="42"/>
        <v>102.04</v>
      </c>
      <c r="F168" s="14">
        <f t="shared" si="42"/>
        <v>26.432</v>
      </c>
      <c r="G168" s="14">
        <f t="shared" si="42"/>
        <v>0</v>
      </c>
      <c r="H168" s="14">
        <f t="shared" si="42"/>
        <v>119.535</v>
      </c>
      <c r="I168" s="14">
        <f t="shared" si="42"/>
        <v>0</v>
      </c>
      <c r="J168" s="14">
        <f t="shared" si="42"/>
        <v>0</v>
      </c>
      <c r="K168" s="14">
        <f t="shared" si="42"/>
        <v>0</v>
      </c>
      <c r="L168" s="14">
        <f t="shared" si="42"/>
        <v>101.425</v>
      </c>
      <c r="M168" s="14">
        <f t="shared" si="42"/>
        <v>0</v>
      </c>
    </row>
    <row r="169" spans="1:13" ht="12.75">
      <c r="A169" t="s">
        <v>13</v>
      </c>
      <c r="B169" t="s">
        <v>14</v>
      </c>
      <c r="C169" s="13">
        <f>SUM(D169:M169)</f>
        <v>46.339999999999996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0.864</v>
      </c>
      <c r="L169" s="13">
        <v>45.476</v>
      </c>
      <c r="M169" s="13">
        <v>0</v>
      </c>
    </row>
    <row r="170" spans="1:13" ht="12.75">
      <c r="A170" t="s">
        <v>13</v>
      </c>
      <c r="B170" t="s">
        <v>15</v>
      </c>
      <c r="C170" s="13">
        <f>SUM(D170:M170)</f>
        <v>68698.004</v>
      </c>
      <c r="D170" s="13">
        <v>25315.652</v>
      </c>
      <c r="E170" s="13">
        <v>8977.723</v>
      </c>
      <c r="F170" s="13">
        <v>24342.081</v>
      </c>
      <c r="G170" s="13">
        <v>1600.547</v>
      </c>
      <c r="H170" s="13">
        <v>4593.349</v>
      </c>
      <c r="I170" s="13">
        <v>0</v>
      </c>
      <c r="J170" s="13">
        <v>0</v>
      </c>
      <c r="K170" s="13">
        <v>1160.532</v>
      </c>
      <c r="L170" s="13">
        <v>2590.557</v>
      </c>
      <c r="M170" s="13">
        <v>117.563</v>
      </c>
    </row>
    <row r="171" spans="1:13" ht="12.75">
      <c r="A171" s="8" t="s">
        <v>223</v>
      </c>
      <c r="C171" s="14">
        <f>+C169+C170</f>
        <v>68744.344</v>
      </c>
      <c r="D171" s="14">
        <f aca="true" t="shared" si="43" ref="D171:M171">+D169+D170</f>
        <v>25315.652</v>
      </c>
      <c r="E171" s="14">
        <f t="shared" si="43"/>
        <v>8977.723</v>
      </c>
      <c r="F171" s="14">
        <f t="shared" si="43"/>
        <v>24342.081</v>
      </c>
      <c r="G171" s="14">
        <f t="shared" si="43"/>
        <v>1600.547</v>
      </c>
      <c r="H171" s="14">
        <f t="shared" si="43"/>
        <v>4593.349</v>
      </c>
      <c r="I171" s="14">
        <f t="shared" si="43"/>
        <v>0</v>
      </c>
      <c r="J171" s="14">
        <f t="shared" si="43"/>
        <v>0</v>
      </c>
      <c r="K171" s="14">
        <f t="shared" si="43"/>
        <v>1161.396</v>
      </c>
      <c r="L171" s="14">
        <f t="shared" si="43"/>
        <v>2636.033</v>
      </c>
      <c r="M171" s="14">
        <f t="shared" si="43"/>
        <v>117.563</v>
      </c>
    </row>
    <row r="172" spans="1:13" ht="12.75">
      <c r="A172" t="s">
        <v>16</v>
      </c>
      <c r="B172" t="s">
        <v>17</v>
      </c>
      <c r="C172" s="13">
        <f>SUM(D172:M172)</f>
        <v>1795.25</v>
      </c>
      <c r="D172" s="13">
        <v>377.427</v>
      </c>
      <c r="E172" s="13">
        <v>233.691</v>
      </c>
      <c r="F172" s="13">
        <v>458.019</v>
      </c>
      <c r="G172" s="13">
        <v>0</v>
      </c>
      <c r="H172" s="13">
        <v>206.743</v>
      </c>
      <c r="I172" s="13">
        <v>0</v>
      </c>
      <c r="J172" s="13">
        <v>0</v>
      </c>
      <c r="K172" s="13">
        <v>0</v>
      </c>
      <c r="L172" s="13">
        <v>519.37</v>
      </c>
      <c r="M172" s="13">
        <v>0</v>
      </c>
    </row>
    <row r="173" spans="1:13" ht="12.75">
      <c r="A173" s="8" t="s">
        <v>224</v>
      </c>
      <c r="C173" s="14">
        <f>+C172</f>
        <v>1795.25</v>
      </c>
      <c r="D173" s="14">
        <f aca="true" t="shared" si="44" ref="D173:M173">+D172</f>
        <v>377.427</v>
      </c>
      <c r="E173" s="14">
        <f t="shared" si="44"/>
        <v>233.691</v>
      </c>
      <c r="F173" s="14">
        <f t="shared" si="44"/>
        <v>458.019</v>
      </c>
      <c r="G173" s="14">
        <f t="shared" si="44"/>
        <v>0</v>
      </c>
      <c r="H173" s="14">
        <f t="shared" si="44"/>
        <v>206.743</v>
      </c>
      <c r="I173" s="14">
        <f t="shared" si="44"/>
        <v>0</v>
      </c>
      <c r="J173" s="14">
        <f t="shared" si="44"/>
        <v>0</v>
      </c>
      <c r="K173" s="14">
        <f t="shared" si="44"/>
        <v>0</v>
      </c>
      <c r="L173" s="14">
        <f t="shared" si="44"/>
        <v>519.37</v>
      </c>
      <c r="M173" s="14">
        <f t="shared" si="44"/>
        <v>0</v>
      </c>
    </row>
    <row r="174" spans="1:13" ht="12.75">
      <c r="A174" t="s">
        <v>18</v>
      </c>
      <c r="B174" t="s">
        <v>19</v>
      </c>
      <c r="C174" s="13">
        <f>SUM(D174:M174)</f>
        <v>1485.134</v>
      </c>
      <c r="D174" s="13">
        <v>792.996</v>
      </c>
      <c r="E174" s="13">
        <v>267.588</v>
      </c>
      <c r="F174" s="13">
        <v>0</v>
      </c>
      <c r="G174" s="13">
        <v>43.398</v>
      </c>
      <c r="H174" s="13">
        <v>98.598</v>
      </c>
      <c r="I174" s="13">
        <v>0</v>
      </c>
      <c r="J174" s="13">
        <v>0</v>
      </c>
      <c r="K174" s="13">
        <v>0</v>
      </c>
      <c r="L174" s="13">
        <v>276.539</v>
      </c>
      <c r="M174" s="13">
        <v>6.015</v>
      </c>
    </row>
    <row r="175" spans="1:13" ht="12.75">
      <c r="A175" t="s">
        <v>18</v>
      </c>
      <c r="B175" t="s">
        <v>20</v>
      </c>
      <c r="C175" s="13">
        <f>SUM(D175:M175)</f>
        <v>84580.49100000001</v>
      </c>
      <c r="D175" s="13">
        <v>22779.743</v>
      </c>
      <c r="E175" s="13">
        <v>7267.646</v>
      </c>
      <c r="F175" s="13">
        <v>46166.012</v>
      </c>
      <c r="G175" s="13">
        <v>2006.691</v>
      </c>
      <c r="H175" s="13">
        <v>3568.982</v>
      </c>
      <c r="I175" s="13">
        <v>0</v>
      </c>
      <c r="J175" s="13">
        <v>0</v>
      </c>
      <c r="K175" s="13">
        <v>901.794</v>
      </c>
      <c r="L175" s="13">
        <v>1702.879</v>
      </c>
      <c r="M175" s="13">
        <v>186.744</v>
      </c>
    </row>
    <row r="176" spans="1:13" ht="12.75">
      <c r="A176" t="s">
        <v>18</v>
      </c>
      <c r="B176" t="s">
        <v>21</v>
      </c>
      <c r="C176" s="13">
        <f>SUM(D176:M176)</f>
        <v>1675.19</v>
      </c>
      <c r="D176" s="13">
        <v>489.357</v>
      </c>
      <c r="E176" s="13">
        <v>232.128</v>
      </c>
      <c r="F176" s="13">
        <v>416.893</v>
      </c>
      <c r="G176" s="13">
        <v>6.479</v>
      </c>
      <c r="H176" s="13">
        <v>136.922</v>
      </c>
      <c r="I176" s="13">
        <v>0</v>
      </c>
      <c r="J176" s="13">
        <v>46.403</v>
      </c>
      <c r="K176" s="13">
        <v>0</v>
      </c>
      <c r="L176" s="13">
        <v>347.008</v>
      </c>
      <c r="M176" s="13">
        <v>0</v>
      </c>
    </row>
    <row r="177" spans="1:13" ht="12.75">
      <c r="A177" t="s">
        <v>18</v>
      </c>
      <c r="B177" t="s">
        <v>22</v>
      </c>
      <c r="C177" s="13">
        <f>SUM(D177:M177)</f>
        <v>4281.039</v>
      </c>
      <c r="D177" s="13">
        <v>1761.444</v>
      </c>
      <c r="E177" s="13">
        <v>1759.901</v>
      </c>
      <c r="F177" s="13">
        <v>0</v>
      </c>
      <c r="G177" s="13">
        <v>55.627</v>
      </c>
      <c r="H177" s="13">
        <v>370.778</v>
      </c>
      <c r="I177" s="13">
        <v>0</v>
      </c>
      <c r="J177" s="13">
        <v>0</v>
      </c>
      <c r="K177" s="13">
        <v>62.338</v>
      </c>
      <c r="L177" s="13">
        <v>250.328</v>
      </c>
      <c r="M177" s="13">
        <v>20.623</v>
      </c>
    </row>
    <row r="178" spans="1:13" ht="12.75">
      <c r="A178" s="8" t="s">
        <v>225</v>
      </c>
      <c r="C178" s="14">
        <f>+C174+C175+C176+C177</f>
        <v>92021.85400000002</v>
      </c>
      <c r="D178" s="14">
        <f aca="true" t="shared" si="45" ref="D178:M178">+D174+D175+D176+D177</f>
        <v>25823.539999999997</v>
      </c>
      <c r="E178" s="14">
        <f t="shared" si="45"/>
        <v>9527.262999999999</v>
      </c>
      <c r="F178" s="14">
        <f t="shared" si="45"/>
        <v>46582.905</v>
      </c>
      <c r="G178" s="14">
        <f t="shared" si="45"/>
        <v>2112.1949999999997</v>
      </c>
      <c r="H178" s="14">
        <f t="shared" si="45"/>
        <v>4175.28</v>
      </c>
      <c r="I178" s="14">
        <f t="shared" si="45"/>
        <v>0</v>
      </c>
      <c r="J178" s="14">
        <f t="shared" si="45"/>
        <v>46.403</v>
      </c>
      <c r="K178" s="14">
        <f t="shared" si="45"/>
        <v>964.132</v>
      </c>
      <c r="L178" s="14">
        <f t="shared" si="45"/>
        <v>2576.754</v>
      </c>
      <c r="M178" s="14">
        <f t="shared" si="45"/>
        <v>213.38199999999998</v>
      </c>
    </row>
    <row r="179" spans="1:13" ht="12.75">
      <c r="A179" t="s">
        <v>23</v>
      </c>
      <c r="B179" t="s">
        <v>24</v>
      </c>
      <c r="C179" s="13">
        <f>SUM(D179:M179)</f>
        <v>1040.2179999999998</v>
      </c>
      <c r="D179" s="13">
        <v>546.851</v>
      </c>
      <c r="E179" s="13">
        <v>156.567</v>
      </c>
      <c r="F179" s="13">
        <v>25.343</v>
      </c>
      <c r="G179" s="13">
        <v>0</v>
      </c>
      <c r="H179" s="13">
        <v>53.64</v>
      </c>
      <c r="I179" s="13">
        <v>0</v>
      </c>
      <c r="J179" s="13">
        <v>0</v>
      </c>
      <c r="K179" s="13">
        <v>0</v>
      </c>
      <c r="L179" s="13">
        <v>257.817</v>
      </c>
      <c r="M179" s="13">
        <v>0</v>
      </c>
    </row>
    <row r="180" spans="1:13" ht="12.75">
      <c r="A180" t="s">
        <v>23</v>
      </c>
      <c r="B180" t="s">
        <v>25</v>
      </c>
      <c r="C180" s="13">
        <f>SUM(D180:M180)</f>
        <v>1789.5990000000002</v>
      </c>
      <c r="D180" s="13">
        <v>231.895</v>
      </c>
      <c r="E180" s="13">
        <v>61.235</v>
      </c>
      <c r="F180" s="13">
        <v>832.645</v>
      </c>
      <c r="G180" s="13">
        <v>0</v>
      </c>
      <c r="H180" s="13">
        <v>57.902</v>
      </c>
      <c r="I180" s="13">
        <v>0</v>
      </c>
      <c r="J180" s="13">
        <v>0</v>
      </c>
      <c r="K180" s="13">
        <v>0</v>
      </c>
      <c r="L180" s="13">
        <v>605.922</v>
      </c>
      <c r="M180" s="13">
        <v>0</v>
      </c>
    </row>
    <row r="181" spans="1:13" ht="12.75">
      <c r="A181" t="s">
        <v>23</v>
      </c>
      <c r="B181" t="s">
        <v>26</v>
      </c>
      <c r="C181" s="13">
        <f>SUM(D181:M181)</f>
        <v>1148.375</v>
      </c>
      <c r="D181" s="13">
        <v>153.242</v>
      </c>
      <c r="E181" s="13">
        <v>59.095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936.038</v>
      </c>
      <c r="M181" s="13">
        <v>0</v>
      </c>
    </row>
    <row r="182" spans="1:13" ht="12.75">
      <c r="A182" t="s">
        <v>23</v>
      </c>
      <c r="B182" t="s">
        <v>27</v>
      </c>
      <c r="C182" s="13">
        <f>SUM(D182:M182)</f>
        <v>5372.857</v>
      </c>
      <c r="D182" s="13">
        <v>451.887</v>
      </c>
      <c r="E182" s="13">
        <v>394.233</v>
      </c>
      <c r="F182" s="13">
        <v>2840.846</v>
      </c>
      <c r="G182" s="13">
        <v>0</v>
      </c>
      <c r="H182" s="13">
        <v>101.151</v>
      </c>
      <c r="I182" s="13">
        <v>0</v>
      </c>
      <c r="J182" s="13">
        <v>0</v>
      </c>
      <c r="K182" s="13">
        <v>44.017</v>
      </c>
      <c r="L182" s="13">
        <v>1540.723</v>
      </c>
      <c r="M182" s="13">
        <v>0</v>
      </c>
    </row>
    <row r="183" spans="1:13" ht="12.75">
      <c r="A183" s="8" t="s">
        <v>226</v>
      </c>
      <c r="C183" s="14">
        <f>+C179+C180+C181+C182</f>
        <v>9351.048999999999</v>
      </c>
      <c r="D183" s="14">
        <f aca="true" t="shared" si="46" ref="D183:M183">+D179+D180+D181+D182</f>
        <v>1383.875</v>
      </c>
      <c r="E183" s="14">
        <f t="shared" si="46"/>
        <v>671.1300000000001</v>
      </c>
      <c r="F183" s="14">
        <f t="shared" si="46"/>
        <v>3698.834</v>
      </c>
      <c r="G183" s="14">
        <f t="shared" si="46"/>
        <v>0</v>
      </c>
      <c r="H183" s="14">
        <f t="shared" si="46"/>
        <v>212.69299999999998</v>
      </c>
      <c r="I183" s="14">
        <f t="shared" si="46"/>
        <v>0</v>
      </c>
      <c r="J183" s="14">
        <f t="shared" si="46"/>
        <v>0</v>
      </c>
      <c r="K183" s="14">
        <f t="shared" si="46"/>
        <v>44.017</v>
      </c>
      <c r="L183" s="14">
        <f t="shared" si="46"/>
        <v>3340.5</v>
      </c>
      <c r="M183" s="14">
        <f t="shared" si="46"/>
        <v>0</v>
      </c>
    </row>
    <row r="184" spans="1:13" ht="12.75">
      <c r="A184" t="s">
        <v>28</v>
      </c>
      <c r="B184" t="s">
        <v>29</v>
      </c>
      <c r="C184" s="13">
        <f>SUM(D184:M184)</f>
        <v>4981.361</v>
      </c>
      <c r="D184" s="13">
        <v>932.349</v>
      </c>
      <c r="E184" s="13">
        <v>348.269</v>
      </c>
      <c r="F184" s="13">
        <v>2643.484</v>
      </c>
      <c r="G184" s="13">
        <v>0</v>
      </c>
      <c r="H184" s="13">
        <v>183.343</v>
      </c>
      <c r="I184" s="13">
        <v>0</v>
      </c>
      <c r="J184" s="13">
        <v>0</v>
      </c>
      <c r="K184" s="13">
        <v>75.87</v>
      </c>
      <c r="L184" s="13">
        <v>798.046</v>
      </c>
      <c r="M184" s="13">
        <v>0</v>
      </c>
    </row>
    <row r="185" spans="1:13" ht="12.75">
      <c r="A185" t="s">
        <v>28</v>
      </c>
      <c r="B185" t="s">
        <v>30</v>
      </c>
      <c r="C185" s="13">
        <f>SUM(D185:M185)</f>
        <v>50805.28800000001</v>
      </c>
      <c r="D185" s="13">
        <v>19058.406</v>
      </c>
      <c r="E185" s="13">
        <v>6140.76</v>
      </c>
      <c r="F185" s="13">
        <v>18247.865</v>
      </c>
      <c r="G185" s="13">
        <v>1170.688</v>
      </c>
      <c r="H185" s="13">
        <v>2336.401</v>
      </c>
      <c r="I185" s="13">
        <v>0</v>
      </c>
      <c r="J185" s="13">
        <v>196.942</v>
      </c>
      <c r="K185" s="13">
        <v>890.048</v>
      </c>
      <c r="L185" s="13">
        <v>2653.553</v>
      </c>
      <c r="M185" s="13">
        <v>110.625</v>
      </c>
    </row>
    <row r="186" spans="1:13" ht="12.75">
      <c r="A186" s="8" t="s">
        <v>227</v>
      </c>
      <c r="C186" s="14">
        <f>+C184+C185</f>
        <v>55786.649000000005</v>
      </c>
      <c r="D186" s="14">
        <f aca="true" t="shared" si="47" ref="D186:M186">+D184+D185</f>
        <v>19990.754999999997</v>
      </c>
      <c r="E186" s="14">
        <f t="shared" si="47"/>
        <v>6489.029</v>
      </c>
      <c r="F186" s="14">
        <f t="shared" si="47"/>
        <v>20891.349000000002</v>
      </c>
      <c r="G186" s="14">
        <f t="shared" si="47"/>
        <v>1170.688</v>
      </c>
      <c r="H186" s="14">
        <f t="shared" si="47"/>
        <v>2519.7439999999997</v>
      </c>
      <c r="I186" s="14">
        <f t="shared" si="47"/>
        <v>0</v>
      </c>
      <c r="J186" s="14">
        <f t="shared" si="47"/>
        <v>196.942</v>
      </c>
      <c r="K186" s="14">
        <f t="shared" si="47"/>
        <v>965.918</v>
      </c>
      <c r="L186" s="14">
        <f t="shared" si="47"/>
        <v>3451.599</v>
      </c>
      <c r="M186" s="14">
        <f t="shared" si="47"/>
        <v>110.625</v>
      </c>
    </row>
    <row r="187" spans="1:13" ht="12.75">
      <c r="A187" t="s">
        <v>31</v>
      </c>
      <c r="B187" t="s">
        <v>32</v>
      </c>
      <c r="C187" s="13">
        <f>SUM(D187:M187)</f>
        <v>4268.170999999999</v>
      </c>
      <c r="D187" s="13">
        <v>2320.495</v>
      </c>
      <c r="E187" s="13">
        <v>481.389</v>
      </c>
      <c r="F187" s="13">
        <v>766.261</v>
      </c>
      <c r="G187" s="13">
        <v>107.178</v>
      </c>
      <c r="H187" s="13">
        <v>391.723</v>
      </c>
      <c r="I187" s="13">
        <v>0</v>
      </c>
      <c r="J187" s="13">
        <v>0</v>
      </c>
      <c r="K187" s="13">
        <v>106.911</v>
      </c>
      <c r="L187" s="13">
        <v>0</v>
      </c>
      <c r="M187" s="13">
        <v>94.214</v>
      </c>
    </row>
    <row r="188" spans="1:13" ht="12.75">
      <c r="A188" t="s">
        <v>31</v>
      </c>
      <c r="B188" t="s">
        <v>33</v>
      </c>
      <c r="C188" s="13">
        <f>SUM(D188:M188)</f>
        <v>3535.581</v>
      </c>
      <c r="D188" s="13">
        <v>2031.288</v>
      </c>
      <c r="E188" s="13">
        <v>506.834</v>
      </c>
      <c r="F188" s="13">
        <v>358.819</v>
      </c>
      <c r="G188" s="13">
        <v>79.468</v>
      </c>
      <c r="H188" s="13">
        <v>279.168</v>
      </c>
      <c r="I188" s="13">
        <v>0</v>
      </c>
      <c r="J188" s="13">
        <v>0</v>
      </c>
      <c r="K188" s="13">
        <v>51.791</v>
      </c>
      <c r="L188" s="13">
        <v>224.809</v>
      </c>
      <c r="M188" s="13">
        <v>3.404</v>
      </c>
    </row>
    <row r="189" spans="1:13" ht="12.75">
      <c r="A189" s="8" t="s">
        <v>228</v>
      </c>
      <c r="C189" s="14">
        <f>+C187+C188</f>
        <v>7803.7519999999995</v>
      </c>
      <c r="D189" s="14">
        <f aca="true" t="shared" si="48" ref="D189:M189">+D187+D188</f>
        <v>4351.782999999999</v>
      </c>
      <c r="E189" s="14">
        <f t="shared" si="48"/>
        <v>988.223</v>
      </c>
      <c r="F189" s="14">
        <f t="shared" si="48"/>
        <v>1125.08</v>
      </c>
      <c r="G189" s="14">
        <f t="shared" si="48"/>
        <v>186.64600000000002</v>
      </c>
      <c r="H189" s="14">
        <f t="shared" si="48"/>
        <v>670.8910000000001</v>
      </c>
      <c r="I189" s="14">
        <f t="shared" si="48"/>
        <v>0</v>
      </c>
      <c r="J189" s="14">
        <f t="shared" si="48"/>
        <v>0</v>
      </c>
      <c r="K189" s="14">
        <f t="shared" si="48"/>
        <v>158.702</v>
      </c>
      <c r="L189" s="14">
        <f t="shared" si="48"/>
        <v>224.809</v>
      </c>
      <c r="M189" s="14">
        <f t="shared" si="48"/>
        <v>97.618</v>
      </c>
    </row>
    <row r="190" spans="1:13" ht="12.75">
      <c r="A190" t="s">
        <v>34</v>
      </c>
      <c r="B190" t="s">
        <v>35</v>
      </c>
      <c r="C190" s="13">
        <f>SUM(D190:M190)</f>
        <v>138839.702</v>
      </c>
      <c r="D190" s="13">
        <v>45230.142</v>
      </c>
      <c r="E190" s="13">
        <v>36323.691</v>
      </c>
      <c r="F190" s="13">
        <v>40976.081</v>
      </c>
      <c r="G190" s="13">
        <v>3794.981</v>
      </c>
      <c r="H190" s="13">
        <v>5916.867</v>
      </c>
      <c r="I190" s="13">
        <v>0</v>
      </c>
      <c r="J190" s="13">
        <v>0</v>
      </c>
      <c r="K190" s="13">
        <v>1592.597</v>
      </c>
      <c r="L190" s="13">
        <v>4347.231</v>
      </c>
      <c r="M190" s="13">
        <v>658.112</v>
      </c>
    </row>
    <row r="191" spans="1:23" ht="12.75">
      <c r="A191" s="8" t="s">
        <v>229</v>
      </c>
      <c r="C191" s="14">
        <f>+C190</f>
        <v>138839.702</v>
      </c>
      <c r="D191" s="14">
        <f aca="true" t="shared" si="49" ref="D191:M191">+D190</f>
        <v>45230.142</v>
      </c>
      <c r="E191" s="14">
        <f t="shared" si="49"/>
        <v>36323.691</v>
      </c>
      <c r="F191" s="14">
        <f t="shared" si="49"/>
        <v>40976.081</v>
      </c>
      <c r="G191" s="14">
        <f t="shared" si="49"/>
        <v>3794.981</v>
      </c>
      <c r="H191" s="14">
        <f t="shared" si="49"/>
        <v>5916.867</v>
      </c>
      <c r="I191" s="14">
        <f t="shared" si="49"/>
        <v>0</v>
      </c>
      <c r="J191" s="14">
        <f t="shared" si="49"/>
        <v>0</v>
      </c>
      <c r="K191" s="14">
        <f t="shared" si="49"/>
        <v>1592.597</v>
      </c>
      <c r="L191" s="14">
        <f t="shared" si="49"/>
        <v>4347.231</v>
      </c>
      <c r="M191" s="14">
        <f t="shared" si="49"/>
        <v>658.112</v>
      </c>
      <c r="N191" s="14"/>
      <c r="O191" s="4"/>
      <c r="P191" s="4"/>
      <c r="Q191" s="4"/>
      <c r="R191" s="4"/>
      <c r="S191" s="4"/>
      <c r="T191" s="4"/>
      <c r="U191" s="4"/>
      <c r="V191" s="4"/>
      <c r="W191" s="4"/>
    </row>
    <row r="192" spans="1:13" ht="12.75">
      <c r="A192" t="s">
        <v>36</v>
      </c>
      <c r="B192" t="s">
        <v>37</v>
      </c>
      <c r="C192" s="13">
        <f>SUM(D192:M192)</f>
        <v>2679.51</v>
      </c>
      <c r="D192" s="13">
        <v>0</v>
      </c>
      <c r="E192" s="13">
        <v>110.513</v>
      </c>
      <c r="F192" s="13">
        <v>1022.048</v>
      </c>
      <c r="G192" s="13">
        <v>0</v>
      </c>
      <c r="H192" s="13">
        <v>0</v>
      </c>
      <c r="I192" s="13">
        <v>0</v>
      </c>
      <c r="J192" s="13">
        <v>0</v>
      </c>
      <c r="K192" s="13">
        <v>20.979</v>
      </c>
      <c r="L192" s="13">
        <v>1525.97</v>
      </c>
      <c r="M192" s="13">
        <v>0</v>
      </c>
    </row>
    <row r="193" spans="1:13" ht="12.75">
      <c r="A193" s="8" t="s">
        <v>230</v>
      </c>
      <c r="C193" s="14">
        <f>+C192</f>
        <v>2679.51</v>
      </c>
      <c r="D193" s="14">
        <f aca="true" t="shared" si="50" ref="D193:L193">+D192</f>
        <v>0</v>
      </c>
      <c r="E193" s="14">
        <f t="shared" si="50"/>
        <v>110.513</v>
      </c>
      <c r="F193" s="14">
        <f t="shared" si="50"/>
        <v>1022.048</v>
      </c>
      <c r="G193" s="14">
        <f t="shared" si="50"/>
        <v>0</v>
      </c>
      <c r="H193" s="14">
        <f t="shared" si="50"/>
        <v>0</v>
      </c>
      <c r="I193" s="14">
        <f t="shared" si="50"/>
        <v>0</v>
      </c>
      <c r="J193" s="14">
        <f t="shared" si="50"/>
        <v>0</v>
      </c>
      <c r="K193" s="14">
        <f t="shared" si="50"/>
        <v>20.979</v>
      </c>
      <c r="L193" s="14">
        <f t="shared" si="50"/>
        <v>1525.97</v>
      </c>
      <c r="M193" s="14">
        <f>+M192</f>
        <v>0</v>
      </c>
    </row>
    <row r="194" spans="1:13" ht="12.75">
      <c r="A194" t="s">
        <v>38</v>
      </c>
      <c r="B194" t="s">
        <v>39</v>
      </c>
      <c r="C194" s="13">
        <f>SUM(D194:M194)</f>
        <v>128109.785</v>
      </c>
      <c r="D194" s="13">
        <v>35393.306</v>
      </c>
      <c r="E194" s="13">
        <v>44478.196</v>
      </c>
      <c r="F194" s="13">
        <v>7554.868</v>
      </c>
      <c r="G194" s="13">
        <v>1002.434</v>
      </c>
      <c r="H194" s="13">
        <v>8157.626</v>
      </c>
      <c r="I194" s="13">
        <v>0</v>
      </c>
      <c r="J194" s="13">
        <v>0</v>
      </c>
      <c r="K194" s="13">
        <v>5852.067</v>
      </c>
      <c r="L194" s="13">
        <v>25671.288</v>
      </c>
      <c r="M194" s="13">
        <v>0</v>
      </c>
    </row>
    <row r="195" spans="1:13" ht="12.75">
      <c r="A195" s="8" t="s">
        <v>231</v>
      </c>
      <c r="C195" s="14">
        <f>+C194</f>
        <v>128109.785</v>
      </c>
      <c r="D195" s="14">
        <f aca="true" t="shared" si="51" ref="D195:M195">+D194</f>
        <v>35393.306</v>
      </c>
      <c r="E195" s="14">
        <f t="shared" si="51"/>
        <v>44478.196</v>
      </c>
      <c r="F195" s="14">
        <f t="shared" si="51"/>
        <v>7554.868</v>
      </c>
      <c r="G195" s="14">
        <f t="shared" si="51"/>
        <v>1002.434</v>
      </c>
      <c r="H195" s="14">
        <f t="shared" si="51"/>
        <v>8157.626</v>
      </c>
      <c r="I195" s="14">
        <f t="shared" si="51"/>
        <v>0</v>
      </c>
      <c r="J195" s="14">
        <f t="shared" si="51"/>
        <v>0</v>
      </c>
      <c r="K195" s="14">
        <f t="shared" si="51"/>
        <v>5852.067</v>
      </c>
      <c r="L195" s="14">
        <f t="shared" si="51"/>
        <v>25671.288</v>
      </c>
      <c r="M195" s="14">
        <f t="shared" si="51"/>
        <v>0</v>
      </c>
    </row>
    <row r="196" spans="1:13" ht="12.75">
      <c r="A196" t="s">
        <v>40</v>
      </c>
      <c r="B196" t="s">
        <v>41</v>
      </c>
      <c r="C196" s="13">
        <f>SUM(D196:M196)</f>
        <v>512156.62200000003</v>
      </c>
      <c r="D196" s="13">
        <v>77088.909</v>
      </c>
      <c r="E196" s="13">
        <v>22792.794</v>
      </c>
      <c r="F196" s="13">
        <v>385825.422</v>
      </c>
      <c r="G196" s="13">
        <v>6217.479</v>
      </c>
      <c r="H196" s="13">
        <v>10429.627</v>
      </c>
      <c r="I196" s="13">
        <v>0</v>
      </c>
      <c r="J196" s="13">
        <v>0</v>
      </c>
      <c r="K196" s="13">
        <v>9423.09</v>
      </c>
      <c r="L196" s="13">
        <v>133.634</v>
      </c>
      <c r="M196" s="13">
        <v>245.667</v>
      </c>
    </row>
    <row r="197" spans="1:15" ht="12.75">
      <c r="A197" s="8" t="s">
        <v>232</v>
      </c>
      <c r="C197" s="14">
        <f>+C196</f>
        <v>512156.62200000003</v>
      </c>
      <c r="D197" s="14">
        <f aca="true" t="shared" si="52" ref="D197:M197">+D196</f>
        <v>77088.909</v>
      </c>
      <c r="E197" s="14">
        <f t="shared" si="52"/>
        <v>22792.794</v>
      </c>
      <c r="F197" s="14">
        <f t="shared" si="52"/>
        <v>385825.422</v>
      </c>
      <c r="G197" s="14">
        <f t="shared" si="52"/>
        <v>6217.479</v>
      </c>
      <c r="H197" s="14">
        <f t="shared" si="52"/>
        <v>10429.627</v>
      </c>
      <c r="I197" s="14">
        <f t="shared" si="52"/>
        <v>0</v>
      </c>
      <c r="J197" s="14">
        <f t="shared" si="52"/>
        <v>0</v>
      </c>
      <c r="K197" s="14">
        <f t="shared" si="52"/>
        <v>9423.09</v>
      </c>
      <c r="L197" s="14">
        <f t="shared" si="52"/>
        <v>133.634</v>
      </c>
      <c r="M197" s="14">
        <f t="shared" si="52"/>
        <v>245.667</v>
      </c>
      <c r="N197" s="3"/>
      <c r="O197" s="3"/>
    </row>
    <row r="198" spans="3:13" ht="12.75">
      <c r="C198" s="12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4" ht="12.75">
      <c r="A199" s="8" t="s">
        <v>233</v>
      </c>
      <c r="B199" s="12"/>
      <c r="C199" s="14">
        <f>SUM(D199:M199)</f>
        <v>2305411.565</v>
      </c>
      <c r="D199" s="14">
        <f>+D13+D19+D22+D27+D30+D32+D37+D40+D42+D45+D47+D49+D55+D57+D61+D66+D69+D73+D75+D79+D82+D86+D91+D96+D107+D115+D118+D128+D130+D132+D134+D136+D140+D142+D154+D156+D162+D165+D168+D171+D173+D178+D183+D186+D189+D191+D193+D195+D197</f>
        <v>711650.92</v>
      </c>
      <c r="E199" s="14">
        <f aca="true" t="shared" si="53" ref="E199:M199">+E13+E19+E22+E27+E30+E32+E37+E40+E42+E45+E47+E49+E55+E57+E61+E66+E69+E73+E75+E79+E82+E86+E91+E96+E107+E115+E118+E128+E130+E132+E134+E136+E140+E142+E154+E156+E162+E165+E168+E171+E173+E178+E183+E186+E189+E191+E193+E195+E197</f>
        <v>371801.33599999995</v>
      </c>
      <c r="F199" s="14">
        <f t="shared" si="53"/>
        <v>894515.179</v>
      </c>
      <c r="G199" s="14">
        <f t="shared" si="53"/>
        <v>37253.433999999994</v>
      </c>
      <c r="H199" s="14">
        <f t="shared" si="53"/>
        <v>113958.37200000003</v>
      </c>
      <c r="I199" s="14">
        <f t="shared" si="53"/>
        <v>0</v>
      </c>
      <c r="J199" s="14">
        <f t="shared" si="53"/>
        <v>866.428</v>
      </c>
      <c r="K199" s="14">
        <f t="shared" si="53"/>
        <v>38843.174000000006</v>
      </c>
      <c r="L199" s="14">
        <f t="shared" si="53"/>
        <v>132714.98599999998</v>
      </c>
      <c r="M199" s="14">
        <f t="shared" si="53"/>
        <v>3807.7360000000003</v>
      </c>
      <c r="N199" s="12"/>
    </row>
    <row r="200" ht="12.75">
      <c r="E200" s="3"/>
    </row>
    <row r="202" ht="12.75">
      <c r="C202" s="9"/>
    </row>
    <row r="203" spans="3:13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ht="12.75">
      <c r="C204" s="3"/>
    </row>
    <row r="205" spans="3:13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7" spans="4:13" ht="12.75">
      <c r="D207" s="3"/>
      <c r="E207" s="3"/>
      <c r="F207" s="3"/>
      <c r="G207" s="3"/>
      <c r="H207" s="3"/>
      <c r="I207" s="3"/>
      <c r="J207" s="3"/>
      <c r="K207" s="3"/>
      <c r="L207" s="3"/>
      <c r="M207" s="3"/>
    </row>
  </sheetData>
  <printOptions/>
  <pageMargins left="0.75" right="0.75" top="1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01"/>
  <sheetViews>
    <sheetView workbookViewId="0" topLeftCell="B176">
      <selection activeCell="C198" sqref="C198:M198"/>
    </sheetView>
  </sheetViews>
  <sheetFormatPr defaultColWidth="11.421875" defaultRowHeight="12.75"/>
  <cols>
    <col min="1" max="1" width="22.7109375" style="0" customWidth="1"/>
    <col min="2" max="2" width="32.57421875" style="0" customWidth="1"/>
    <col min="3" max="3" width="17.57421875" style="0" customWidth="1"/>
  </cols>
  <sheetData>
    <row r="2" spans="1:3" ht="12.75">
      <c r="A2" s="8" t="s">
        <v>238</v>
      </c>
      <c r="C2" s="10"/>
    </row>
    <row r="3" spans="1:3" ht="12.75">
      <c r="A3" s="8" t="s">
        <v>237</v>
      </c>
      <c r="C3" s="10"/>
    </row>
    <row r="4" spans="1:3" ht="12.75">
      <c r="A4" s="8"/>
      <c r="C4" s="10"/>
    </row>
    <row r="5" spans="1:3" ht="12.75">
      <c r="A5" s="8" t="s">
        <v>235</v>
      </c>
      <c r="C5" s="10"/>
    </row>
    <row r="6" ht="12.75">
      <c r="C6" s="10"/>
    </row>
    <row r="7" spans="1:13" ht="12.75">
      <c r="A7" s="8" t="s">
        <v>159</v>
      </c>
      <c r="B7" s="8" t="s">
        <v>160</v>
      </c>
      <c r="C7" s="11" t="s">
        <v>163</v>
      </c>
      <c r="D7" s="11" t="s">
        <v>164</v>
      </c>
      <c r="E7" s="11" t="s">
        <v>165</v>
      </c>
      <c r="F7" s="11" t="s">
        <v>166</v>
      </c>
      <c r="G7" s="11" t="s">
        <v>167</v>
      </c>
      <c r="H7" s="11" t="s">
        <v>168</v>
      </c>
      <c r="I7" s="11" t="s">
        <v>169</v>
      </c>
      <c r="J7" s="11" t="s">
        <v>170</v>
      </c>
      <c r="K7" s="11" t="s">
        <v>171</v>
      </c>
      <c r="L7" s="11" t="s">
        <v>172</v>
      </c>
      <c r="M7" s="11" t="s">
        <v>173</v>
      </c>
    </row>
    <row r="8" spans="1:13" ht="12.75">
      <c r="A8" t="s">
        <v>42</v>
      </c>
      <c r="B8" t="s">
        <v>43</v>
      </c>
      <c r="C8" s="13">
        <f>SUM(D8:M8)</f>
        <v>1029</v>
      </c>
      <c r="D8" s="13">
        <v>743</v>
      </c>
      <c r="E8" s="13">
        <v>149</v>
      </c>
      <c r="F8" s="13">
        <v>0</v>
      </c>
      <c r="G8" s="13">
        <v>0</v>
      </c>
      <c r="H8" s="13">
        <v>1</v>
      </c>
      <c r="I8" s="13">
        <v>0</v>
      </c>
      <c r="J8" s="13">
        <v>0</v>
      </c>
      <c r="K8" s="13">
        <v>0</v>
      </c>
      <c r="L8" s="13">
        <v>136</v>
      </c>
      <c r="M8" s="13">
        <v>0</v>
      </c>
    </row>
    <row r="9" spans="1:13" ht="12.75">
      <c r="A9" t="s">
        <v>42</v>
      </c>
      <c r="B9" t="s">
        <v>14</v>
      </c>
      <c r="C9" s="13">
        <f>SUM(D9:M9)</f>
        <v>983</v>
      </c>
      <c r="D9" s="13">
        <v>487</v>
      </c>
      <c r="E9" s="13">
        <v>89</v>
      </c>
      <c r="F9" s="13">
        <v>0</v>
      </c>
      <c r="G9" s="13">
        <v>0</v>
      </c>
      <c r="H9" s="13">
        <v>1</v>
      </c>
      <c r="I9" s="13">
        <v>0</v>
      </c>
      <c r="J9" s="13">
        <v>0</v>
      </c>
      <c r="K9" s="13">
        <v>21</v>
      </c>
      <c r="L9" s="13">
        <v>385</v>
      </c>
      <c r="M9" s="13">
        <v>0</v>
      </c>
    </row>
    <row r="10" spans="1:13" ht="12.75">
      <c r="A10" t="s">
        <v>42</v>
      </c>
      <c r="B10" t="s">
        <v>44</v>
      </c>
      <c r="C10" s="13">
        <f>SUM(D10:M10)</f>
        <v>421</v>
      </c>
      <c r="D10" s="13">
        <v>347</v>
      </c>
      <c r="E10" s="13">
        <v>44</v>
      </c>
      <c r="F10" s="13">
        <v>12</v>
      </c>
      <c r="G10" s="13">
        <v>0</v>
      </c>
      <c r="H10" s="13">
        <v>1</v>
      </c>
      <c r="I10" s="13">
        <v>0</v>
      </c>
      <c r="J10" s="13">
        <v>0</v>
      </c>
      <c r="K10" s="13">
        <v>2</v>
      </c>
      <c r="L10" s="13">
        <v>15</v>
      </c>
      <c r="M10" s="13">
        <v>0</v>
      </c>
    </row>
    <row r="11" spans="1:13" ht="12.75">
      <c r="A11" t="s">
        <v>42</v>
      </c>
      <c r="B11" t="s">
        <v>45</v>
      </c>
      <c r="C11" s="13">
        <f>SUM(D11:M11)</f>
        <v>309</v>
      </c>
      <c r="D11" s="13">
        <v>236</v>
      </c>
      <c r="E11" s="13">
        <v>28</v>
      </c>
      <c r="F11" s="13">
        <v>5</v>
      </c>
      <c r="G11" s="13">
        <v>1</v>
      </c>
      <c r="H11" s="13">
        <v>1</v>
      </c>
      <c r="I11" s="13">
        <v>0</v>
      </c>
      <c r="J11" s="13">
        <v>0</v>
      </c>
      <c r="K11" s="13">
        <v>0</v>
      </c>
      <c r="L11" s="13">
        <v>31</v>
      </c>
      <c r="M11" s="13">
        <v>7</v>
      </c>
    </row>
    <row r="12" spans="1:13" ht="12.75">
      <c r="A12" t="s">
        <v>42</v>
      </c>
      <c r="B12" t="s">
        <v>12</v>
      </c>
      <c r="C12" s="13">
        <f>SUM(D12:M12)</f>
        <v>2816</v>
      </c>
      <c r="D12" s="13">
        <v>2036</v>
      </c>
      <c r="E12" s="13">
        <v>331</v>
      </c>
      <c r="F12" s="13">
        <v>15</v>
      </c>
      <c r="G12" s="13">
        <v>2</v>
      </c>
      <c r="H12" s="13">
        <v>2</v>
      </c>
      <c r="I12" s="13">
        <v>0</v>
      </c>
      <c r="J12" s="13">
        <v>0</v>
      </c>
      <c r="K12" s="13">
        <v>0</v>
      </c>
      <c r="L12" s="13">
        <v>430</v>
      </c>
      <c r="M12" s="13">
        <v>0</v>
      </c>
    </row>
    <row r="13" spans="1:13" ht="12.75">
      <c r="A13" s="8" t="s">
        <v>184</v>
      </c>
      <c r="C13" s="14">
        <f aca="true" t="shared" si="0" ref="C13:C44">SUM(D13:M13)</f>
        <v>5558</v>
      </c>
      <c r="D13" s="14">
        <f>+D8+D9+D10+D11+D12</f>
        <v>3849</v>
      </c>
      <c r="E13" s="14">
        <f aca="true" t="shared" si="1" ref="E13:M13">+E8+E9+E10+E11+E12</f>
        <v>641</v>
      </c>
      <c r="F13" s="14">
        <f t="shared" si="1"/>
        <v>32</v>
      </c>
      <c r="G13" s="14">
        <f t="shared" si="1"/>
        <v>3</v>
      </c>
      <c r="H13" s="14">
        <f t="shared" si="1"/>
        <v>6</v>
      </c>
      <c r="I13" s="14">
        <f t="shared" si="1"/>
        <v>0</v>
      </c>
      <c r="J13" s="14">
        <f t="shared" si="1"/>
        <v>0</v>
      </c>
      <c r="K13" s="14">
        <f t="shared" si="1"/>
        <v>23</v>
      </c>
      <c r="L13" s="14">
        <f t="shared" si="1"/>
        <v>997</v>
      </c>
      <c r="M13" s="14">
        <f t="shared" si="1"/>
        <v>7</v>
      </c>
    </row>
    <row r="14" spans="1:13" ht="12.75">
      <c r="A14" t="s">
        <v>46</v>
      </c>
      <c r="B14" s="5" t="s">
        <v>175</v>
      </c>
      <c r="C14" s="7">
        <f t="shared" si="0"/>
        <v>338</v>
      </c>
      <c r="D14" s="7">
        <v>216</v>
      </c>
      <c r="E14" s="7">
        <v>25</v>
      </c>
      <c r="F14" s="7">
        <v>3</v>
      </c>
      <c r="G14" s="7">
        <v>0</v>
      </c>
      <c r="H14" s="7">
        <v>1</v>
      </c>
      <c r="I14" s="7">
        <v>0</v>
      </c>
      <c r="J14" s="7">
        <v>0</v>
      </c>
      <c r="K14" s="7">
        <v>7</v>
      </c>
      <c r="L14" s="7">
        <v>86</v>
      </c>
      <c r="M14" s="7">
        <v>0</v>
      </c>
    </row>
    <row r="15" spans="1:13" ht="12.75">
      <c r="A15" t="s">
        <v>46</v>
      </c>
      <c r="B15" t="s">
        <v>174</v>
      </c>
      <c r="C15" s="13">
        <f t="shared" si="0"/>
        <v>1067</v>
      </c>
      <c r="D15" s="13">
        <v>791</v>
      </c>
      <c r="E15" s="13">
        <v>137</v>
      </c>
      <c r="F15" s="13">
        <v>0</v>
      </c>
      <c r="G15" s="13">
        <v>0</v>
      </c>
      <c r="H15" s="13">
        <v>1</v>
      </c>
      <c r="I15" s="13">
        <v>0</v>
      </c>
      <c r="J15" s="13">
        <v>0</v>
      </c>
      <c r="K15" s="13">
        <v>8</v>
      </c>
      <c r="L15" s="13">
        <v>130</v>
      </c>
      <c r="M15" s="13">
        <v>0</v>
      </c>
    </row>
    <row r="16" spans="1:13" ht="12.75">
      <c r="A16" t="s">
        <v>46</v>
      </c>
      <c r="B16" s="5" t="s">
        <v>177</v>
      </c>
      <c r="C16" s="7">
        <f t="shared" si="0"/>
        <v>661</v>
      </c>
      <c r="D16" s="7">
        <v>438</v>
      </c>
      <c r="E16" s="7">
        <v>115</v>
      </c>
      <c r="F16" s="7">
        <v>0</v>
      </c>
      <c r="G16" s="7">
        <v>0</v>
      </c>
      <c r="H16" s="7">
        <v>1</v>
      </c>
      <c r="I16" s="7">
        <v>0</v>
      </c>
      <c r="J16" s="7">
        <v>0</v>
      </c>
      <c r="K16" s="7">
        <v>0</v>
      </c>
      <c r="L16" s="7">
        <v>107</v>
      </c>
      <c r="M16" s="7">
        <v>0</v>
      </c>
    </row>
    <row r="17" spans="1:13" ht="12.75">
      <c r="A17" t="s">
        <v>46</v>
      </c>
      <c r="B17" t="s">
        <v>47</v>
      </c>
      <c r="C17" s="13">
        <f t="shared" si="0"/>
        <v>1426</v>
      </c>
      <c r="D17" s="13">
        <v>1138</v>
      </c>
      <c r="E17" s="13">
        <v>182</v>
      </c>
      <c r="F17" s="13">
        <v>4</v>
      </c>
      <c r="G17" s="13">
        <v>1</v>
      </c>
      <c r="H17" s="13">
        <v>1</v>
      </c>
      <c r="I17" s="13">
        <v>0</v>
      </c>
      <c r="J17" s="13">
        <v>0</v>
      </c>
      <c r="K17" s="13">
        <v>25</v>
      </c>
      <c r="L17" s="13">
        <v>68</v>
      </c>
      <c r="M17" s="13">
        <v>7</v>
      </c>
    </row>
    <row r="18" spans="1:13" ht="12.75">
      <c r="A18" t="s">
        <v>46</v>
      </c>
      <c r="B18" t="s">
        <v>48</v>
      </c>
      <c r="C18" s="13">
        <f t="shared" si="0"/>
        <v>18251</v>
      </c>
      <c r="D18" s="13">
        <v>15375</v>
      </c>
      <c r="E18" s="13">
        <v>2247</v>
      </c>
      <c r="F18" s="13">
        <v>10</v>
      </c>
      <c r="G18" s="13">
        <v>1</v>
      </c>
      <c r="H18" s="13">
        <v>1</v>
      </c>
      <c r="I18" s="13">
        <v>0</v>
      </c>
      <c r="J18" s="13">
        <v>0</v>
      </c>
      <c r="K18" s="13">
        <v>131</v>
      </c>
      <c r="L18" s="13">
        <v>486</v>
      </c>
      <c r="M18" s="13">
        <v>0</v>
      </c>
    </row>
    <row r="19" spans="1:13" ht="12.75">
      <c r="A19" s="8" t="s">
        <v>185</v>
      </c>
      <c r="C19" s="14">
        <f t="shared" si="0"/>
        <v>21743</v>
      </c>
      <c r="D19" s="14">
        <f>+D14+D15+D16+D17+D18</f>
        <v>17958</v>
      </c>
      <c r="E19" s="14">
        <f aca="true" t="shared" si="2" ref="E19:M19">+E14+E15+E16+E17+E18</f>
        <v>2706</v>
      </c>
      <c r="F19" s="14">
        <f t="shared" si="2"/>
        <v>17</v>
      </c>
      <c r="G19" s="14">
        <f t="shared" si="2"/>
        <v>2</v>
      </c>
      <c r="H19" s="14">
        <f t="shared" si="2"/>
        <v>5</v>
      </c>
      <c r="I19" s="14">
        <f t="shared" si="2"/>
        <v>0</v>
      </c>
      <c r="J19" s="14">
        <f t="shared" si="2"/>
        <v>0</v>
      </c>
      <c r="K19" s="14">
        <f t="shared" si="2"/>
        <v>171</v>
      </c>
      <c r="L19" s="14">
        <f t="shared" si="2"/>
        <v>877</v>
      </c>
      <c r="M19" s="14">
        <f t="shared" si="2"/>
        <v>7</v>
      </c>
    </row>
    <row r="20" spans="1:13" ht="12.75">
      <c r="A20" t="s">
        <v>49</v>
      </c>
      <c r="B20" t="s">
        <v>50</v>
      </c>
      <c r="C20" s="13">
        <f t="shared" si="0"/>
        <v>348</v>
      </c>
      <c r="D20" s="15">
        <v>0</v>
      </c>
      <c r="E20" s="15">
        <v>20</v>
      </c>
      <c r="F20" s="15">
        <v>1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327</v>
      </c>
      <c r="M20" s="15">
        <v>0</v>
      </c>
    </row>
    <row r="21" spans="1:13" ht="12.75">
      <c r="A21" t="s">
        <v>49</v>
      </c>
      <c r="B21" t="s">
        <v>51</v>
      </c>
      <c r="C21" s="13">
        <f t="shared" si="0"/>
        <v>1774</v>
      </c>
      <c r="D21" s="13">
        <v>1362</v>
      </c>
      <c r="E21" s="13">
        <v>335</v>
      </c>
      <c r="F21" s="13">
        <v>19</v>
      </c>
      <c r="G21" s="13">
        <v>0</v>
      </c>
      <c r="H21" s="13">
        <v>1</v>
      </c>
      <c r="I21" s="13">
        <v>0</v>
      </c>
      <c r="J21" s="13">
        <v>0</v>
      </c>
      <c r="K21" s="13">
        <v>0</v>
      </c>
      <c r="L21" s="13">
        <v>57</v>
      </c>
      <c r="M21" s="13">
        <v>0</v>
      </c>
    </row>
    <row r="22" spans="1:13" ht="12.75">
      <c r="A22" s="8" t="s">
        <v>186</v>
      </c>
      <c r="C22" s="14">
        <f t="shared" si="0"/>
        <v>2122</v>
      </c>
      <c r="D22" s="14">
        <f>+D20+D21</f>
        <v>1362</v>
      </c>
      <c r="E22" s="14">
        <f aca="true" t="shared" si="3" ref="E22:M22">+E20+E21</f>
        <v>355</v>
      </c>
      <c r="F22" s="14">
        <f t="shared" si="3"/>
        <v>20</v>
      </c>
      <c r="G22" s="14">
        <f t="shared" si="3"/>
        <v>0</v>
      </c>
      <c r="H22" s="14">
        <f t="shared" si="3"/>
        <v>1</v>
      </c>
      <c r="I22" s="14">
        <f t="shared" si="3"/>
        <v>0</v>
      </c>
      <c r="J22" s="14">
        <f t="shared" si="3"/>
        <v>0</v>
      </c>
      <c r="K22" s="14">
        <f t="shared" si="3"/>
        <v>0</v>
      </c>
      <c r="L22" s="14">
        <f t="shared" si="3"/>
        <v>384</v>
      </c>
      <c r="M22" s="14">
        <f t="shared" si="3"/>
        <v>0</v>
      </c>
    </row>
    <row r="23" spans="1:13" ht="12.75">
      <c r="A23" t="s">
        <v>52</v>
      </c>
      <c r="B23" t="s">
        <v>53</v>
      </c>
      <c r="C23" s="13">
        <f t="shared" si="0"/>
        <v>471</v>
      </c>
      <c r="D23" s="13">
        <v>357</v>
      </c>
      <c r="E23" s="13">
        <v>59</v>
      </c>
      <c r="F23" s="13">
        <v>4</v>
      </c>
      <c r="G23" s="13">
        <v>0</v>
      </c>
      <c r="H23" s="13">
        <v>1</v>
      </c>
      <c r="I23" s="13">
        <v>0</v>
      </c>
      <c r="J23" s="13">
        <v>0</v>
      </c>
      <c r="K23" s="13">
        <v>9</v>
      </c>
      <c r="L23" s="13">
        <v>41</v>
      </c>
      <c r="M23" s="13">
        <v>0</v>
      </c>
    </row>
    <row r="24" spans="1:13" ht="12.75">
      <c r="A24" t="s">
        <v>52</v>
      </c>
      <c r="B24" t="s">
        <v>54</v>
      </c>
      <c r="C24" s="13">
        <f t="shared" si="0"/>
        <v>165</v>
      </c>
      <c r="D24" s="13">
        <v>68</v>
      </c>
      <c r="E24" s="13">
        <v>18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79</v>
      </c>
      <c r="M24" s="13">
        <v>0</v>
      </c>
    </row>
    <row r="25" spans="1:13" ht="12.75">
      <c r="A25" t="s">
        <v>52</v>
      </c>
      <c r="B25" t="s">
        <v>55</v>
      </c>
      <c r="C25" s="13">
        <f t="shared" si="0"/>
        <v>182</v>
      </c>
      <c r="D25" s="13">
        <v>95</v>
      </c>
      <c r="E25" s="13">
        <v>19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68</v>
      </c>
      <c r="M25" s="13">
        <v>0</v>
      </c>
    </row>
    <row r="26" spans="1:13" ht="12.75">
      <c r="A26" t="s">
        <v>52</v>
      </c>
      <c r="B26" t="s">
        <v>12</v>
      </c>
      <c r="C26" s="13">
        <f t="shared" si="0"/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</row>
    <row r="27" spans="1:13" ht="12.75">
      <c r="A27" s="8" t="s">
        <v>187</v>
      </c>
      <c r="C27" s="14">
        <f t="shared" si="0"/>
        <v>818</v>
      </c>
      <c r="D27" s="14">
        <f>+D23+D24+D25+D26</f>
        <v>520</v>
      </c>
      <c r="E27" s="14">
        <f aca="true" t="shared" si="4" ref="E27:M27">+E23+E24+E25+E26</f>
        <v>96</v>
      </c>
      <c r="F27" s="14">
        <f t="shared" si="4"/>
        <v>4</v>
      </c>
      <c r="G27" s="14">
        <f t="shared" si="4"/>
        <v>0</v>
      </c>
      <c r="H27" s="14">
        <f t="shared" si="4"/>
        <v>1</v>
      </c>
      <c r="I27" s="14">
        <f t="shared" si="4"/>
        <v>0</v>
      </c>
      <c r="J27" s="14">
        <f t="shared" si="4"/>
        <v>0</v>
      </c>
      <c r="K27" s="14">
        <f t="shared" si="4"/>
        <v>9</v>
      </c>
      <c r="L27" s="14">
        <f t="shared" si="4"/>
        <v>188</v>
      </c>
      <c r="M27" s="14">
        <f t="shared" si="4"/>
        <v>0</v>
      </c>
    </row>
    <row r="28" spans="1:13" ht="12.75">
      <c r="A28" t="s">
        <v>57</v>
      </c>
      <c r="B28" t="s">
        <v>58</v>
      </c>
      <c r="C28" s="13">
        <f t="shared" si="0"/>
        <v>384</v>
      </c>
      <c r="D28" s="13">
        <v>301</v>
      </c>
      <c r="E28" s="13">
        <v>33</v>
      </c>
      <c r="F28" s="13">
        <v>7</v>
      </c>
      <c r="G28" s="13">
        <v>0</v>
      </c>
      <c r="H28" s="13">
        <v>1</v>
      </c>
      <c r="I28" s="13">
        <v>0</v>
      </c>
      <c r="J28" s="13">
        <v>0</v>
      </c>
      <c r="K28" s="13">
        <v>3</v>
      </c>
      <c r="L28" s="13">
        <v>39</v>
      </c>
      <c r="M28" s="13">
        <v>0</v>
      </c>
    </row>
    <row r="29" spans="1:13" ht="12.75">
      <c r="A29" t="s">
        <v>57</v>
      </c>
      <c r="B29" t="s">
        <v>59</v>
      </c>
      <c r="C29" s="13">
        <f t="shared" si="0"/>
        <v>313</v>
      </c>
      <c r="D29" s="13">
        <v>240</v>
      </c>
      <c r="E29" s="13">
        <v>30</v>
      </c>
      <c r="F29" s="13">
        <v>0</v>
      </c>
      <c r="G29" s="13">
        <v>1</v>
      </c>
      <c r="H29" s="13">
        <v>2</v>
      </c>
      <c r="I29" s="13">
        <v>0</v>
      </c>
      <c r="J29" s="13">
        <v>0</v>
      </c>
      <c r="K29" s="13">
        <v>5</v>
      </c>
      <c r="L29" s="13">
        <v>35</v>
      </c>
      <c r="M29" s="13">
        <v>0</v>
      </c>
    </row>
    <row r="30" spans="1:13" ht="12.75">
      <c r="A30" s="8" t="s">
        <v>188</v>
      </c>
      <c r="C30" s="14">
        <f t="shared" si="0"/>
        <v>697</v>
      </c>
      <c r="D30" s="14">
        <f>+D28+D29</f>
        <v>541</v>
      </c>
      <c r="E30" s="14">
        <f aca="true" t="shared" si="5" ref="E30:M30">+E28+E29</f>
        <v>63</v>
      </c>
      <c r="F30" s="14">
        <f t="shared" si="5"/>
        <v>7</v>
      </c>
      <c r="G30" s="14">
        <f t="shared" si="5"/>
        <v>1</v>
      </c>
      <c r="H30" s="14">
        <f t="shared" si="5"/>
        <v>3</v>
      </c>
      <c r="I30" s="14">
        <f t="shared" si="5"/>
        <v>0</v>
      </c>
      <c r="J30" s="14">
        <f t="shared" si="5"/>
        <v>0</v>
      </c>
      <c r="K30" s="14">
        <f t="shared" si="5"/>
        <v>8</v>
      </c>
      <c r="L30" s="14">
        <f t="shared" si="5"/>
        <v>74</v>
      </c>
      <c r="M30" s="14">
        <f t="shared" si="5"/>
        <v>0</v>
      </c>
    </row>
    <row r="31" spans="1:13" ht="12.75">
      <c r="A31" t="s">
        <v>56</v>
      </c>
      <c r="B31" t="s">
        <v>29</v>
      </c>
      <c r="C31" s="13">
        <f t="shared" si="0"/>
        <v>11</v>
      </c>
      <c r="D31" s="13">
        <v>0</v>
      </c>
      <c r="E31" s="13">
        <v>0</v>
      </c>
      <c r="F31" s="13">
        <v>3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8</v>
      </c>
      <c r="M31" s="13">
        <v>0</v>
      </c>
    </row>
    <row r="32" spans="1:13" ht="12.75">
      <c r="A32" s="8" t="s">
        <v>189</v>
      </c>
      <c r="C32" s="14">
        <f t="shared" si="0"/>
        <v>11</v>
      </c>
      <c r="D32" s="14">
        <f>+D31</f>
        <v>0</v>
      </c>
      <c r="E32" s="14">
        <f aca="true" t="shared" si="6" ref="E32:M32">+E31</f>
        <v>0</v>
      </c>
      <c r="F32" s="14">
        <f t="shared" si="6"/>
        <v>3</v>
      </c>
      <c r="G32" s="14">
        <f t="shared" si="6"/>
        <v>0</v>
      </c>
      <c r="H32" s="14">
        <f t="shared" si="6"/>
        <v>0</v>
      </c>
      <c r="I32" s="14">
        <f t="shared" si="6"/>
        <v>0</v>
      </c>
      <c r="J32" s="14">
        <f t="shared" si="6"/>
        <v>0</v>
      </c>
      <c r="K32" s="14">
        <f t="shared" si="6"/>
        <v>0</v>
      </c>
      <c r="L32" s="14">
        <f t="shared" si="6"/>
        <v>8</v>
      </c>
      <c r="M32" s="14">
        <f t="shared" si="6"/>
        <v>0</v>
      </c>
    </row>
    <row r="33" spans="1:13" ht="12.75">
      <c r="A33" t="s">
        <v>60</v>
      </c>
      <c r="B33" t="s">
        <v>14</v>
      </c>
      <c r="C33" s="13">
        <f t="shared" si="0"/>
        <v>3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3</v>
      </c>
      <c r="M33" s="13">
        <v>0</v>
      </c>
    </row>
    <row r="34" spans="1:13" ht="12.75">
      <c r="A34" t="s">
        <v>60</v>
      </c>
      <c r="B34" t="s">
        <v>44</v>
      </c>
      <c r="C34" s="13">
        <f t="shared" si="0"/>
        <v>14143</v>
      </c>
      <c r="D34" s="13">
        <v>11569</v>
      </c>
      <c r="E34" s="13">
        <v>1401</v>
      </c>
      <c r="F34" s="13">
        <v>230</v>
      </c>
      <c r="G34" s="13">
        <v>0</v>
      </c>
      <c r="H34" s="13">
        <v>2</v>
      </c>
      <c r="I34" s="13">
        <v>0</v>
      </c>
      <c r="J34" s="13">
        <v>0</v>
      </c>
      <c r="K34" s="13">
        <v>110</v>
      </c>
      <c r="L34" s="13">
        <v>831</v>
      </c>
      <c r="M34" s="13">
        <v>0</v>
      </c>
    </row>
    <row r="35" spans="1:13" ht="12.75">
      <c r="A35" t="s">
        <v>60</v>
      </c>
      <c r="B35" s="5" t="s">
        <v>234</v>
      </c>
      <c r="C35" s="7">
        <f t="shared" si="0"/>
        <v>1489</v>
      </c>
      <c r="D35" s="7">
        <v>1229</v>
      </c>
      <c r="E35" s="7">
        <v>155</v>
      </c>
      <c r="F35" s="7">
        <v>0</v>
      </c>
      <c r="G35" s="7">
        <v>0</v>
      </c>
      <c r="H35" s="7">
        <v>1</v>
      </c>
      <c r="I35" s="7">
        <v>0</v>
      </c>
      <c r="J35" s="7">
        <v>0</v>
      </c>
      <c r="K35" s="7">
        <v>20</v>
      </c>
      <c r="L35" s="7">
        <v>84</v>
      </c>
      <c r="M35" s="7">
        <v>0</v>
      </c>
    </row>
    <row r="36" spans="1:13" ht="12.75">
      <c r="A36" t="s">
        <v>60</v>
      </c>
      <c r="B36" t="s">
        <v>61</v>
      </c>
      <c r="C36" s="13">
        <f t="shared" si="0"/>
        <v>846</v>
      </c>
      <c r="D36" s="13">
        <v>652</v>
      </c>
      <c r="E36" s="13">
        <v>94</v>
      </c>
      <c r="F36" s="13">
        <v>0</v>
      </c>
      <c r="G36" s="13">
        <v>1</v>
      </c>
      <c r="H36" s="13">
        <v>1</v>
      </c>
      <c r="I36" s="13">
        <v>0</v>
      </c>
      <c r="J36" s="13">
        <v>0</v>
      </c>
      <c r="K36" s="13">
        <v>18</v>
      </c>
      <c r="L36" s="13">
        <v>77</v>
      </c>
      <c r="M36" s="13">
        <v>3</v>
      </c>
    </row>
    <row r="37" spans="1:13" ht="12.75">
      <c r="A37" s="8" t="s">
        <v>190</v>
      </c>
      <c r="C37" s="14">
        <f t="shared" si="0"/>
        <v>16481</v>
      </c>
      <c r="D37" s="14">
        <f>+D33+D34+D35+D36</f>
        <v>13450</v>
      </c>
      <c r="E37" s="14">
        <f aca="true" t="shared" si="7" ref="E37:M37">+E33+E34+E35+E36</f>
        <v>1650</v>
      </c>
      <c r="F37" s="14">
        <f t="shared" si="7"/>
        <v>230</v>
      </c>
      <c r="G37" s="14">
        <f t="shared" si="7"/>
        <v>1</v>
      </c>
      <c r="H37" s="14">
        <f t="shared" si="7"/>
        <v>4</v>
      </c>
      <c r="I37" s="14">
        <f t="shared" si="7"/>
        <v>0</v>
      </c>
      <c r="J37" s="14">
        <f t="shared" si="7"/>
        <v>0</v>
      </c>
      <c r="K37" s="14">
        <f t="shared" si="7"/>
        <v>148</v>
      </c>
      <c r="L37" s="14">
        <f t="shared" si="7"/>
        <v>995</v>
      </c>
      <c r="M37" s="14">
        <f t="shared" si="7"/>
        <v>3</v>
      </c>
    </row>
    <row r="38" spans="1:13" ht="12.75">
      <c r="A38" t="s">
        <v>62</v>
      </c>
      <c r="B38" t="s">
        <v>63</v>
      </c>
      <c r="C38" s="13">
        <f t="shared" si="0"/>
        <v>110</v>
      </c>
      <c r="D38" s="13">
        <v>74</v>
      </c>
      <c r="E38" s="13">
        <v>0</v>
      </c>
      <c r="F38" s="13">
        <v>2</v>
      </c>
      <c r="G38" s="13">
        <v>0</v>
      </c>
      <c r="H38" s="13">
        <v>1</v>
      </c>
      <c r="I38" s="13">
        <v>0</v>
      </c>
      <c r="J38" s="13">
        <v>0</v>
      </c>
      <c r="K38" s="13">
        <v>12</v>
      </c>
      <c r="L38" s="13">
        <v>21</v>
      </c>
      <c r="M38" s="13">
        <v>0</v>
      </c>
    </row>
    <row r="39" spans="1:13" ht="12.75">
      <c r="A39" t="s">
        <v>62</v>
      </c>
      <c r="B39" t="s">
        <v>64</v>
      </c>
      <c r="C39" s="13">
        <f t="shared" si="0"/>
        <v>2729</v>
      </c>
      <c r="D39" s="13">
        <v>1677</v>
      </c>
      <c r="E39" s="13">
        <v>182</v>
      </c>
      <c r="F39" s="13">
        <v>77</v>
      </c>
      <c r="G39" s="13">
        <v>2</v>
      </c>
      <c r="H39" s="13">
        <v>5</v>
      </c>
      <c r="I39" s="13">
        <v>0</v>
      </c>
      <c r="J39" s="13">
        <v>0</v>
      </c>
      <c r="K39" s="13">
        <v>57</v>
      </c>
      <c r="L39" s="13">
        <v>729</v>
      </c>
      <c r="M39" s="13">
        <v>0</v>
      </c>
    </row>
    <row r="40" spans="1:15" ht="12.75">
      <c r="A40" s="8" t="s">
        <v>191</v>
      </c>
      <c r="C40" s="14">
        <f t="shared" si="0"/>
        <v>2839</v>
      </c>
      <c r="D40" s="14">
        <f>+D38+D39</f>
        <v>1751</v>
      </c>
      <c r="E40" s="14">
        <f aca="true" t="shared" si="8" ref="E40:M40">+E38+E39</f>
        <v>182</v>
      </c>
      <c r="F40" s="14">
        <f t="shared" si="8"/>
        <v>79</v>
      </c>
      <c r="G40" s="14">
        <f t="shared" si="8"/>
        <v>2</v>
      </c>
      <c r="H40" s="14">
        <f t="shared" si="8"/>
        <v>6</v>
      </c>
      <c r="I40" s="14">
        <f t="shared" si="8"/>
        <v>0</v>
      </c>
      <c r="J40" s="14">
        <f t="shared" si="8"/>
        <v>0</v>
      </c>
      <c r="K40" s="14">
        <f t="shared" si="8"/>
        <v>69</v>
      </c>
      <c r="L40" s="14">
        <f t="shared" si="8"/>
        <v>750</v>
      </c>
      <c r="M40" s="14">
        <f t="shared" si="8"/>
        <v>0</v>
      </c>
      <c r="N40" s="4"/>
      <c r="O40" s="4"/>
    </row>
    <row r="41" spans="1:13" ht="12.75">
      <c r="A41" t="s">
        <v>65</v>
      </c>
      <c r="B41" t="s">
        <v>66</v>
      </c>
      <c r="C41" s="13">
        <f t="shared" si="0"/>
        <v>343</v>
      </c>
      <c r="D41" s="13">
        <v>0</v>
      </c>
      <c r="E41" s="13">
        <v>7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336</v>
      </c>
      <c r="M41" s="13">
        <v>0</v>
      </c>
    </row>
    <row r="42" spans="1:13" ht="12.75">
      <c r="A42" s="8" t="s">
        <v>192</v>
      </c>
      <c r="C42" s="14">
        <f t="shared" si="0"/>
        <v>343</v>
      </c>
      <c r="D42" s="14">
        <f>+D41</f>
        <v>0</v>
      </c>
      <c r="E42" s="14">
        <f aca="true" t="shared" si="9" ref="E42:M42">+E41</f>
        <v>7</v>
      </c>
      <c r="F42" s="14">
        <f t="shared" si="9"/>
        <v>0</v>
      </c>
      <c r="G42" s="14">
        <f t="shared" si="9"/>
        <v>0</v>
      </c>
      <c r="H42" s="14">
        <f t="shared" si="9"/>
        <v>0</v>
      </c>
      <c r="I42" s="14">
        <f t="shared" si="9"/>
        <v>0</v>
      </c>
      <c r="J42" s="14">
        <f t="shared" si="9"/>
        <v>0</v>
      </c>
      <c r="K42" s="14">
        <f t="shared" si="9"/>
        <v>0</v>
      </c>
      <c r="L42" s="14">
        <f t="shared" si="9"/>
        <v>336</v>
      </c>
      <c r="M42" s="14">
        <f t="shared" si="9"/>
        <v>0</v>
      </c>
    </row>
    <row r="43" spans="1:13" ht="12.75">
      <c r="A43" t="s">
        <v>158</v>
      </c>
      <c r="B43" t="s">
        <v>100</v>
      </c>
      <c r="C43" s="13">
        <f t="shared" si="0"/>
        <v>10</v>
      </c>
      <c r="D43" s="13">
        <v>0</v>
      </c>
      <c r="E43" s="13">
        <v>0</v>
      </c>
      <c r="F43" s="13">
        <v>2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8</v>
      </c>
      <c r="M43" s="13">
        <v>0</v>
      </c>
    </row>
    <row r="44" spans="1:13" ht="12.75">
      <c r="A44" t="s">
        <v>158</v>
      </c>
      <c r="B44" t="s">
        <v>11</v>
      </c>
      <c r="C44" s="13">
        <f t="shared" si="0"/>
        <v>861</v>
      </c>
      <c r="D44" s="13">
        <v>683</v>
      </c>
      <c r="E44" s="13">
        <v>64</v>
      </c>
      <c r="F44" s="13">
        <v>11</v>
      </c>
      <c r="G44" s="13">
        <v>0</v>
      </c>
      <c r="H44" s="13">
        <v>1</v>
      </c>
      <c r="I44" s="13">
        <v>0</v>
      </c>
      <c r="J44" s="13">
        <v>0</v>
      </c>
      <c r="K44" s="13">
        <v>0</v>
      </c>
      <c r="L44" s="13">
        <v>102</v>
      </c>
      <c r="M44" s="13">
        <v>0</v>
      </c>
    </row>
    <row r="45" spans="1:13" ht="12.75">
      <c r="A45" s="8" t="s">
        <v>193</v>
      </c>
      <c r="C45" s="14">
        <f>+C43+C44</f>
        <v>871</v>
      </c>
      <c r="D45" s="14">
        <f>+D43+D44</f>
        <v>683</v>
      </c>
      <c r="E45" s="14">
        <f aca="true" t="shared" si="10" ref="E45:M45">+E43+E44</f>
        <v>64</v>
      </c>
      <c r="F45" s="14">
        <f t="shared" si="10"/>
        <v>13</v>
      </c>
      <c r="G45" s="14">
        <f t="shared" si="10"/>
        <v>0</v>
      </c>
      <c r="H45" s="14">
        <f t="shared" si="10"/>
        <v>1</v>
      </c>
      <c r="I45" s="14">
        <f t="shared" si="10"/>
        <v>0</v>
      </c>
      <c r="J45" s="14">
        <f t="shared" si="10"/>
        <v>0</v>
      </c>
      <c r="K45" s="14">
        <f t="shared" si="10"/>
        <v>0</v>
      </c>
      <c r="L45" s="14">
        <f t="shared" si="10"/>
        <v>110</v>
      </c>
      <c r="M45" s="14">
        <f t="shared" si="10"/>
        <v>0</v>
      </c>
    </row>
    <row r="46" spans="1:13" ht="12.75">
      <c r="A46" t="s">
        <v>67</v>
      </c>
      <c r="B46" s="6" t="s">
        <v>179</v>
      </c>
      <c r="C46" s="13">
        <f>SUM(D46:M46)</f>
        <v>198</v>
      </c>
      <c r="D46" s="13">
        <v>107</v>
      </c>
      <c r="E46" s="13">
        <v>26</v>
      </c>
      <c r="F46" s="13">
        <v>5</v>
      </c>
      <c r="G46" s="13">
        <v>0</v>
      </c>
      <c r="H46" s="13">
        <v>1</v>
      </c>
      <c r="I46" s="13">
        <v>0</v>
      </c>
      <c r="J46" s="13">
        <v>0</v>
      </c>
      <c r="K46" s="13">
        <v>0</v>
      </c>
      <c r="L46" s="13">
        <v>59</v>
      </c>
      <c r="M46" s="13">
        <v>0</v>
      </c>
    </row>
    <row r="47" spans="1:13" ht="12.75">
      <c r="A47" s="8" t="s">
        <v>194</v>
      </c>
      <c r="C47" s="14">
        <f>+C46</f>
        <v>198</v>
      </c>
      <c r="D47" s="14">
        <f>+D46</f>
        <v>107</v>
      </c>
      <c r="E47" s="14">
        <f aca="true" t="shared" si="11" ref="E47:M47">+E46</f>
        <v>26</v>
      </c>
      <c r="F47" s="14">
        <f t="shared" si="11"/>
        <v>5</v>
      </c>
      <c r="G47" s="14">
        <f t="shared" si="11"/>
        <v>0</v>
      </c>
      <c r="H47" s="14">
        <f t="shared" si="11"/>
        <v>1</v>
      </c>
      <c r="I47" s="14">
        <f t="shared" si="11"/>
        <v>0</v>
      </c>
      <c r="J47" s="14">
        <f t="shared" si="11"/>
        <v>0</v>
      </c>
      <c r="K47" s="14">
        <f t="shared" si="11"/>
        <v>0</v>
      </c>
      <c r="L47" s="14">
        <f t="shared" si="11"/>
        <v>59</v>
      </c>
      <c r="M47" s="14">
        <f t="shared" si="11"/>
        <v>0</v>
      </c>
    </row>
    <row r="48" spans="1:13" ht="12.75">
      <c r="A48" t="s">
        <v>68</v>
      </c>
      <c r="B48" t="s">
        <v>69</v>
      </c>
      <c r="C48" s="13">
        <f aca="true" t="shared" si="12" ref="C48:C56">SUM(D48:M48)</f>
        <v>752</v>
      </c>
      <c r="D48" s="13">
        <v>499</v>
      </c>
      <c r="E48" s="13">
        <v>105</v>
      </c>
      <c r="F48" s="13">
        <v>2</v>
      </c>
      <c r="G48" s="13">
        <v>0</v>
      </c>
      <c r="H48" s="13">
        <v>1</v>
      </c>
      <c r="I48" s="13">
        <v>0</v>
      </c>
      <c r="J48" s="13">
        <v>0</v>
      </c>
      <c r="K48" s="13">
        <v>0</v>
      </c>
      <c r="L48" s="13">
        <v>136</v>
      </c>
      <c r="M48" s="13">
        <v>9</v>
      </c>
    </row>
    <row r="49" spans="1:13" ht="12.75">
      <c r="A49" s="8" t="s">
        <v>195</v>
      </c>
      <c r="C49" s="14">
        <f t="shared" si="12"/>
        <v>752</v>
      </c>
      <c r="D49" s="14">
        <f>+D48</f>
        <v>499</v>
      </c>
      <c r="E49" s="14">
        <f aca="true" t="shared" si="13" ref="E49:M49">+E48</f>
        <v>105</v>
      </c>
      <c r="F49" s="14">
        <f t="shared" si="13"/>
        <v>2</v>
      </c>
      <c r="G49" s="14">
        <f t="shared" si="13"/>
        <v>0</v>
      </c>
      <c r="H49" s="14">
        <f t="shared" si="13"/>
        <v>1</v>
      </c>
      <c r="I49" s="14">
        <f t="shared" si="13"/>
        <v>0</v>
      </c>
      <c r="J49" s="14">
        <f t="shared" si="13"/>
        <v>0</v>
      </c>
      <c r="K49" s="14">
        <f t="shared" si="13"/>
        <v>0</v>
      </c>
      <c r="L49" s="14">
        <f t="shared" si="13"/>
        <v>136</v>
      </c>
      <c r="M49" s="14">
        <f t="shared" si="13"/>
        <v>9</v>
      </c>
    </row>
    <row r="50" spans="1:13" ht="12.75">
      <c r="A50" t="s">
        <v>70</v>
      </c>
      <c r="B50" t="s">
        <v>71</v>
      </c>
      <c r="C50" s="13">
        <f t="shared" si="12"/>
        <v>436</v>
      </c>
      <c r="D50" s="13">
        <v>299</v>
      </c>
      <c r="E50" s="13">
        <v>70</v>
      </c>
      <c r="F50" s="13">
        <v>0</v>
      </c>
      <c r="G50" s="13">
        <v>0</v>
      </c>
      <c r="H50" s="13">
        <v>1</v>
      </c>
      <c r="I50" s="13">
        <v>0</v>
      </c>
      <c r="J50" s="13">
        <v>0</v>
      </c>
      <c r="K50" s="13">
        <v>0</v>
      </c>
      <c r="L50" s="13">
        <v>65</v>
      </c>
      <c r="M50" s="13">
        <v>1</v>
      </c>
    </row>
    <row r="51" spans="1:13" ht="12.75">
      <c r="A51" t="s">
        <v>70</v>
      </c>
      <c r="B51" t="s">
        <v>72</v>
      </c>
      <c r="C51" s="13">
        <f t="shared" si="12"/>
        <v>373</v>
      </c>
      <c r="D51" s="13">
        <v>252</v>
      </c>
      <c r="E51" s="13">
        <v>40</v>
      </c>
      <c r="F51" s="13">
        <v>2</v>
      </c>
      <c r="G51" s="13">
        <v>0</v>
      </c>
      <c r="H51" s="13">
        <v>1</v>
      </c>
      <c r="I51" s="13">
        <v>0</v>
      </c>
      <c r="J51" s="13">
        <v>0</v>
      </c>
      <c r="K51" s="13">
        <v>0</v>
      </c>
      <c r="L51" s="13">
        <v>78</v>
      </c>
      <c r="M51" s="13">
        <v>0</v>
      </c>
    </row>
    <row r="52" spans="1:13" ht="12.75">
      <c r="A52" t="s">
        <v>70</v>
      </c>
      <c r="B52" t="s">
        <v>73</v>
      </c>
      <c r="C52" s="13">
        <f t="shared" si="12"/>
        <v>326</v>
      </c>
      <c r="D52" s="13">
        <v>181</v>
      </c>
      <c r="E52" s="13">
        <v>32</v>
      </c>
      <c r="F52" s="13">
        <v>11</v>
      </c>
      <c r="G52" s="13">
        <v>0</v>
      </c>
      <c r="H52" s="13">
        <v>1</v>
      </c>
      <c r="I52" s="13">
        <v>0</v>
      </c>
      <c r="J52" s="13">
        <v>0</v>
      </c>
      <c r="K52" s="13">
        <v>0</v>
      </c>
      <c r="L52" s="13">
        <v>101</v>
      </c>
      <c r="M52" s="13">
        <v>0</v>
      </c>
    </row>
    <row r="53" spans="1:13" ht="12.75">
      <c r="A53" t="s">
        <v>70</v>
      </c>
      <c r="B53" t="s">
        <v>74</v>
      </c>
      <c r="C53" s="13">
        <f t="shared" si="12"/>
        <v>2806</v>
      </c>
      <c r="D53" s="13">
        <v>2162</v>
      </c>
      <c r="E53" s="13">
        <v>456</v>
      </c>
      <c r="F53" s="13">
        <v>2</v>
      </c>
      <c r="G53" s="13">
        <v>1</v>
      </c>
      <c r="H53" s="13">
        <v>1</v>
      </c>
      <c r="I53" s="13">
        <v>0</v>
      </c>
      <c r="J53" s="13">
        <v>0</v>
      </c>
      <c r="K53" s="13">
        <v>89</v>
      </c>
      <c r="L53" s="13">
        <v>95</v>
      </c>
      <c r="M53" s="13">
        <v>0</v>
      </c>
    </row>
    <row r="54" spans="1:13" ht="12.75">
      <c r="A54" t="s">
        <v>70</v>
      </c>
      <c r="B54" t="s">
        <v>75</v>
      </c>
      <c r="C54" s="13">
        <f t="shared" si="12"/>
        <v>1677</v>
      </c>
      <c r="D54" s="13">
        <v>1277</v>
      </c>
      <c r="E54" s="13">
        <v>237</v>
      </c>
      <c r="F54" s="13">
        <v>15</v>
      </c>
      <c r="G54" s="13">
        <v>0</v>
      </c>
      <c r="H54" s="13">
        <v>1</v>
      </c>
      <c r="I54" s="13">
        <v>0</v>
      </c>
      <c r="J54" s="13">
        <v>0</v>
      </c>
      <c r="K54" s="13">
        <v>0</v>
      </c>
      <c r="L54" s="13">
        <v>146</v>
      </c>
      <c r="M54" s="13">
        <v>1</v>
      </c>
    </row>
    <row r="55" spans="1:13" ht="12.75">
      <c r="A55" s="8" t="s">
        <v>196</v>
      </c>
      <c r="C55" s="14">
        <f t="shared" si="12"/>
        <v>5618</v>
      </c>
      <c r="D55" s="14">
        <f>+D50+D51+D52+D53+D54</f>
        <v>4171</v>
      </c>
      <c r="E55" s="14">
        <f aca="true" t="shared" si="14" ref="E55:M55">+E50+E51+E52+E53+E54</f>
        <v>835</v>
      </c>
      <c r="F55" s="14">
        <f t="shared" si="14"/>
        <v>30</v>
      </c>
      <c r="G55" s="14">
        <f t="shared" si="14"/>
        <v>1</v>
      </c>
      <c r="H55" s="14">
        <f t="shared" si="14"/>
        <v>5</v>
      </c>
      <c r="I55" s="14">
        <f t="shared" si="14"/>
        <v>0</v>
      </c>
      <c r="J55" s="14">
        <f t="shared" si="14"/>
        <v>0</v>
      </c>
      <c r="K55" s="14">
        <f t="shared" si="14"/>
        <v>89</v>
      </c>
      <c r="L55" s="14">
        <f t="shared" si="14"/>
        <v>485</v>
      </c>
      <c r="M55" s="14">
        <f t="shared" si="14"/>
        <v>2</v>
      </c>
    </row>
    <row r="56" spans="1:13" ht="12.75">
      <c r="A56" t="s">
        <v>76</v>
      </c>
      <c r="B56" t="s">
        <v>77</v>
      </c>
      <c r="C56" s="13">
        <f t="shared" si="12"/>
        <v>6399</v>
      </c>
      <c r="D56" s="13">
        <v>5143</v>
      </c>
      <c r="E56" s="13">
        <v>690</v>
      </c>
      <c r="F56" s="13">
        <v>140</v>
      </c>
      <c r="G56" s="13">
        <v>1</v>
      </c>
      <c r="H56" s="13">
        <v>1</v>
      </c>
      <c r="I56" s="13">
        <v>0</v>
      </c>
      <c r="J56" s="13">
        <v>0</v>
      </c>
      <c r="K56" s="13">
        <v>0</v>
      </c>
      <c r="L56" s="13">
        <v>328</v>
      </c>
      <c r="M56" s="13">
        <v>96</v>
      </c>
    </row>
    <row r="57" spans="1:13" ht="12.75">
      <c r="A57" s="8" t="s">
        <v>197</v>
      </c>
      <c r="C57" s="14">
        <f aca="true" t="shared" si="15" ref="C57:C106">SUM(D57:M57)</f>
        <v>6399</v>
      </c>
      <c r="D57" s="14">
        <f>+D56</f>
        <v>5143</v>
      </c>
      <c r="E57" s="14">
        <f aca="true" t="shared" si="16" ref="E57:M57">+E56</f>
        <v>690</v>
      </c>
      <c r="F57" s="14">
        <f t="shared" si="16"/>
        <v>140</v>
      </c>
      <c r="G57" s="14">
        <f t="shared" si="16"/>
        <v>1</v>
      </c>
      <c r="H57" s="14">
        <f t="shared" si="16"/>
        <v>1</v>
      </c>
      <c r="I57" s="14">
        <f t="shared" si="16"/>
        <v>0</v>
      </c>
      <c r="J57" s="14">
        <f t="shared" si="16"/>
        <v>0</v>
      </c>
      <c r="K57" s="14">
        <f t="shared" si="16"/>
        <v>0</v>
      </c>
      <c r="L57" s="14">
        <f t="shared" si="16"/>
        <v>328</v>
      </c>
      <c r="M57" s="14">
        <f t="shared" si="16"/>
        <v>96</v>
      </c>
    </row>
    <row r="58" spans="1:13" ht="12.75">
      <c r="A58" t="s">
        <v>78</v>
      </c>
      <c r="B58" t="s">
        <v>53</v>
      </c>
      <c r="C58" s="13">
        <f t="shared" si="15"/>
        <v>61</v>
      </c>
      <c r="D58" s="13">
        <v>20</v>
      </c>
      <c r="E58" s="13">
        <v>7</v>
      </c>
      <c r="F58" s="13">
        <v>9</v>
      </c>
      <c r="G58" s="13">
        <v>0</v>
      </c>
      <c r="H58" s="13">
        <v>1</v>
      </c>
      <c r="I58" s="13">
        <v>0</v>
      </c>
      <c r="J58" s="13">
        <v>0</v>
      </c>
      <c r="K58" s="13">
        <v>1</v>
      </c>
      <c r="L58" s="13">
        <v>23</v>
      </c>
      <c r="M58" s="13">
        <v>0</v>
      </c>
    </row>
    <row r="59" spans="1:13" ht="12.75">
      <c r="A59" t="s">
        <v>78</v>
      </c>
      <c r="B59" t="s">
        <v>79</v>
      </c>
      <c r="C59" s="13">
        <f t="shared" si="15"/>
        <v>22029</v>
      </c>
      <c r="D59" s="13">
        <v>17906</v>
      </c>
      <c r="E59" s="13">
        <v>2633</v>
      </c>
      <c r="F59" s="13">
        <v>280</v>
      </c>
      <c r="G59" s="13">
        <v>1</v>
      </c>
      <c r="H59" s="13">
        <v>1</v>
      </c>
      <c r="I59" s="13">
        <v>0</v>
      </c>
      <c r="J59" s="13">
        <v>0</v>
      </c>
      <c r="K59" s="13">
        <v>302</v>
      </c>
      <c r="L59" s="13">
        <v>845</v>
      </c>
      <c r="M59" s="13">
        <v>61</v>
      </c>
    </row>
    <row r="60" spans="1:13" ht="12.75">
      <c r="A60" t="s">
        <v>78</v>
      </c>
      <c r="B60" t="s">
        <v>20</v>
      </c>
      <c r="C60" s="13">
        <f t="shared" si="15"/>
        <v>25</v>
      </c>
      <c r="D60" s="13">
        <v>21</v>
      </c>
      <c r="E60" s="13">
        <v>3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1</v>
      </c>
      <c r="L60" s="13">
        <v>0</v>
      </c>
      <c r="M60" s="13">
        <v>0</v>
      </c>
    </row>
    <row r="61" spans="1:13" ht="12.75">
      <c r="A61" s="8" t="s">
        <v>198</v>
      </c>
      <c r="C61" s="14">
        <f t="shared" si="15"/>
        <v>22115</v>
      </c>
      <c r="D61" s="14">
        <f>+D58+D59+D60</f>
        <v>17947</v>
      </c>
      <c r="E61" s="14">
        <f aca="true" t="shared" si="17" ref="E61:M61">+E58+E59+E60</f>
        <v>2643</v>
      </c>
      <c r="F61" s="14">
        <f t="shared" si="17"/>
        <v>289</v>
      </c>
      <c r="G61" s="14">
        <f t="shared" si="17"/>
        <v>1</v>
      </c>
      <c r="H61" s="14">
        <f t="shared" si="17"/>
        <v>2</v>
      </c>
      <c r="I61" s="14">
        <f t="shared" si="17"/>
        <v>0</v>
      </c>
      <c r="J61" s="14">
        <f t="shared" si="17"/>
        <v>0</v>
      </c>
      <c r="K61" s="14">
        <f t="shared" si="17"/>
        <v>304</v>
      </c>
      <c r="L61" s="14">
        <f t="shared" si="17"/>
        <v>868</v>
      </c>
      <c r="M61" s="14">
        <f t="shared" si="17"/>
        <v>61</v>
      </c>
    </row>
    <row r="62" spans="1:13" ht="12.75">
      <c r="A62" t="s">
        <v>80</v>
      </c>
      <c r="B62" s="5" t="s">
        <v>180</v>
      </c>
      <c r="C62" s="7">
        <f t="shared" si="15"/>
        <v>265</v>
      </c>
      <c r="D62" s="7">
        <v>167</v>
      </c>
      <c r="E62" s="7">
        <v>23</v>
      </c>
      <c r="F62" s="7">
        <v>0</v>
      </c>
      <c r="G62" s="7">
        <v>0</v>
      </c>
      <c r="H62" s="7">
        <v>1</v>
      </c>
      <c r="I62" s="7">
        <v>0</v>
      </c>
      <c r="J62" s="7">
        <v>0</v>
      </c>
      <c r="K62" s="7">
        <v>0</v>
      </c>
      <c r="L62" s="7">
        <v>74</v>
      </c>
      <c r="M62" s="7">
        <v>0</v>
      </c>
    </row>
    <row r="63" spans="1:13" ht="12.75">
      <c r="A63" t="s">
        <v>80</v>
      </c>
      <c r="B63" t="s">
        <v>53</v>
      </c>
      <c r="C63" s="13">
        <f t="shared" si="15"/>
        <v>90</v>
      </c>
      <c r="D63" s="13">
        <v>6</v>
      </c>
      <c r="E63" s="13">
        <v>5</v>
      </c>
      <c r="F63" s="13">
        <v>4</v>
      </c>
      <c r="G63" s="13">
        <v>0</v>
      </c>
      <c r="H63" s="13">
        <v>1</v>
      </c>
      <c r="I63" s="13">
        <v>0</v>
      </c>
      <c r="J63" s="13">
        <v>0</v>
      </c>
      <c r="K63" s="13">
        <v>6</v>
      </c>
      <c r="L63" s="13">
        <v>68</v>
      </c>
      <c r="M63" s="13">
        <v>0</v>
      </c>
    </row>
    <row r="64" spans="1:13" ht="12.75">
      <c r="A64" t="s">
        <v>80</v>
      </c>
      <c r="B64" t="s">
        <v>81</v>
      </c>
      <c r="C64" s="13">
        <f t="shared" si="15"/>
        <v>596</v>
      </c>
      <c r="D64" s="13">
        <v>340</v>
      </c>
      <c r="E64" s="13">
        <v>20</v>
      </c>
      <c r="F64" s="13">
        <v>7</v>
      </c>
      <c r="G64" s="13">
        <v>0</v>
      </c>
      <c r="H64" s="13">
        <v>1</v>
      </c>
      <c r="I64" s="13">
        <v>0</v>
      </c>
      <c r="J64" s="13">
        <v>0</v>
      </c>
      <c r="K64" s="13">
        <v>0</v>
      </c>
      <c r="L64" s="13">
        <v>228</v>
      </c>
      <c r="M64" s="13">
        <v>0</v>
      </c>
    </row>
    <row r="65" spans="1:13" ht="12.75">
      <c r="A65" t="s">
        <v>80</v>
      </c>
      <c r="B65" t="s">
        <v>82</v>
      </c>
      <c r="C65" s="13">
        <f t="shared" si="15"/>
        <v>1172</v>
      </c>
      <c r="D65" s="13">
        <v>945</v>
      </c>
      <c r="E65" s="13">
        <v>156</v>
      </c>
      <c r="F65" s="13">
        <v>25</v>
      </c>
      <c r="G65" s="13">
        <v>0</v>
      </c>
      <c r="H65" s="13">
        <v>2</v>
      </c>
      <c r="I65" s="13">
        <v>0</v>
      </c>
      <c r="J65" s="13">
        <v>0</v>
      </c>
      <c r="K65" s="13">
        <v>0</v>
      </c>
      <c r="L65" s="13">
        <v>44</v>
      </c>
      <c r="M65" s="13">
        <v>0</v>
      </c>
    </row>
    <row r="66" spans="1:13" ht="12.75">
      <c r="A66" s="8" t="s">
        <v>199</v>
      </c>
      <c r="C66" s="14">
        <f t="shared" si="15"/>
        <v>2123</v>
      </c>
      <c r="D66" s="14">
        <f>+D62+D63+D64+D65</f>
        <v>1458</v>
      </c>
      <c r="E66" s="14">
        <f aca="true" t="shared" si="18" ref="E66:M66">+E62+E63+E64+E65</f>
        <v>204</v>
      </c>
      <c r="F66" s="14">
        <f t="shared" si="18"/>
        <v>36</v>
      </c>
      <c r="G66" s="14">
        <f t="shared" si="18"/>
        <v>0</v>
      </c>
      <c r="H66" s="14">
        <f t="shared" si="18"/>
        <v>5</v>
      </c>
      <c r="I66" s="14">
        <f t="shared" si="18"/>
        <v>0</v>
      </c>
      <c r="J66" s="14">
        <f t="shared" si="18"/>
        <v>0</v>
      </c>
      <c r="K66" s="14">
        <f t="shared" si="18"/>
        <v>6</v>
      </c>
      <c r="L66" s="14">
        <f t="shared" si="18"/>
        <v>414</v>
      </c>
      <c r="M66" s="14">
        <f t="shared" si="18"/>
        <v>0</v>
      </c>
    </row>
    <row r="67" spans="1:13" ht="12.75">
      <c r="A67" t="s">
        <v>83</v>
      </c>
      <c r="B67" t="s">
        <v>84</v>
      </c>
      <c r="C67" s="13">
        <f t="shared" si="15"/>
        <v>10302</v>
      </c>
      <c r="D67" s="13">
        <v>8889</v>
      </c>
      <c r="E67" s="13">
        <v>1157</v>
      </c>
      <c r="F67" s="13">
        <v>69</v>
      </c>
      <c r="G67" s="13">
        <v>1</v>
      </c>
      <c r="H67" s="13">
        <v>1</v>
      </c>
      <c r="I67" s="13">
        <v>0</v>
      </c>
      <c r="J67" s="13">
        <v>0</v>
      </c>
      <c r="K67" s="13">
        <v>54</v>
      </c>
      <c r="L67" s="13">
        <v>131</v>
      </c>
      <c r="M67" s="13">
        <v>0</v>
      </c>
    </row>
    <row r="68" spans="1:13" ht="12.75">
      <c r="A68" t="s">
        <v>83</v>
      </c>
      <c r="B68" t="s">
        <v>85</v>
      </c>
      <c r="C68" s="13">
        <f t="shared" si="15"/>
        <v>141</v>
      </c>
      <c r="D68" s="13">
        <v>101</v>
      </c>
      <c r="E68" s="13">
        <v>16</v>
      </c>
      <c r="F68" s="13">
        <v>1</v>
      </c>
      <c r="G68" s="13">
        <v>0</v>
      </c>
      <c r="H68" s="13">
        <v>1</v>
      </c>
      <c r="I68" s="13">
        <v>0</v>
      </c>
      <c r="J68" s="13">
        <v>0</v>
      </c>
      <c r="K68" s="13">
        <v>0</v>
      </c>
      <c r="L68" s="13">
        <v>22</v>
      </c>
      <c r="M68" s="13">
        <v>0</v>
      </c>
    </row>
    <row r="69" spans="1:13" ht="12.75">
      <c r="A69" s="8" t="s">
        <v>200</v>
      </c>
      <c r="C69" s="14">
        <f t="shared" si="15"/>
        <v>10443</v>
      </c>
      <c r="D69" s="14">
        <f>+D67+D68</f>
        <v>8990</v>
      </c>
      <c r="E69" s="14">
        <f aca="true" t="shared" si="19" ref="E69:M69">+E67+E68</f>
        <v>1173</v>
      </c>
      <c r="F69" s="14">
        <f t="shared" si="19"/>
        <v>70</v>
      </c>
      <c r="G69" s="14">
        <f t="shared" si="19"/>
        <v>1</v>
      </c>
      <c r="H69" s="14">
        <f t="shared" si="19"/>
        <v>2</v>
      </c>
      <c r="I69" s="14">
        <f t="shared" si="19"/>
        <v>0</v>
      </c>
      <c r="J69" s="14">
        <f t="shared" si="19"/>
        <v>0</v>
      </c>
      <c r="K69" s="14">
        <f t="shared" si="19"/>
        <v>54</v>
      </c>
      <c r="L69" s="14">
        <f t="shared" si="19"/>
        <v>153</v>
      </c>
      <c r="M69" s="14">
        <f t="shared" si="19"/>
        <v>0</v>
      </c>
    </row>
    <row r="70" spans="1:13" ht="12.75">
      <c r="A70" t="s">
        <v>89</v>
      </c>
      <c r="B70" t="s">
        <v>90</v>
      </c>
      <c r="C70" s="13">
        <f t="shared" si="15"/>
        <v>782</v>
      </c>
      <c r="D70" s="13">
        <v>328</v>
      </c>
      <c r="E70" s="13">
        <v>46</v>
      </c>
      <c r="F70" s="13">
        <v>0</v>
      </c>
      <c r="G70" s="13">
        <v>0</v>
      </c>
      <c r="H70" s="13">
        <v>4</v>
      </c>
      <c r="I70" s="13">
        <v>0</v>
      </c>
      <c r="J70" s="13">
        <v>0</v>
      </c>
      <c r="K70" s="13">
        <v>16</v>
      </c>
      <c r="L70" s="13">
        <v>388</v>
      </c>
      <c r="M70" s="13">
        <v>0</v>
      </c>
    </row>
    <row r="71" spans="1:13" ht="12.75">
      <c r="A71" t="s">
        <v>89</v>
      </c>
      <c r="B71" t="s">
        <v>91</v>
      </c>
      <c r="C71" s="13">
        <f t="shared" si="15"/>
        <v>12</v>
      </c>
      <c r="D71" s="15">
        <v>0</v>
      </c>
      <c r="E71" s="15">
        <v>1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11</v>
      </c>
      <c r="M71" s="15">
        <v>0</v>
      </c>
    </row>
    <row r="72" spans="1:13" ht="12.75">
      <c r="A72" t="s">
        <v>89</v>
      </c>
      <c r="B72" t="s">
        <v>92</v>
      </c>
      <c r="C72" s="13">
        <f t="shared" si="15"/>
        <v>924</v>
      </c>
      <c r="D72" s="13">
        <v>815</v>
      </c>
      <c r="E72" s="13">
        <v>109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</row>
    <row r="73" spans="1:13" ht="12.75">
      <c r="A73" s="8" t="s">
        <v>201</v>
      </c>
      <c r="C73" s="14">
        <f t="shared" si="15"/>
        <v>1718</v>
      </c>
      <c r="D73" s="14">
        <f>+D70+D71+D72</f>
        <v>1143</v>
      </c>
      <c r="E73" s="14">
        <f aca="true" t="shared" si="20" ref="E73:M73">+E70+E71+E72</f>
        <v>156</v>
      </c>
      <c r="F73" s="14">
        <f t="shared" si="20"/>
        <v>0</v>
      </c>
      <c r="G73" s="14">
        <f t="shared" si="20"/>
        <v>0</v>
      </c>
      <c r="H73" s="14">
        <f t="shared" si="20"/>
        <v>4</v>
      </c>
      <c r="I73" s="14">
        <f t="shared" si="20"/>
        <v>0</v>
      </c>
      <c r="J73" s="14">
        <f t="shared" si="20"/>
        <v>0</v>
      </c>
      <c r="K73" s="14">
        <f t="shared" si="20"/>
        <v>16</v>
      </c>
      <c r="L73" s="14">
        <f t="shared" si="20"/>
        <v>399</v>
      </c>
      <c r="M73" s="14">
        <f t="shared" si="20"/>
        <v>0</v>
      </c>
    </row>
    <row r="74" spans="1:13" ht="12.75">
      <c r="A74" t="s">
        <v>86</v>
      </c>
      <c r="B74" t="s">
        <v>87</v>
      </c>
      <c r="C74" s="13">
        <f t="shared" si="15"/>
        <v>2334</v>
      </c>
      <c r="D74" s="13">
        <v>2035</v>
      </c>
      <c r="E74" s="13">
        <v>253</v>
      </c>
      <c r="F74" s="13">
        <v>45</v>
      </c>
      <c r="G74" s="13">
        <v>0</v>
      </c>
      <c r="H74" s="13">
        <v>1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</row>
    <row r="75" spans="1:13" ht="12.75">
      <c r="A75" s="8" t="s">
        <v>202</v>
      </c>
      <c r="C75" s="14">
        <f t="shared" si="15"/>
        <v>2334</v>
      </c>
      <c r="D75" s="14">
        <f>+D74</f>
        <v>2035</v>
      </c>
      <c r="E75" s="14">
        <f aca="true" t="shared" si="21" ref="E75:M75">+E74</f>
        <v>253</v>
      </c>
      <c r="F75" s="14">
        <f t="shared" si="21"/>
        <v>45</v>
      </c>
      <c r="G75" s="14">
        <f t="shared" si="21"/>
        <v>0</v>
      </c>
      <c r="H75" s="14">
        <f t="shared" si="21"/>
        <v>1</v>
      </c>
      <c r="I75" s="14">
        <f t="shared" si="21"/>
        <v>0</v>
      </c>
      <c r="J75" s="14">
        <f t="shared" si="21"/>
        <v>0</v>
      </c>
      <c r="K75" s="14">
        <f t="shared" si="21"/>
        <v>0</v>
      </c>
      <c r="L75" s="14">
        <f t="shared" si="21"/>
        <v>0</v>
      </c>
      <c r="M75" s="14">
        <f t="shared" si="21"/>
        <v>0</v>
      </c>
    </row>
    <row r="76" spans="1:13" ht="12.75">
      <c r="A76" t="s">
        <v>93</v>
      </c>
      <c r="B76" t="s">
        <v>88</v>
      </c>
      <c r="C76" s="13">
        <f t="shared" si="15"/>
        <v>37</v>
      </c>
      <c r="D76" s="13">
        <v>30</v>
      </c>
      <c r="E76" s="13">
        <v>2</v>
      </c>
      <c r="F76" s="13">
        <v>5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</row>
    <row r="77" spans="1:13" ht="12.75">
      <c r="A77" t="s">
        <v>93</v>
      </c>
      <c r="B77" t="s">
        <v>29</v>
      </c>
      <c r="C77" s="13">
        <f t="shared" si="15"/>
        <v>4</v>
      </c>
      <c r="D77" s="13">
        <v>0</v>
      </c>
      <c r="E77" s="13">
        <v>0</v>
      </c>
      <c r="F77" s="13">
        <v>2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2</v>
      </c>
      <c r="M77" s="13">
        <v>0</v>
      </c>
    </row>
    <row r="78" spans="1:13" ht="12.75">
      <c r="A78" t="s">
        <v>93</v>
      </c>
      <c r="B78" t="s">
        <v>94</v>
      </c>
      <c r="C78" s="13">
        <f t="shared" si="15"/>
        <v>5879</v>
      </c>
      <c r="D78" s="13">
        <v>5237</v>
      </c>
      <c r="E78" s="13">
        <v>324</v>
      </c>
      <c r="F78" s="13">
        <v>0</v>
      </c>
      <c r="G78" s="13">
        <v>0</v>
      </c>
      <c r="H78" s="13">
        <v>2</v>
      </c>
      <c r="I78" s="13">
        <v>0</v>
      </c>
      <c r="J78" s="13">
        <v>0</v>
      </c>
      <c r="K78" s="13">
        <v>17</v>
      </c>
      <c r="L78" s="13">
        <v>290</v>
      </c>
      <c r="M78" s="13">
        <v>9</v>
      </c>
    </row>
    <row r="79" spans="1:13" ht="12.75">
      <c r="A79" s="8" t="s">
        <v>203</v>
      </c>
      <c r="C79" s="14">
        <f t="shared" si="15"/>
        <v>5920</v>
      </c>
      <c r="D79" s="14">
        <f>+D76+D77+D78</f>
        <v>5267</v>
      </c>
      <c r="E79" s="14">
        <f aca="true" t="shared" si="22" ref="E79:M79">+E76+E77+E78</f>
        <v>326</v>
      </c>
      <c r="F79" s="14">
        <f t="shared" si="22"/>
        <v>7</v>
      </c>
      <c r="G79" s="14">
        <f t="shared" si="22"/>
        <v>0</v>
      </c>
      <c r="H79" s="14">
        <f t="shared" si="22"/>
        <v>2</v>
      </c>
      <c r="I79" s="14">
        <f t="shared" si="22"/>
        <v>0</v>
      </c>
      <c r="J79" s="14">
        <f t="shared" si="22"/>
        <v>0</v>
      </c>
      <c r="K79" s="14">
        <f t="shared" si="22"/>
        <v>17</v>
      </c>
      <c r="L79" s="14">
        <f t="shared" si="22"/>
        <v>292</v>
      </c>
      <c r="M79" s="14">
        <f t="shared" si="22"/>
        <v>9</v>
      </c>
    </row>
    <row r="80" spans="1:13" ht="12.75">
      <c r="A80" t="s">
        <v>95</v>
      </c>
      <c r="B80" s="6" t="s">
        <v>181</v>
      </c>
      <c r="C80" s="13">
        <f t="shared" si="15"/>
        <v>3711</v>
      </c>
      <c r="D80" s="13">
        <v>3176</v>
      </c>
      <c r="E80" s="13">
        <v>215</v>
      </c>
      <c r="F80" s="13">
        <v>12</v>
      </c>
      <c r="G80" s="13">
        <v>1</v>
      </c>
      <c r="H80" s="13">
        <v>1</v>
      </c>
      <c r="I80" s="13">
        <v>0</v>
      </c>
      <c r="J80" s="13">
        <v>0</v>
      </c>
      <c r="K80" s="13">
        <v>77</v>
      </c>
      <c r="L80" s="13">
        <v>227</v>
      </c>
      <c r="M80" s="13">
        <v>2</v>
      </c>
    </row>
    <row r="81" spans="1:13" ht="12.75">
      <c r="A81" t="s">
        <v>95</v>
      </c>
      <c r="B81" t="s">
        <v>96</v>
      </c>
      <c r="C81" s="13">
        <f t="shared" si="15"/>
        <v>99</v>
      </c>
      <c r="D81" s="13">
        <v>68</v>
      </c>
      <c r="E81" s="13">
        <v>7</v>
      </c>
      <c r="F81" s="13">
        <v>0</v>
      </c>
      <c r="G81" s="13">
        <v>1</v>
      </c>
      <c r="H81" s="13">
        <v>1</v>
      </c>
      <c r="I81" s="13">
        <v>0</v>
      </c>
      <c r="J81" s="13">
        <v>0</v>
      </c>
      <c r="K81" s="13">
        <v>8</v>
      </c>
      <c r="L81" s="13">
        <v>14</v>
      </c>
      <c r="M81" s="13">
        <v>0</v>
      </c>
    </row>
    <row r="82" spans="1:13" ht="12.75">
      <c r="A82" s="8" t="s">
        <v>204</v>
      </c>
      <c r="C82" s="14">
        <f t="shared" si="15"/>
        <v>3810</v>
      </c>
      <c r="D82" s="14">
        <f>+D80+D81</f>
        <v>3244</v>
      </c>
      <c r="E82" s="14">
        <f aca="true" t="shared" si="23" ref="E82:M82">+E80+E81</f>
        <v>222</v>
      </c>
      <c r="F82" s="14">
        <f t="shared" si="23"/>
        <v>12</v>
      </c>
      <c r="G82" s="14">
        <f t="shared" si="23"/>
        <v>2</v>
      </c>
      <c r="H82" s="14">
        <f t="shared" si="23"/>
        <v>2</v>
      </c>
      <c r="I82" s="14">
        <f t="shared" si="23"/>
        <v>0</v>
      </c>
      <c r="J82" s="14">
        <f t="shared" si="23"/>
        <v>0</v>
      </c>
      <c r="K82" s="14">
        <f t="shared" si="23"/>
        <v>85</v>
      </c>
      <c r="L82" s="14">
        <f t="shared" si="23"/>
        <v>241</v>
      </c>
      <c r="M82" s="14">
        <f t="shared" si="23"/>
        <v>2</v>
      </c>
    </row>
    <row r="83" spans="1:13" ht="12.75">
      <c r="A83" t="s">
        <v>97</v>
      </c>
      <c r="B83" t="s">
        <v>9</v>
      </c>
      <c r="C83" s="13">
        <f t="shared" si="15"/>
        <v>242</v>
      </c>
      <c r="D83" s="13">
        <v>121</v>
      </c>
      <c r="E83" s="13">
        <v>32</v>
      </c>
      <c r="F83" s="13">
        <v>0</v>
      </c>
      <c r="G83" s="13">
        <v>0</v>
      </c>
      <c r="H83" s="13">
        <v>3</v>
      </c>
      <c r="I83" s="13">
        <v>0</v>
      </c>
      <c r="J83" s="13">
        <v>0</v>
      </c>
      <c r="K83" s="13">
        <v>8</v>
      </c>
      <c r="L83" s="13">
        <v>78</v>
      </c>
      <c r="M83" s="13">
        <v>0</v>
      </c>
    </row>
    <row r="84" spans="1:13" ht="12.75">
      <c r="A84" t="s">
        <v>97</v>
      </c>
      <c r="B84" t="s">
        <v>98</v>
      </c>
      <c r="C84" s="13">
        <f t="shared" si="15"/>
        <v>103</v>
      </c>
      <c r="D84" s="13">
        <v>9</v>
      </c>
      <c r="E84" s="13">
        <v>11</v>
      </c>
      <c r="F84" s="13">
        <v>0</v>
      </c>
      <c r="G84" s="13">
        <v>0</v>
      </c>
      <c r="H84" s="13">
        <v>1</v>
      </c>
      <c r="I84" s="13">
        <v>0</v>
      </c>
      <c r="J84" s="13">
        <v>0</v>
      </c>
      <c r="K84" s="13">
        <v>0</v>
      </c>
      <c r="L84" s="13">
        <v>82</v>
      </c>
      <c r="M84" s="13">
        <v>0</v>
      </c>
    </row>
    <row r="85" spans="1:13" ht="12.75">
      <c r="A85" t="s">
        <v>97</v>
      </c>
      <c r="B85" t="s">
        <v>99</v>
      </c>
      <c r="C85" s="13">
        <f t="shared" si="15"/>
        <v>1268</v>
      </c>
      <c r="D85" s="13">
        <v>994</v>
      </c>
      <c r="E85" s="13">
        <v>213</v>
      </c>
      <c r="F85" s="13">
        <v>8</v>
      </c>
      <c r="G85" s="13">
        <v>1</v>
      </c>
      <c r="H85" s="13">
        <v>1</v>
      </c>
      <c r="I85" s="13">
        <v>0</v>
      </c>
      <c r="J85" s="13">
        <v>0</v>
      </c>
      <c r="K85" s="13">
        <v>24</v>
      </c>
      <c r="L85" s="13">
        <v>22</v>
      </c>
      <c r="M85" s="13">
        <v>5</v>
      </c>
    </row>
    <row r="86" spans="1:13" ht="12.75">
      <c r="A86" s="8" t="s">
        <v>205</v>
      </c>
      <c r="C86" s="14">
        <f t="shared" si="15"/>
        <v>1613</v>
      </c>
      <c r="D86" s="14">
        <f>+D83+D84+D85</f>
        <v>1124</v>
      </c>
      <c r="E86" s="14">
        <f aca="true" t="shared" si="24" ref="E86:M86">+E83+E84+E85</f>
        <v>256</v>
      </c>
      <c r="F86" s="14">
        <f t="shared" si="24"/>
        <v>8</v>
      </c>
      <c r="G86" s="14">
        <f t="shared" si="24"/>
        <v>1</v>
      </c>
      <c r="H86" s="14">
        <f t="shared" si="24"/>
        <v>5</v>
      </c>
      <c r="I86" s="14">
        <f t="shared" si="24"/>
        <v>0</v>
      </c>
      <c r="J86" s="14">
        <f t="shared" si="24"/>
        <v>0</v>
      </c>
      <c r="K86" s="14">
        <f t="shared" si="24"/>
        <v>32</v>
      </c>
      <c r="L86" s="14">
        <f t="shared" si="24"/>
        <v>182</v>
      </c>
      <c r="M86" s="14">
        <f t="shared" si="24"/>
        <v>5</v>
      </c>
    </row>
    <row r="87" spans="1:13" ht="12.75">
      <c r="A87" t="s">
        <v>101</v>
      </c>
      <c r="B87" t="s">
        <v>102</v>
      </c>
      <c r="C87" s="13">
        <f t="shared" si="15"/>
        <v>399</v>
      </c>
      <c r="D87" s="13">
        <v>312</v>
      </c>
      <c r="E87" s="13">
        <v>54</v>
      </c>
      <c r="F87" s="13">
        <v>2</v>
      </c>
      <c r="G87" s="13">
        <v>0</v>
      </c>
      <c r="H87" s="13">
        <v>1</v>
      </c>
      <c r="I87" s="13">
        <v>0</v>
      </c>
      <c r="J87" s="13">
        <v>0</v>
      </c>
      <c r="K87" s="13">
        <v>0</v>
      </c>
      <c r="L87" s="13">
        <v>30</v>
      </c>
      <c r="M87" s="13">
        <v>0</v>
      </c>
    </row>
    <row r="88" spans="1:13" ht="12.75">
      <c r="A88" t="s">
        <v>101</v>
      </c>
      <c r="B88" t="s">
        <v>103</v>
      </c>
      <c r="C88" s="13">
        <f t="shared" si="15"/>
        <v>714</v>
      </c>
      <c r="D88" s="13">
        <v>481</v>
      </c>
      <c r="E88" s="13">
        <v>68</v>
      </c>
      <c r="F88" s="13">
        <v>6</v>
      </c>
      <c r="G88" s="13">
        <v>1</v>
      </c>
      <c r="H88" s="13">
        <v>1</v>
      </c>
      <c r="I88" s="13">
        <v>0</v>
      </c>
      <c r="J88" s="13">
        <v>0</v>
      </c>
      <c r="K88" s="13">
        <v>13</v>
      </c>
      <c r="L88" s="13">
        <v>143</v>
      </c>
      <c r="M88" s="13">
        <v>1</v>
      </c>
    </row>
    <row r="89" spans="1:13" ht="12.75">
      <c r="A89" t="s">
        <v>101</v>
      </c>
      <c r="B89" t="s">
        <v>104</v>
      </c>
      <c r="C89" s="13">
        <f t="shared" si="15"/>
        <v>22</v>
      </c>
      <c r="D89" s="13">
        <v>0</v>
      </c>
      <c r="E89" s="13">
        <v>2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20</v>
      </c>
      <c r="L89" s="13">
        <v>0</v>
      </c>
      <c r="M89" s="13">
        <v>0</v>
      </c>
    </row>
    <row r="90" spans="1:13" ht="12.75">
      <c r="A90" t="s">
        <v>101</v>
      </c>
      <c r="B90" s="5" t="s">
        <v>182</v>
      </c>
      <c r="C90" s="7">
        <f>SUM(D90:M90)</f>
        <v>804</v>
      </c>
      <c r="D90" s="7">
        <v>587</v>
      </c>
      <c r="E90" s="7">
        <v>92</v>
      </c>
      <c r="F90" s="7">
        <v>1</v>
      </c>
      <c r="G90" s="7">
        <v>1</v>
      </c>
      <c r="H90" s="7">
        <v>1</v>
      </c>
      <c r="I90" s="7">
        <v>0</v>
      </c>
      <c r="J90" s="7">
        <v>0</v>
      </c>
      <c r="K90" s="7">
        <v>12</v>
      </c>
      <c r="L90" s="7">
        <v>110</v>
      </c>
      <c r="M90" s="7">
        <v>0</v>
      </c>
    </row>
    <row r="91" spans="1:13" ht="12.75">
      <c r="A91" s="8" t="s">
        <v>206</v>
      </c>
      <c r="C91" s="14">
        <f t="shared" si="15"/>
        <v>1939</v>
      </c>
      <c r="D91" s="14">
        <f>+D87+D88+D89+D90</f>
        <v>1380</v>
      </c>
      <c r="E91" s="14">
        <f aca="true" t="shared" si="25" ref="E91:M91">+E87+E88+E89+E90</f>
        <v>216</v>
      </c>
      <c r="F91" s="14">
        <f t="shared" si="25"/>
        <v>9</v>
      </c>
      <c r="G91" s="14">
        <f t="shared" si="25"/>
        <v>2</v>
      </c>
      <c r="H91" s="14">
        <f t="shared" si="25"/>
        <v>3</v>
      </c>
      <c r="I91" s="14">
        <f t="shared" si="25"/>
        <v>0</v>
      </c>
      <c r="J91" s="14">
        <f t="shared" si="25"/>
        <v>0</v>
      </c>
      <c r="K91" s="14">
        <f t="shared" si="25"/>
        <v>45</v>
      </c>
      <c r="L91" s="14">
        <f t="shared" si="25"/>
        <v>283</v>
      </c>
      <c r="M91" s="14">
        <f t="shared" si="25"/>
        <v>1</v>
      </c>
    </row>
    <row r="92" spans="1:13" ht="12.75">
      <c r="A92" t="s">
        <v>105</v>
      </c>
      <c r="B92" t="s">
        <v>106</v>
      </c>
      <c r="C92" s="13">
        <f t="shared" si="15"/>
        <v>172</v>
      </c>
      <c r="D92" s="13">
        <v>111</v>
      </c>
      <c r="E92" s="13">
        <v>8</v>
      </c>
      <c r="F92" s="13">
        <v>2</v>
      </c>
      <c r="G92" s="13">
        <v>0</v>
      </c>
      <c r="H92" s="13">
        <v>1</v>
      </c>
      <c r="I92" s="13">
        <v>0</v>
      </c>
      <c r="J92" s="13">
        <v>0</v>
      </c>
      <c r="K92" s="13">
        <v>5</v>
      </c>
      <c r="L92" s="13">
        <v>45</v>
      </c>
      <c r="M92" s="13">
        <v>0</v>
      </c>
    </row>
    <row r="93" spans="1:13" ht="12.75">
      <c r="A93" t="s">
        <v>105</v>
      </c>
      <c r="B93" t="s">
        <v>107</v>
      </c>
      <c r="C93" s="13">
        <f t="shared" si="15"/>
        <v>254</v>
      </c>
      <c r="D93" s="13">
        <v>153</v>
      </c>
      <c r="E93" s="13">
        <v>25</v>
      </c>
      <c r="F93" s="13">
        <v>0</v>
      </c>
      <c r="G93" s="13">
        <v>0</v>
      </c>
      <c r="H93" s="13">
        <v>1</v>
      </c>
      <c r="I93" s="13">
        <v>0</v>
      </c>
      <c r="J93" s="13">
        <v>0</v>
      </c>
      <c r="K93" s="13">
        <v>0</v>
      </c>
      <c r="L93" s="13">
        <v>75</v>
      </c>
      <c r="M93" s="13">
        <v>0</v>
      </c>
    </row>
    <row r="94" spans="1:13" ht="12.75">
      <c r="A94" t="s">
        <v>105</v>
      </c>
      <c r="B94" t="s">
        <v>108</v>
      </c>
      <c r="C94" s="13">
        <f t="shared" si="15"/>
        <v>6981</v>
      </c>
      <c r="D94" s="13">
        <v>5989</v>
      </c>
      <c r="E94" s="13">
        <v>566</v>
      </c>
      <c r="F94" s="13">
        <v>37</v>
      </c>
      <c r="G94" s="13">
        <v>1</v>
      </c>
      <c r="H94" s="13">
        <v>1</v>
      </c>
      <c r="I94" s="13">
        <v>0</v>
      </c>
      <c r="J94" s="13">
        <v>0</v>
      </c>
      <c r="K94" s="13">
        <v>92</v>
      </c>
      <c r="L94" s="13">
        <v>271</v>
      </c>
      <c r="M94" s="13">
        <v>24</v>
      </c>
    </row>
    <row r="95" spans="1:13" ht="12.75">
      <c r="A95" t="s">
        <v>105</v>
      </c>
      <c r="B95" t="s">
        <v>109</v>
      </c>
      <c r="C95" s="13">
        <f t="shared" si="15"/>
        <v>1029</v>
      </c>
      <c r="D95" s="13">
        <v>798</v>
      </c>
      <c r="E95" s="13">
        <v>56</v>
      </c>
      <c r="F95" s="13">
        <v>13</v>
      </c>
      <c r="G95" s="13">
        <v>1</v>
      </c>
      <c r="H95" s="13">
        <v>1</v>
      </c>
      <c r="I95" s="13">
        <v>0</v>
      </c>
      <c r="J95" s="13">
        <v>0</v>
      </c>
      <c r="K95" s="13">
        <v>0</v>
      </c>
      <c r="L95" s="13">
        <v>160</v>
      </c>
      <c r="M95" s="13">
        <v>0</v>
      </c>
    </row>
    <row r="96" spans="1:13" ht="12.75">
      <c r="A96" s="8" t="s">
        <v>207</v>
      </c>
      <c r="C96" s="14">
        <f t="shared" si="15"/>
        <v>8436</v>
      </c>
      <c r="D96" s="14">
        <f>+D92+D93+D94+D95</f>
        <v>7051</v>
      </c>
      <c r="E96" s="14">
        <f aca="true" t="shared" si="26" ref="E96:M96">+E92+E93+E94+E95</f>
        <v>655</v>
      </c>
      <c r="F96" s="14">
        <f t="shared" si="26"/>
        <v>52</v>
      </c>
      <c r="G96" s="14">
        <f t="shared" si="26"/>
        <v>2</v>
      </c>
      <c r="H96" s="14">
        <f t="shared" si="26"/>
        <v>4</v>
      </c>
      <c r="I96" s="14">
        <f t="shared" si="26"/>
        <v>0</v>
      </c>
      <c r="J96" s="14">
        <f t="shared" si="26"/>
        <v>0</v>
      </c>
      <c r="K96" s="14">
        <f t="shared" si="26"/>
        <v>97</v>
      </c>
      <c r="L96" s="14">
        <f t="shared" si="26"/>
        <v>551</v>
      </c>
      <c r="M96" s="14">
        <f t="shared" si="26"/>
        <v>24</v>
      </c>
    </row>
    <row r="97" spans="1:13" ht="12.75">
      <c r="A97" t="s">
        <v>110</v>
      </c>
      <c r="B97" t="s">
        <v>111</v>
      </c>
      <c r="C97" s="13">
        <f t="shared" si="15"/>
        <v>1136</v>
      </c>
      <c r="D97" s="13">
        <v>804</v>
      </c>
      <c r="E97" s="13">
        <v>182</v>
      </c>
      <c r="F97" s="13">
        <v>35</v>
      </c>
      <c r="G97" s="13">
        <v>1</v>
      </c>
      <c r="H97" s="13">
        <v>1</v>
      </c>
      <c r="I97" s="13">
        <v>0</v>
      </c>
      <c r="J97" s="13">
        <v>0</v>
      </c>
      <c r="K97" s="13">
        <v>18</v>
      </c>
      <c r="L97" s="13">
        <v>95</v>
      </c>
      <c r="M97" s="13">
        <v>0</v>
      </c>
    </row>
    <row r="98" spans="1:13" ht="12.75">
      <c r="A98" t="s">
        <v>110</v>
      </c>
      <c r="B98" t="s">
        <v>112</v>
      </c>
      <c r="C98" s="13">
        <f t="shared" si="15"/>
        <v>1081</v>
      </c>
      <c r="D98" s="13">
        <v>767</v>
      </c>
      <c r="E98" s="13">
        <v>150</v>
      </c>
      <c r="F98" s="13">
        <v>18</v>
      </c>
      <c r="G98" s="13">
        <v>1</v>
      </c>
      <c r="H98" s="13">
        <v>1</v>
      </c>
      <c r="I98" s="13">
        <v>0</v>
      </c>
      <c r="J98" s="13">
        <v>0</v>
      </c>
      <c r="K98" s="13">
        <v>12</v>
      </c>
      <c r="L98" s="13">
        <v>129</v>
      </c>
      <c r="M98" s="13">
        <v>3</v>
      </c>
    </row>
    <row r="99" spans="1:13" ht="12.75">
      <c r="A99" t="s">
        <v>110</v>
      </c>
      <c r="B99" t="s">
        <v>113</v>
      </c>
      <c r="C99" s="7">
        <f t="shared" si="15"/>
        <v>648</v>
      </c>
      <c r="D99" s="7">
        <v>500</v>
      </c>
      <c r="E99" s="7">
        <v>99</v>
      </c>
      <c r="F99" s="7">
        <v>4</v>
      </c>
      <c r="G99" s="7">
        <v>1</v>
      </c>
      <c r="H99" s="7">
        <v>1</v>
      </c>
      <c r="I99" s="7">
        <v>0</v>
      </c>
      <c r="J99" s="7">
        <v>0</v>
      </c>
      <c r="K99" s="7">
        <v>0</v>
      </c>
      <c r="L99" s="7">
        <v>43</v>
      </c>
      <c r="M99" s="7">
        <v>0</v>
      </c>
    </row>
    <row r="100" spans="1:13" ht="12.75">
      <c r="A100" t="s">
        <v>110</v>
      </c>
      <c r="B100" t="s">
        <v>114</v>
      </c>
      <c r="C100" s="13">
        <f t="shared" si="15"/>
        <v>461</v>
      </c>
      <c r="D100" s="13">
        <v>317</v>
      </c>
      <c r="E100" s="13">
        <v>63</v>
      </c>
      <c r="F100" s="13">
        <v>0</v>
      </c>
      <c r="G100" s="13">
        <v>0</v>
      </c>
      <c r="H100" s="13">
        <v>1</v>
      </c>
      <c r="I100" s="13">
        <v>0</v>
      </c>
      <c r="J100" s="13">
        <v>0</v>
      </c>
      <c r="K100" s="13">
        <v>13</v>
      </c>
      <c r="L100" s="13">
        <v>67</v>
      </c>
      <c r="M100" s="13">
        <v>0</v>
      </c>
    </row>
    <row r="101" spans="1:13" ht="12.75">
      <c r="A101" t="s">
        <v>110</v>
      </c>
      <c r="B101" t="s">
        <v>115</v>
      </c>
      <c r="C101" s="13">
        <f t="shared" si="15"/>
        <v>223</v>
      </c>
      <c r="D101" s="13">
        <v>190</v>
      </c>
      <c r="E101" s="13">
        <v>14</v>
      </c>
      <c r="F101" s="13">
        <v>3</v>
      </c>
      <c r="G101" s="13">
        <v>0</v>
      </c>
      <c r="H101" s="13">
        <v>1</v>
      </c>
      <c r="I101" s="13">
        <v>0</v>
      </c>
      <c r="J101" s="13">
        <v>0</v>
      </c>
      <c r="K101" s="13">
        <v>0</v>
      </c>
      <c r="L101" s="13">
        <v>15</v>
      </c>
      <c r="M101" s="13">
        <v>0</v>
      </c>
    </row>
    <row r="102" spans="1:13" ht="12.75">
      <c r="A102" t="s">
        <v>110</v>
      </c>
      <c r="B102" t="s">
        <v>116</v>
      </c>
      <c r="C102" s="13">
        <f t="shared" si="15"/>
        <v>333</v>
      </c>
      <c r="D102" s="13">
        <v>214</v>
      </c>
      <c r="E102" s="13">
        <v>54</v>
      </c>
      <c r="F102" s="13">
        <v>2</v>
      </c>
      <c r="G102" s="13">
        <v>1</v>
      </c>
      <c r="H102" s="13">
        <v>1</v>
      </c>
      <c r="I102" s="13">
        <v>0</v>
      </c>
      <c r="J102" s="13">
        <v>0</v>
      </c>
      <c r="K102" s="13">
        <v>7</v>
      </c>
      <c r="L102" s="13">
        <v>44</v>
      </c>
      <c r="M102" s="13">
        <v>10</v>
      </c>
    </row>
    <row r="103" spans="1:13" ht="12.75">
      <c r="A103" t="s">
        <v>110</v>
      </c>
      <c r="B103" t="s">
        <v>117</v>
      </c>
      <c r="C103" s="13">
        <f t="shared" si="15"/>
        <v>839</v>
      </c>
      <c r="D103" s="13">
        <v>575</v>
      </c>
      <c r="E103" s="13">
        <v>115</v>
      </c>
      <c r="F103" s="13">
        <v>13</v>
      </c>
      <c r="G103" s="13">
        <v>0</v>
      </c>
      <c r="H103" s="13">
        <v>1</v>
      </c>
      <c r="I103" s="13">
        <v>0</v>
      </c>
      <c r="J103" s="13">
        <v>0</v>
      </c>
      <c r="K103" s="13">
        <v>20</v>
      </c>
      <c r="L103" s="13">
        <v>115</v>
      </c>
      <c r="M103" s="13">
        <v>0</v>
      </c>
    </row>
    <row r="104" spans="1:13" ht="12.75">
      <c r="A104" t="s">
        <v>110</v>
      </c>
      <c r="B104" t="s">
        <v>118</v>
      </c>
      <c r="C104" s="13">
        <f t="shared" si="15"/>
        <v>229</v>
      </c>
      <c r="D104" s="13">
        <v>149</v>
      </c>
      <c r="E104" s="13">
        <v>21</v>
      </c>
      <c r="F104" s="13">
        <v>3</v>
      </c>
      <c r="G104" s="13">
        <v>0</v>
      </c>
      <c r="H104" s="13">
        <v>1</v>
      </c>
      <c r="I104" s="13">
        <v>0</v>
      </c>
      <c r="J104" s="13">
        <v>0</v>
      </c>
      <c r="K104" s="13">
        <v>0</v>
      </c>
      <c r="L104" s="13">
        <v>55</v>
      </c>
      <c r="M104" s="13">
        <v>0</v>
      </c>
    </row>
    <row r="105" spans="1:13" ht="12.75">
      <c r="A105" t="s">
        <v>110</v>
      </c>
      <c r="B105" t="s">
        <v>119</v>
      </c>
      <c r="C105" s="13">
        <f t="shared" si="15"/>
        <v>237</v>
      </c>
      <c r="D105" s="13">
        <v>146</v>
      </c>
      <c r="E105" s="13">
        <v>12</v>
      </c>
      <c r="F105" s="13">
        <v>1</v>
      </c>
      <c r="G105" s="13">
        <v>0</v>
      </c>
      <c r="H105" s="13">
        <v>1</v>
      </c>
      <c r="I105" s="13">
        <v>0</v>
      </c>
      <c r="J105" s="13">
        <v>0</v>
      </c>
      <c r="K105" s="13">
        <v>0</v>
      </c>
      <c r="L105" s="13">
        <v>77</v>
      </c>
      <c r="M105" s="13">
        <v>0</v>
      </c>
    </row>
    <row r="106" spans="1:13" ht="12.75">
      <c r="A106" t="s">
        <v>110</v>
      </c>
      <c r="B106" t="s">
        <v>120</v>
      </c>
      <c r="C106" s="13">
        <f t="shared" si="15"/>
        <v>11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11</v>
      </c>
      <c r="M106" s="13">
        <v>0</v>
      </c>
    </row>
    <row r="107" spans="1:13" ht="12.75">
      <c r="A107" s="8" t="s">
        <v>208</v>
      </c>
      <c r="C107" s="14">
        <f aca="true" t="shared" si="27" ref="C107:C118">SUM(D107:M107)</f>
        <v>5198</v>
      </c>
      <c r="D107" s="14">
        <f>+D97+D98+D99+D100+D101+D102+D103+D104+D105+D106</f>
        <v>3662</v>
      </c>
      <c r="E107" s="14">
        <f aca="true" t="shared" si="28" ref="E107:M107">+E97+E98+E99+E100+E101+E102+E103+E104+E105+E106</f>
        <v>710</v>
      </c>
      <c r="F107" s="14">
        <f t="shared" si="28"/>
        <v>79</v>
      </c>
      <c r="G107" s="14">
        <f t="shared" si="28"/>
        <v>4</v>
      </c>
      <c r="H107" s="14">
        <f t="shared" si="28"/>
        <v>9</v>
      </c>
      <c r="I107" s="14">
        <f t="shared" si="28"/>
        <v>0</v>
      </c>
      <c r="J107" s="14">
        <f t="shared" si="28"/>
        <v>0</v>
      </c>
      <c r="K107" s="14">
        <f t="shared" si="28"/>
        <v>70</v>
      </c>
      <c r="L107" s="14">
        <f t="shared" si="28"/>
        <v>651</v>
      </c>
      <c r="M107" s="14">
        <f t="shared" si="28"/>
        <v>13</v>
      </c>
    </row>
    <row r="108" spans="1:13" ht="12.75">
      <c r="A108" t="s">
        <v>121</v>
      </c>
      <c r="B108" t="s">
        <v>122</v>
      </c>
      <c r="C108" s="13">
        <f t="shared" si="27"/>
        <v>576</v>
      </c>
      <c r="D108" s="13">
        <v>447</v>
      </c>
      <c r="E108" s="13">
        <v>81</v>
      </c>
      <c r="F108" s="13">
        <v>14</v>
      </c>
      <c r="G108" s="13">
        <v>0</v>
      </c>
      <c r="H108" s="13">
        <v>1</v>
      </c>
      <c r="I108" s="13">
        <v>0</v>
      </c>
      <c r="J108" s="13">
        <v>0</v>
      </c>
      <c r="K108" s="13">
        <v>10</v>
      </c>
      <c r="L108" s="13">
        <v>22</v>
      </c>
      <c r="M108" s="13">
        <v>1</v>
      </c>
    </row>
    <row r="109" spans="1:13" ht="12.75">
      <c r="A109" t="s">
        <v>121</v>
      </c>
      <c r="B109" t="s">
        <v>156</v>
      </c>
      <c r="C109" s="13">
        <f t="shared" si="27"/>
        <v>267</v>
      </c>
      <c r="D109" s="13">
        <v>216</v>
      </c>
      <c r="E109" s="13">
        <v>18</v>
      </c>
      <c r="F109" s="13">
        <v>0</v>
      </c>
      <c r="G109" s="13">
        <v>0</v>
      </c>
      <c r="H109" s="13">
        <v>1</v>
      </c>
      <c r="I109" s="13">
        <v>0</v>
      </c>
      <c r="J109" s="13">
        <v>0</v>
      </c>
      <c r="K109" s="13">
        <v>4</v>
      </c>
      <c r="L109" s="13">
        <v>28</v>
      </c>
      <c r="M109" s="13">
        <v>0</v>
      </c>
    </row>
    <row r="110" spans="1:13" ht="12.75">
      <c r="A110" t="s">
        <v>121</v>
      </c>
      <c r="B110" t="s">
        <v>123</v>
      </c>
      <c r="C110" s="13">
        <f t="shared" si="27"/>
        <v>738</v>
      </c>
      <c r="D110" s="13">
        <v>395</v>
      </c>
      <c r="E110" s="13">
        <v>27</v>
      </c>
      <c r="F110" s="13">
        <v>3</v>
      </c>
      <c r="G110" s="13">
        <v>1</v>
      </c>
      <c r="H110" s="13">
        <v>3</v>
      </c>
      <c r="I110" s="13">
        <v>0</v>
      </c>
      <c r="J110" s="13">
        <v>0</v>
      </c>
      <c r="K110" s="13">
        <v>16</v>
      </c>
      <c r="L110" s="13">
        <v>283</v>
      </c>
      <c r="M110" s="13">
        <v>10</v>
      </c>
    </row>
    <row r="111" spans="1:13" ht="12.75">
      <c r="A111" t="s">
        <v>121</v>
      </c>
      <c r="B111" t="s">
        <v>124</v>
      </c>
      <c r="C111" s="13">
        <f t="shared" si="27"/>
        <v>281</v>
      </c>
      <c r="D111" s="13">
        <v>147</v>
      </c>
      <c r="E111" s="13">
        <v>21</v>
      </c>
      <c r="F111" s="13">
        <v>0</v>
      </c>
      <c r="G111" s="13">
        <v>1</v>
      </c>
      <c r="H111" s="13">
        <v>1</v>
      </c>
      <c r="I111" s="13">
        <v>0</v>
      </c>
      <c r="J111" s="13">
        <v>0</v>
      </c>
      <c r="K111" s="13">
        <v>10</v>
      </c>
      <c r="L111" s="13">
        <v>101</v>
      </c>
      <c r="M111" s="13">
        <v>0</v>
      </c>
    </row>
    <row r="112" spans="1:13" ht="12.75">
      <c r="A112" t="s">
        <v>121</v>
      </c>
      <c r="B112" t="s">
        <v>125</v>
      </c>
      <c r="C112" s="13">
        <f t="shared" si="27"/>
        <v>148</v>
      </c>
      <c r="D112" s="13">
        <v>0</v>
      </c>
      <c r="E112" s="13">
        <v>1</v>
      </c>
      <c r="F112" s="13">
        <v>4</v>
      </c>
      <c r="G112" s="13">
        <v>0</v>
      </c>
      <c r="H112" s="13">
        <v>1</v>
      </c>
      <c r="I112" s="13">
        <v>0</v>
      </c>
      <c r="J112" s="13">
        <v>0</v>
      </c>
      <c r="K112" s="13">
        <v>2</v>
      </c>
      <c r="L112" s="13">
        <v>139</v>
      </c>
      <c r="M112" s="13">
        <v>1</v>
      </c>
    </row>
    <row r="113" spans="1:13" ht="12.75">
      <c r="A113" t="s">
        <v>121</v>
      </c>
      <c r="B113" t="s">
        <v>126</v>
      </c>
      <c r="C113" s="13">
        <f t="shared" si="27"/>
        <v>105</v>
      </c>
      <c r="D113" s="13">
        <v>43</v>
      </c>
      <c r="E113" s="13">
        <v>6</v>
      </c>
      <c r="F113" s="13">
        <v>0</v>
      </c>
      <c r="G113" s="13">
        <v>0</v>
      </c>
      <c r="H113" s="13">
        <v>1</v>
      </c>
      <c r="I113" s="13">
        <v>0</v>
      </c>
      <c r="J113" s="13">
        <v>0</v>
      </c>
      <c r="K113" s="13">
        <v>2</v>
      </c>
      <c r="L113" s="13">
        <v>53</v>
      </c>
      <c r="M113" s="13">
        <v>0</v>
      </c>
    </row>
    <row r="114" spans="1:13" ht="12.75">
      <c r="A114" t="s">
        <v>121</v>
      </c>
      <c r="B114" t="s">
        <v>9</v>
      </c>
      <c r="C114" s="13">
        <f t="shared" si="27"/>
        <v>23</v>
      </c>
      <c r="D114" s="13">
        <v>0</v>
      </c>
      <c r="E114" s="13">
        <v>2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21</v>
      </c>
      <c r="M114" s="13">
        <v>0</v>
      </c>
    </row>
    <row r="115" spans="1:13" ht="12.75">
      <c r="A115" s="8" t="s">
        <v>209</v>
      </c>
      <c r="C115" s="14">
        <f t="shared" si="27"/>
        <v>2138</v>
      </c>
      <c r="D115" s="14">
        <f>+D108+D109+D110+D111+D112+D113+D114</f>
        <v>1248</v>
      </c>
      <c r="E115" s="14">
        <f aca="true" t="shared" si="29" ref="E115:M115">+E108+E109+E110+E111+E112+E113+E114</f>
        <v>156</v>
      </c>
      <c r="F115" s="14">
        <f t="shared" si="29"/>
        <v>21</v>
      </c>
      <c r="G115" s="14">
        <f t="shared" si="29"/>
        <v>2</v>
      </c>
      <c r="H115" s="14">
        <f t="shared" si="29"/>
        <v>8</v>
      </c>
      <c r="I115" s="14">
        <f t="shared" si="29"/>
        <v>0</v>
      </c>
      <c r="J115" s="14">
        <f t="shared" si="29"/>
        <v>0</v>
      </c>
      <c r="K115" s="14">
        <f t="shared" si="29"/>
        <v>44</v>
      </c>
      <c r="L115" s="14">
        <f t="shared" si="29"/>
        <v>647</v>
      </c>
      <c r="M115" s="14">
        <f t="shared" si="29"/>
        <v>12</v>
      </c>
    </row>
    <row r="116" spans="1:13" ht="12.75">
      <c r="A116" t="s">
        <v>127</v>
      </c>
      <c r="B116" t="s">
        <v>103</v>
      </c>
      <c r="C116" s="13">
        <f t="shared" si="27"/>
        <v>466</v>
      </c>
      <c r="D116" s="13">
        <v>133</v>
      </c>
      <c r="E116" s="13">
        <v>27</v>
      </c>
      <c r="F116" s="13">
        <v>13</v>
      </c>
      <c r="G116" s="13">
        <v>0</v>
      </c>
      <c r="H116" s="13">
        <v>1</v>
      </c>
      <c r="I116" s="13">
        <v>0</v>
      </c>
      <c r="J116" s="13">
        <v>0</v>
      </c>
      <c r="K116" s="13">
        <v>0</v>
      </c>
      <c r="L116" s="13">
        <v>292</v>
      </c>
      <c r="M116" s="13">
        <v>0</v>
      </c>
    </row>
    <row r="117" spans="1:13" ht="12.75">
      <c r="A117" t="s">
        <v>127</v>
      </c>
      <c r="B117" t="s">
        <v>98</v>
      </c>
      <c r="C117" s="13">
        <f t="shared" si="27"/>
        <v>108</v>
      </c>
      <c r="D117" s="13">
        <v>43</v>
      </c>
      <c r="E117" s="13">
        <v>18</v>
      </c>
      <c r="F117" s="13">
        <v>0</v>
      </c>
      <c r="G117" s="13">
        <v>0</v>
      </c>
      <c r="H117" s="13">
        <v>1</v>
      </c>
      <c r="I117" s="13">
        <v>0</v>
      </c>
      <c r="J117" s="13">
        <v>0</v>
      </c>
      <c r="K117" s="13">
        <v>0</v>
      </c>
      <c r="L117" s="13">
        <v>46</v>
      </c>
      <c r="M117" s="13">
        <v>0</v>
      </c>
    </row>
    <row r="118" spans="1:13" ht="12.75">
      <c r="A118" s="8" t="s">
        <v>210</v>
      </c>
      <c r="C118" s="14">
        <f t="shared" si="27"/>
        <v>574</v>
      </c>
      <c r="D118" s="14">
        <f>+D116+D117</f>
        <v>176</v>
      </c>
      <c r="E118" s="14">
        <f aca="true" t="shared" si="30" ref="E118:M118">+E116+E117</f>
        <v>45</v>
      </c>
      <c r="F118" s="14">
        <f t="shared" si="30"/>
        <v>13</v>
      </c>
      <c r="G118" s="14">
        <f t="shared" si="30"/>
        <v>0</v>
      </c>
      <c r="H118" s="14">
        <f t="shared" si="30"/>
        <v>2</v>
      </c>
      <c r="I118" s="14">
        <f t="shared" si="30"/>
        <v>0</v>
      </c>
      <c r="J118" s="14">
        <f t="shared" si="30"/>
        <v>0</v>
      </c>
      <c r="K118" s="14">
        <f t="shared" si="30"/>
        <v>0</v>
      </c>
      <c r="L118" s="14">
        <f t="shared" si="30"/>
        <v>338</v>
      </c>
      <c r="M118" s="14">
        <f t="shared" si="30"/>
        <v>0</v>
      </c>
    </row>
    <row r="119" spans="1:13" ht="12.75">
      <c r="A119" t="s">
        <v>128</v>
      </c>
      <c r="B119" t="s">
        <v>129</v>
      </c>
      <c r="C119" s="13">
        <f aca="true" t="shared" si="31" ref="C119:C127">SUM(D119:M119)</f>
        <v>757</v>
      </c>
      <c r="D119" s="13">
        <v>492</v>
      </c>
      <c r="E119" s="13">
        <v>142</v>
      </c>
      <c r="F119" s="13">
        <v>1</v>
      </c>
      <c r="G119" s="13">
        <v>0</v>
      </c>
      <c r="H119" s="13">
        <v>1</v>
      </c>
      <c r="I119" s="13">
        <v>0</v>
      </c>
      <c r="J119" s="13">
        <v>0</v>
      </c>
      <c r="K119" s="13">
        <v>9</v>
      </c>
      <c r="L119" s="13">
        <v>112</v>
      </c>
      <c r="M119" s="13">
        <v>0</v>
      </c>
    </row>
    <row r="120" spans="1:13" ht="12.75">
      <c r="A120" t="s">
        <v>128</v>
      </c>
      <c r="B120" t="s">
        <v>130</v>
      </c>
      <c r="C120" s="13">
        <f t="shared" si="31"/>
        <v>612</v>
      </c>
      <c r="D120" s="13">
        <v>401</v>
      </c>
      <c r="E120" s="13">
        <v>102</v>
      </c>
      <c r="F120" s="13">
        <v>11</v>
      </c>
      <c r="G120" s="13">
        <v>0</v>
      </c>
      <c r="H120" s="13">
        <v>1</v>
      </c>
      <c r="I120" s="13">
        <v>0</v>
      </c>
      <c r="J120" s="13">
        <v>0</v>
      </c>
      <c r="K120" s="13">
        <v>20</v>
      </c>
      <c r="L120" s="13">
        <v>65</v>
      </c>
      <c r="M120" s="13">
        <v>12</v>
      </c>
    </row>
    <row r="121" spans="1:13" ht="12.75">
      <c r="A121" t="s">
        <v>128</v>
      </c>
      <c r="B121" t="s">
        <v>131</v>
      </c>
      <c r="C121" s="13">
        <f t="shared" si="31"/>
        <v>440</v>
      </c>
      <c r="D121" s="13">
        <v>263</v>
      </c>
      <c r="E121" s="13">
        <v>41</v>
      </c>
      <c r="F121" s="13">
        <v>0</v>
      </c>
      <c r="G121" s="13">
        <v>0</v>
      </c>
      <c r="H121" s="13">
        <v>1</v>
      </c>
      <c r="I121" s="13">
        <v>0</v>
      </c>
      <c r="J121" s="13">
        <v>0</v>
      </c>
      <c r="K121" s="13">
        <v>0</v>
      </c>
      <c r="L121" s="13">
        <v>129</v>
      </c>
      <c r="M121" s="13">
        <v>6</v>
      </c>
    </row>
    <row r="122" spans="1:13" ht="12.75">
      <c r="A122" t="s">
        <v>128</v>
      </c>
      <c r="B122" t="s">
        <v>132</v>
      </c>
      <c r="C122" s="13">
        <f t="shared" si="31"/>
        <v>166</v>
      </c>
      <c r="D122" s="13">
        <v>143</v>
      </c>
      <c r="E122" s="13">
        <v>11</v>
      </c>
      <c r="F122" s="13">
        <v>1</v>
      </c>
      <c r="G122" s="13">
        <v>0</v>
      </c>
      <c r="H122" s="13">
        <v>1</v>
      </c>
      <c r="I122" s="13">
        <v>0</v>
      </c>
      <c r="J122" s="13">
        <v>0</v>
      </c>
      <c r="K122" s="13">
        <v>0</v>
      </c>
      <c r="L122" s="13">
        <v>10</v>
      </c>
      <c r="M122" s="13">
        <v>0</v>
      </c>
    </row>
    <row r="123" spans="1:13" ht="12.75">
      <c r="A123" t="s">
        <v>128</v>
      </c>
      <c r="B123" t="s">
        <v>133</v>
      </c>
      <c r="C123" s="13">
        <f t="shared" si="31"/>
        <v>317</v>
      </c>
      <c r="D123" s="13">
        <v>181</v>
      </c>
      <c r="E123" s="13">
        <v>33</v>
      </c>
      <c r="F123" s="13">
        <v>0</v>
      </c>
      <c r="G123" s="13">
        <v>1</v>
      </c>
      <c r="H123" s="13">
        <v>1</v>
      </c>
      <c r="I123" s="13">
        <v>0</v>
      </c>
      <c r="J123" s="13">
        <v>0</v>
      </c>
      <c r="K123" s="13">
        <v>10</v>
      </c>
      <c r="L123" s="13">
        <v>89</v>
      </c>
      <c r="M123" s="13">
        <v>2</v>
      </c>
    </row>
    <row r="124" spans="1:13" ht="12.75">
      <c r="A124" t="s">
        <v>128</v>
      </c>
      <c r="B124" t="s">
        <v>134</v>
      </c>
      <c r="C124" s="13">
        <f t="shared" si="31"/>
        <v>1626</v>
      </c>
      <c r="D124" s="13">
        <v>1223</v>
      </c>
      <c r="E124" s="13">
        <v>238</v>
      </c>
      <c r="F124" s="13">
        <v>7</v>
      </c>
      <c r="G124" s="13">
        <v>0</v>
      </c>
      <c r="H124" s="13">
        <v>2</v>
      </c>
      <c r="I124" s="13">
        <v>0</v>
      </c>
      <c r="J124" s="13">
        <v>0</v>
      </c>
      <c r="K124" s="13">
        <v>31</v>
      </c>
      <c r="L124" s="13">
        <v>125</v>
      </c>
      <c r="M124" s="13">
        <v>0</v>
      </c>
    </row>
    <row r="125" spans="1:13" ht="12.75">
      <c r="A125" t="s">
        <v>128</v>
      </c>
      <c r="B125" t="s">
        <v>96</v>
      </c>
      <c r="C125" s="13">
        <f t="shared" si="31"/>
        <v>1014</v>
      </c>
      <c r="D125" s="13">
        <v>841</v>
      </c>
      <c r="E125" s="13">
        <v>94</v>
      </c>
      <c r="F125" s="13">
        <v>3</v>
      </c>
      <c r="G125" s="13">
        <v>0</v>
      </c>
      <c r="H125" s="13">
        <v>1</v>
      </c>
      <c r="I125" s="13">
        <v>0</v>
      </c>
      <c r="J125" s="13">
        <v>0</v>
      </c>
      <c r="K125" s="13">
        <v>13</v>
      </c>
      <c r="L125" s="13">
        <v>62</v>
      </c>
      <c r="M125" s="13">
        <v>0</v>
      </c>
    </row>
    <row r="126" spans="1:13" ht="12.75">
      <c r="A126" t="s">
        <v>128</v>
      </c>
      <c r="B126" t="s">
        <v>135</v>
      </c>
      <c r="C126" s="13">
        <f t="shared" si="31"/>
        <v>905</v>
      </c>
      <c r="D126" s="13">
        <v>686</v>
      </c>
      <c r="E126" s="13">
        <v>98</v>
      </c>
      <c r="F126" s="13">
        <v>2</v>
      </c>
      <c r="G126" s="13">
        <v>1</v>
      </c>
      <c r="H126" s="13">
        <v>1</v>
      </c>
      <c r="I126" s="13">
        <v>0</v>
      </c>
      <c r="J126" s="13">
        <v>0</v>
      </c>
      <c r="K126" s="13">
        <v>19</v>
      </c>
      <c r="L126" s="13">
        <v>97</v>
      </c>
      <c r="M126" s="13">
        <v>1</v>
      </c>
    </row>
    <row r="127" spans="1:13" ht="12.75">
      <c r="A127" t="s">
        <v>128</v>
      </c>
      <c r="B127" t="s">
        <v>103</v>
      </c>
      <c r="C127" s="13">
        <f t="shared" si="31"/>
        <v>98</v>
      </c>
      <c r="D127" s="13">
        <v>30</v>
      </c>
      <c r="E127" s="13">
        <v>10</v>
      </c>
      <c r="F127" s="13">
        <v>2</v>
      </c>
      <c r="G127" s="13">
        <v>0</v>
      </c>
      <c r="H127" s="13">
        <v>1</v>
      </c>
      <c r="I127" s="13">
        <v>0</v>
      </c>
      <c r="J127" s="13">
        <v>0</v>
      </c>
      <c r="K127" s="13">
        <v>0</v>
      </c>
      <c r="L127" s="13">
        <v>55</v>
      </c>
      <c r="M127" s="13">
        <v>0</v>
      </c>
    </row>
    <row r="128" spans="1:13" ht="12.75">
      <c r="A128" s="8" t="s">
        <v>211</v>
      </c>
      <c r="C128" s="14">
        <f aca="true" t="shared" si="32" ref="C128:C153">SUM(D128:M128)</f>
        <v>5935</v>
      </c>
      <c r="D128" s="14">
        <f>+D119+D120+D121+D122+D123+D124+D125+D126+D127</f>
        <v>4260</v>
      </c>
      <c r="E128" s="14">
        <f aca="true" t="shared" si="33" ref="E128:M128">+E119+E120+E121+E122+E123+E124+E125+E126+E127</f>
        <v>769</v>
      </c>
      <c r="F128" s="14">
        <f t="shared" si="33"/>
        <v>27</v>
      </c>
      <c r="G128" s="14">
        <f t="shared" si="33"/>
        <v>2</v>
      </c>
      <c r="H128" s="14">
        <f t="shared" si="33"/>
        <v>10</v>
      </c>
      <c r="I128" s="14">
        <f t="shared" si="33"/>
        <v>0</v>
      </c>
      <c r="J128" s="14">
        <f t="shared" si="33"/>
        <v>0</v>
      </c>
      <c r="K128" s="14">
        <f t="shared" si="33"/>
        <v>102</v>
      </c>
      <c r="L128" s="14">
        <f t="shared" si="33"/>
        <v>744</v>
      </c>
      <c r="M128" s="14">
        <f t="shared" si="33"/>
        <v>21</v>
      </c>
    </row>
    <row r="129" spans="1:13" ht="12.75">
      <c r="A129" t="s">
        <v>136</v>
      </c>
      <c r="B129" t="s">
        <v>11</v>
      </c>
      <c r="C129" s="13">
        <f t="shared" si="32"/>
        <v>2506</v>
      </c>
      <c r="D129" s="13">
        <v>1271</v>
      </c>
      <c r="E129" s="13">
        <v>176</v>
      </c>
      <c r="F129" s="13">
        <v>67</v>
      </c>
      <c r="G129" s="13">
        <v>0</v>
      </c>
      <c r="H129" s="13">
        <v>7</v>
      </c>
      <c r="I129" s="13">
        <v>0</v>
      </c>
      <c r="J129" s="13">
        <v>0</v>
      </c>
      <c r="K129" s="13">
        <v>0</v>
      </c>
      <c r="L129" s="13">
        <v>985</v>
      </c>
      <c r="M129" s="13">
        <v>0</v>
      </c>
    </row>
    <row r="130" spans="1:13" ht="12.75">
      <c r="A130" s="8" t="s">
        <v>212</v>
      </c>
      <c r="C130" s="14">
        <f t="shared" si="32"/>
        <v>2506</v>
      </c>
      <c r="D130" s="14">
        <f>+D129</f>
        <v>1271</v>
      </c>
      <c r="E130" s="14">
        <f aca="true" t="shared" si="34" ref="E130:M130">+E129</f>
        <v>176</v>
      </c>
      <c r="F130" s="14">
        <f t="shared" si="34"/>
        <v>67</v>
      </c>
      <c r="G130" s="14">
        <f t="shared" si="34"/>
        <v>0</v>
      </c>
      <c r="H130" s="14">
        <f t="shared" si="34"/>
        <v>7</v>
      </c>
      <c r="I130" s="14">
        <f t="shared" si="34"/>
        <v>0</v>
      </c>
      <c r="J130" s="14">
        <f t="shared" si="34"/>
        <v>0</v>
      </c>
      <c r="K130" s="14">
        <f t="shared" si="34"/>
        <v>0</v>
      </c>
      <c r="L130" s="14">
        <f t="shared" si="34"/>
        <v>985</v>
      </c>
      <c r="M130" s="14">
        <f t="shared" si="34"/>
        <v>0</v>
      </c>
    </row>
    <row r="131" spans="1:13" ht="12.75">
      <c r="A131" t="s">
        <v>137</v>
      </c>
      <c r="B131" t="s">
        <v>88</v>
      </c>
      <c r="C131" s="13">
        <f t="shared" si="32"/>
        <v>40437</v>
      </c>
      <c r="D131" s="13">
        <v>36130</v>
      </c>
      <c r="E131" s="13">
        <v>3251</v>
      </c>
      <c r="F131" s="13">
        <v>672</v>
      </c>
      <c r="G131" s="13">
        <v>1</v>
      </c>
      <c r="H131" s="13">
        <v>1</v>
      </c>
      <c r="I131" s="13">
        <v>0</v>
      </c>
      <c r="J131" s="13">
        <v>0</v>
      </c>
      <c r="K131" s="13">
        <v>216</v>
      </c>
      <c r="L131" s="13">
        <v>166</v>
      </c>
      <c r="M131" s="13">
        <v>0</v>
      </c>
    </row>
    <row r="132" spans="1:13" ht="12.75">
      <c r="A132" s="8" t="s">
        <v>213</v>
      </c>
      <c r="C132" s="14">
        <f t="shared" si="32"/>
        <v>40437</v>
      </c>
      <c r="D132" s="14">
        <f>+D131</f>
        <v>36130</v>
      </c>
      <c r="E132" s="14">
        <f aca="true" t="shared" si="35" ref="E132:M132">+E131</f>
        <v>3251</v>
      </c>
      <c r="F132" s="14">
        <f t="shared" si="35"/>
        <v>672</v>
      </c>
      <c r="G132" s="14">
        <f t="shared" si="35"/>
        <v>1</v>
      </c>
      <c r="H132" s="14">
        <f t="shared" si="35"/>
        <v>1</v>
      </c>
      <c r="I132" s="14">
        <f t="shared" si="35"/>
        <v>0</v>
      </c>
      <c r="J132" s="14">
        <f t="shared" si="35"/>
        <v>0</v>
      </c>
      <c r="K132" s="14">
        <f t="shared" si="35"/>
        <v>216</v>
      </c>
      <c r="L132" s="14">
        <f t="shared" si="35"/>
        <v>166</v>
      </c>
      <c r="M132" s="14">
        <f t="shared" si="35"/>
        <v>0</v>
      </c>
    </row>
    <row r="133" spans="1:13" ht="12.75">
      <c r="A133" t="s">
        <v>138</v>
      </c>
      <c r="B133" t="s">
        <v>139</v>
      </c>
      <c r="C133" s="13">
        <f t="shared" si="32"/>
        <v>1852</v>
      </c>
      <c r="D133" s="13">
        <v>828</v>
      </c>
      <c r="E133" s="13">
        <v>69</v>
      </c>
      <c r="F133" s="13">
        <v>41</v>
      </c>
      <c r="G133" s="13">
        <v>0</v>
      </c>
      <c r="H133" s="13">
        <v>1</v>
      </c>
      <c r="I133" s="13">
        <v>0</v>
      </c>
      <c r="J133" s="13">
        <v>0</v>
      </c>
      <c r="K133" s="13">
        <v>0</v>
      </c>
      <c r="L133" s="13">
        <v>913</v>
      </c>
      <c r="M133" s="13">
        <v>0</v>
      </c>
    </row>
    <row r="134" spans="1:15" ht="12.75">
      <c r="A134" s="8" t="s">
        <v>214</v>
      </c>
      <c r="C134" s="14">
        <f t="shared" si="32"/>
        <v>1852</v>
      </c>
      <c r="D134" s="14">
        <f>+D133</f>
        <v>828</v>
      </c>
      <c r="E134" s="14">
        <f aca="true" t="shared" si="36" ref="E134:M134">+E133</f>
        <v>69</v>
      </c>
      <c r="F134" s="14">
        <f t="shared" si="36"/>
        <v>41</v>
      </c>
      <c r="G134" s="14">
        <f t="shared" si="36"/>
        <v>0</v>
      </c>
      <c r="H134" s="14">
        <f t="shared" si="36"/>
        <v>1</v>
      </c>
      <c r="I134" s="14">
        <f t="shared" si="36"/>
        <v>0</v>
      </c>
      <c r="J134" s="14">
        <f t="shared" si="36"/>
        <v>0</v>
      </c>
      <c r="K134" s="14">
        <f t="shared" si="36"/>
        <v>0</v>
      </c>
      <c r="L134" s="14">
        <f t="shared" si="36"/>
        <v>913</v>
      </c>
      <c r="M134" s="14">
        <f t="shared" si="36"/>
        <v>0</v>
      </c>
      <c r="N134" s="12"/>
      <c r="O134" s="12"/>
    </row>
    <row r="135" spans="1:13" ht="12.75">
      <c r="A135" t="s">
        <v>140</v>
      </c>
      <c r="B135" t="s">
        <v>11</v>
      </c>
      <c r="C135" s="13">
        <f t="shared" si="32"/>
        <v>21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21</v>
      </c>
      <c r="M135" s="13">
        <v>0</v>
      </c>
    </row>
    <row r="136" spans="1:13" ht="12.75">
      <c r="A136" s="8" t="s">
        <v>215</v>
      </c>
      <c r="C136" s="14">
        <f t="shared" si="32"/>
        <v>21</v>
      </c>
      <c r="D136" s="14">
        <f>+D135</f>
        <v>0</v>
      </c>
      <c r="E136" s="14">
        <f aca="true" t="shared" si="37" ref="E136:M136">+E135</f>
        <v>0</v>
      </c>
      <c r="F136" s="14">
        <f t="shared" si="37"/>
        <v>0</v>
      </c>
      <c r="G136" s="14">
        <f t="shared" si="37"/>
        <v>0</v>
      </c>
      <c r="H136" s="14">
        <f t="shared" si="37"/>
        <v>0</v>
      </c>
      <c r="I136" s="14">
        <f t="shared" si="37"/>
        <v>0</v>
      </c>
      <c r="J136" s="14">
        <f t="shared" si="37"/>
        <v>0</v>
      </c>
      <c r="K136" s="14">
        <f t="shared" si="37"/>
        <v>0</v>
      </c>
      <c r="L136" s="14">
        <f t="shared" si="37"/>
        <v>21</v>
      </c>
      <c r="M136" s="14">
        <f t="shared" si="37"/>
        <v>0</v>
      </c>
    </row>
    <row r="137" spans="1:13" ht="12.75">
      <c r="A137" t="s">
        <v>141</v>
      </c>
      <c r="B137" t="s">
        <v>142</v>
      </c>
      <c r="C137" s="13">
        <f t="shared" si="32"/>
        <v>7025</v>
      </c>
      <c r="D137" s="13">
        <v>5491</v>
      </c>
      <c r="E137" s="13">
        <v>819</v>
      </c>
      <c r="F137" s="13">
        <v>21</v>
      </c>
      <c r="G137" s="13">
        <v>1</v>
      </c>
      <c r="H137" s="13">
        <v>1</v>
      </c>
      <c r="I137" s="13">
        <v>0</v>
      </c>
      <c r="J137" s="13">
        <v>0</v>
      </c>
      <c r="K137" s="13">
        <v>118</v>
      </c>
      <c r="L137" s="13">
        <v>574</v>
      </c>
      <c r="M137" s="13">
        <v>0</v>
      </c>
    </row>
    <row r="138" spans="1:13" ht="12.75">
      <c r="A138" t="s">
        <v>141</v>
      </c>
      <c r="B138" t="s">
        <v>11</v>
      </c>
      <c r="C138" s="13">
        <f t="shared" si="32"/>
        <v>65</v>
      </c>
      <c r="D138" s="13">
        <v>14</v>
      </c>
      <c r="E138" s="13">
        <v>5</v>
      </c>
      <c r="F138" s="13">
        <v>2</v>
      </c>
      <c r="G138" s="13">
        <v>0</v>
      </c>
      <c r="H138" s="13">
        <v>2</v>
      </c>
      <c r="I138" s="13">
        <v>0</v>
      </c>
      <c r="J138" s="13">
        <v>0</v>
      </c>
      <c r="K138" s="13">
        <v>0</v>
      </c>
      <c r="L138" s="13">
        <v>42</v>
      </c>
      <c r="M138" s="13">
        <v>0</v>
      </c>
    </row>
    <row r="139" spans="1:13" ht="12.75">
      <c r="A139" t="s">
        <v>141</v>
      </c>
      <c r="B139" t="s">
        <v>37</v>
      </c>
      <c r="C139" s="13">
        <f t="shared" si="32"/>
        <v>164</v>
      </c>
      <c r="D139" s="13">
        <v>121</v>
      </c>
      <c r="E139" s="13">
        <v>15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2</v>
      </c>
      <c r="L139" s="13">
        <v>26</v>
      </c>
      <c r="M139" s="13">
        <v>0</v>
      </c>
    </row>
    <row r="140" spans="1:13" ht="12.75">
      <c r="A140" s="8" t="s">
        <v>216</v>
      </c>
      <c r="C140" s="14">
        <f t="shared" si="32"/>
        <v>7254</v>
      </c>
      <c r="D140" s="14">
        <f>+D137+D138+D139</f>
        <v>5626</v>
      </c>
      <c r="E140" s="14">
        <f aca="true" t="shared" si="38" ref="E140:M140">+E137+E138+E139</f>
        <v>839</v>
      </c>
      <c r="F140" s="14">
        <f t="shared" si="38"/>
        <v>23</v>
      </c>
      <c r="G140" s="14">
        <f t="shared" si="38"/>
        <v>1</v>
      </c>
      <c r="H140" s="14">
        <f t="shared" si="38"/>
        <v>3</v>
      </c>
      <c r="I140" s="14">
        <f t="shared" si="38"/>
        <v>0</v>
      </c>
      <c r="J140" s="14">
        <f t="shared" si="38"/>
        <v>0</v>
      </c>
      <c r="K140" s="14">
        <f t="shared" si="38"/>
        <v>120</v>
      </c>
      <c r="L140" s="14">
        <f t="shared" si="38"/>
        <v>642</v>
      </c>
      <c r="M140" s="14">
        <f t="shared" si="38"/>
        <v>0</v>
      </c>
    </row>
    <row r="141" spans="1:13" ht="12.75">
      <c r="A141" t="s">
        <v>143</v>
      </c>
      <c r="B141" t="s">
        <v>144</v>
      </c>
      <c r="C141" s="13">
        <f t="shared" si="32"/>
        <v>18680</v>
      </c>
      <c r="D141" s="13">
        <v>15433</v>
      </c>
      <c r="E141" s="13">
        <v>2635</v>
      </c>
      <c r="F141" s="13">
        <v>0</v>
      </c>
      <c r="G141" s="13">
        <v>0</v>
      </c>
      <c r="H141" s="13">
        <v>10</v>
      </c>
      <c r="I141" s="13">
        <v>0</v>
      </c>
      <c r="J141" s="13">
        <v>0</v>
      </c>
      <c r="K141" s="13">
        <v>0</v>
      </c>
      <c r="L141" s="13">
        <v>602</v>
      </c>
      <c r="M141" s="13">
        <v>0</v>
      </c>
    </row>
    <row r="142" spans="1:13" ht="12.75">
      <c r="A142" s="8" t="s">
        <v>217</v>
      </c>
      <c r="C142" s="14">
        <f t="shared" si="32"/>
        <v>18680</v>
      </c>
      <c r="D142" s="14">
        <f>+D141</f>
        <v>15433</v>
      </c>
      <c r="E142" s="14">
        <f aca="true" t="shared" si="39" ref="E142:M142">+E141</f>
        <v>2635</v>
      </c>
      <c r="F142" s="14">
        <f t="shared" si="39"/>
        <v>0</v>
      </c>
      <c r="G142" s="14">
        <f t="shared" si="39"/>
        <v>0</v>
      </c>
      <c r="H142" s="14">
        <f t="shared" si="39"/>
        <v>10</v>
      </c>
      <c r="I142" s="14">
        <f t="shared" si="39"/>
        <v>0</v>
      </c>
      <c r="J142" s="14">
        <f t="shared" si="39"/>
        <v>0</v>
      </c>
      <c r="K142" s="14">
        <f t="shared" si="39"/>
        <v>0</v>
      </c>
      <c r="L142" s="14">
        <f t="shared" si="39"/>
        <v>602</v>
      </c>
      <c r="M142" s="14">
        <f t="shared" si="39"/>
        <v>0</v>
      </c>
    </row>
    <row r="143" spans="1:13" ht="12.75">
      <c r="A143" t="s">
        <v>145</v>
      </c>
      <c r="B143" t="s">
        <v>146</v>
      </c>
      <c r="C143" s="13">
        <f t="shared" si="32"/>
        <v>646</v>
      </c>
      <c r="D143" s="13">
        <v>458</v>
      </c>
      <c r="E143" s="13">
        <v>81</v>
      </c>
      <c r="F143" s="13">
        <v>6</v>
      </c>
      <c r="G143" s="13">
        <v>1</v>
      </c>
      <c r="H143" s="13">
        <v>1</v>
      </c>
      <c r="I143" s="13">
        <v>0</v>
      </c>
      <c r="J143" s="13">
        <v>0</v>
      </c>
      <c r="K143" s="13">
        <v>0</v>
      </c>
      <c r="L143" s="13">
        <v>99</v>
      </c>
      <c r="M143" s="13">
        <v>0</v>
      </c>
    </row>
    <row r="144" spans="1:13" ht="12.75">
      <c r="A144" t="s">
        <v>145</v>
      </c>
      <c r="B144" t="s">
        <v>147</v>
      </c>
      <c r="C144" s="13">
        <f t="shared" si="32"/>
        <v>596</v>
      </c>
      <c r="D144" s="13">
        <v>389</v>
      </c>
      <c r="E144" s="13">
        <v>64</v>
      </c>
      <c r="F144" s="13">
        <v>4</v>
      </c>
      <c r="G144" s="13">
        <v>1</v>
      </c>
      <c r="H144" s="13">
        <v>1</v>
      </c>
      <c r="I144" s="13">
        <v>0</v>
      </c>
      <c r="J144" s="13">
        <v>0</v>
      </c>
      <c r="K144" s="13">
        <v>0</v>
      </c>
      <c r="L144" s="13">
        <v>137</v>
      </c>
      <c r="M144" s="13">
        <v>0</v>
      </c>
    </row>
    <row r="145" spans="1:13" ht="12.75">
      <c r="A145" t="s">
        <v>145</v>
      </c>
      <c r="B145" t="s">
        <v>148</v>
      </c>
      <c r="C145" s="13">
        <f t="shared" si="32"/>
        <v>595</v>
      </c>
      <c r="D145" s="13">
        <v>430</v>
      </c>
      <c r="E145" s="13">
        <v>67</v>
      </c>
      <c r="F145" s="13">
        <v>0</v>
      </c>
      <c r="G145" s="13">
        <v>1</v>
      </c>
      <c r="H145" s="13">
        <v>1</v>
      </c>
      <c r="I145" s="13">
        <v>0</v>
      </c>
      <c r="J145" s="13">
        <v>0</v>
      </c>
      <c r="K145" s="13">
        <v>10</v>
      </c>
      <c r="L145" s="13">
        <v>86</v>
      </c>
      <c r="M145" s="13">
        <v>0</v>
      </c>
    </row>
    <row r="146" spans="1:13" ht="12.75">
      <c r="A146" t="s">
        <v>145</v>
      </c>
      <c r="B146" t="s">
        <v>149</v>
      </c>
      <c r="C146" s="13">
        <f t="shared" si="32"/>
        <v>536</v>
      </c>
      <c r="D146" s="13">
        <v>435</v>
      </c>
      <c r="E146" s="13">
        <v>49</v>
      </c>
      <c r="F146" s="13">
        <v>0</v>
      </c>
      <c r="G146" s="13">
        <v>0</v>
      </c>
      <c r="H146" s="13">
        <v>1</v>
      </c>
      <c r="I146" s="13">
        <v>0</v>
      </c>
      <c r="J146" s="13">
        <v>0</v>
      </c>
      <c r="K146" s="13">
        <v>6</v>
      </c>
      <c r="L146" s="13">
        <v>45</v>
      </c>
      <c r="M146" s="13">
        <v>0</v>
      </c>
    </row>
    <row r="147" spans="1:13" ht="12.75">
      <c r="A147" t="s">
        <v>145</v>
      </c>
      <c r="B147" t="s">
        <v>150</v>
      </c>
      <c r="C147" s="13">
        <f t="shared" si="32"/>
        <v>810</v>
      </c>
      <c r="D147" s="13">
        <v>570</v>
      </c>
      <c r="E147" s="13">
        <v>72</v>
      </c>
      <c r="F147" s="13">
        <v>19</v>
      </c>
      <c r="G147" s="13">
        <v>1</v>
      </c>
      <c r="H147" s="13">
        <v>1</v>
      </c>
      <c r="I147" s="13">
        <v>0</v>
      </c>
      <c r="J147" s="13">
        <v>0</v>
      </c>
      <c r="K147" s="13">
        <v>15</v>
      </c>
      <c r="L147" s="13">
        <v>132</v>
      </c>
      <c r="M147" s="13">
        <v>0</v>
      </c>
    </row>
    <row r="148" spans="1:13" ht="12.75">
      <c r="A148" t="s">
        <v>145</v>
      </c>
      <c r="B148" t="s">
        <v>151</v>
      </c>
      <c r="C148" s="13">
        <f t="shared" si="32"/>
        <v>454</v>
      </c>
      <c r="D148" s="13">
        <v>310</v>
      </c>
      <c r="E148" s="13">
        <v>50</v>
      </c>
      <c r="F148" s="13">
        <v>1</v>
      </c>
      <c r="G148" s="13">
        <v>0</v>
      </c>
      <c r="H148" s="13">
        <v>1</v>
      </c>
      <c r="I148" s="13">
        <v>0</v>
      </c>
      <c r="J148" s="13">
        <v>0</v>
      </c>
      <c r="K148" s="13">
        <v>0</v>
      </c>
      <c r="L148" s="13">
        <v>92</v>
      </c>
      <c r="M148" s="13">
        <v>0</v>
      </c>
    </row>
    <row r="149" spans="1:13" ht="12.75">
      <c r="A149" t="s">
        <v>145</v>
      </c>
      <c r="B149" t="s">
        <v>152</v>
      </c>
      <c r="C149" s="7">
        <f t="shared" si="32"/>
        <v>392</v>
      </c>
      <c r="D149" s="7">
        <v>286</v>
      </c>
      <c r="E149" s="7">
        <v>39</v>
      </c>
      <c r="F149" s="7">
        <v>1</v>
      </c>
      <c r="G149" s="7">
        <v>0</v>
      </c>
      <c r="H149" s="7">
        <v>1</v>
      </c>
      <c r="I149" s="7">
        <v>0</v>
      </c>
      <c r="J149" s="7">
        <v>0</v>
      </c>
      <c r="K149" s="7">
        <v>6</v>
      </c>
      <c r="L149" s="7">
        <v>59</v>
      </c>
      <c r="M149" s="7">
        <v>0</v>
      </c>
    </row>
    <row r="150" spans="1:13" ht="12.75">
      <c r="A150" t="s">
        <v>145</v>
      </c>
      <c r="B150" t="s">
        <v>153</v>
      </c>
      <c r="C150" s="13">
        <f t="shared" si="32"/>
        <v>286</v>
      </c>
      <c r="D150" s="13">
        <v>198</v>
      </c>
      <c r="E150" s="13">
        <v>26</v>
      </c>
      <c r="F150" s="13">
        <v>5</v>
      </c>
      <c r="G150" s="13">
        <v>0</v>
      </c>
      <c r="H150" s="13">
        <v>1</v>
      </c>
      <c r="I150" s="13">
        <v>0</v>
      </c>
      <c r="J150" s="13">
        <v>0</v>
      </c>
      <c r="K150" s="13">
        <v>0</v>
      </c>
      <c r="L150" s="13">
        <v>56</v>
      </c>
      <c r="M150" s="13">
        <v>0</v>
      </c>
    </row>
    <row r="151" spans="1:13" ht="12.75">
      <c r="A151" t="s">
        <v>145</v>
      </c>
      <c r="B151" t="s">
        <v>154</v>
      </c>
      <c r="C151" s="13">
        <f t="shared" si="32"/>
        <v>304</v>
      </c>
      <c r="D151" s="13">
        <v>227</v>
      </c>
      <c r="E151" s="13">
        <v>7</v>
      </c>
      <c r="F151" s="13">
        <v>6</v>
      </c>
      <c r="G151" s="13">
        <v>0</v>
      </c>
      <c r="H151" s="13">
        <v>1</v>
      </c>
      <c r="I151" s="13">
        <v>0</v>
      </c>
      <c r="J151" s="13">
        <v>0</v>
      </c>
      <c r="K151" s="13">
        <v>0</v>
      </c>
      <c r="L151" s="13">
        <v>63</v>
      </c>
      <c r="M151" s="13">
        <v>0</v>
      </c>
    </row>
    <row r="152" spans="1:13" ht="12.75">
      <c r="A152" t="s">
        <v>145</v>
      </c>
      <c r="B152" t="s">
        <v>155</v>
      </c>
      <c r="C152" s="13">
        <f t="shared" si="32"/>
        <v>160</v>
      </c>
      <c r="D152" s="13">
        <v>112</v>
      </c>
      <c r="E152" s="13">
        <v>24</v>
      </c>
      <c r="F152" s="13">
        <v>5</v>
      </c>
      <c r="G152" s="13">
        <v>0</v>
      </c>
      <c r="H152" s="13">
        <v>1</v>
      </c>
      <c r="I152" s="13">
        <v>0</v>
      </c>
      <c r="J152" s="13">
        <v>0</v>
      </c>
      <c r="K152" s="13">
        <v>0</v>
      </c>
      <c r="L152" s="13">
        <v>18</v>
      </c>
      <c r="M152" s="13">
        <v>0</v>
      </c>
    </row>
    <row r="153" spans="1:13" ht="12.75">
      <c r="A153" t="s">
        <v>145</v>
      </c>
      <c r="B153" t="s">
        <v>157</v>
      </c>
      <c r="C153" s="13">
        <f t="shared" si="32"/>
        <v>37669</v>
      </c>
      <c r="D153" s="13">
        <v>33436</v>
      </c>
      <c r="E153" s="13">
        <v>3346</v>
      </c>
      <c r="F153" s="13">
        <v>507</v>
      </c>
      <c r="G153" s="13">
        <v>1</v>
      </c>
      <c r="H153" s="13">
        <v>1</v>
      </c>
      <c r="I153" s="13">
        <v>0</v>
      </c>
      <c r="J153" s="13">
        <v>118</v>
      </c>
      <c r="K153" s="13">
        <v>251</v>
      </c>
      <c r="L153" s="13">
        <v>0</v>
      </c>
      <c r="M153" s="13">
        <v>9</v>
      </c>
    </row>
    <row r="154" spans="1:13" ht="12.75">
      <c r="A154" s="8" t="s">
        <v>218</v>
      </c>
      <c r="C154" s="14">
        <f aca="true" t="shared" si="40" ref="C154:C164">SUM(D154:M154)</f>
        <v>42448</v>
      </c>
      <c r="D154" s="14">
        <f>+D143+D144+D145+D146+D147+D148+D149+D150+D151+D152+D153</f>
        <v>36851</v>
      </c>
      <c r="E154" s="14">
        <f aca="true" t="shared" si="41" ref="E154:M154">+E143+E144+E145+E146+E147+E148+E149+E150+E151+E152+E153</f>
        <v>3825</v>
      </c>
      <c r="F154" s="14">
        <f t="shared" si="41"/>
        <v>554</v>
      </c>
      <c r="G154" s="14">
        <f t="shared" si="41"/>
        <v>5</v>
      </c>
      <c r="H154" s="14">
        <f t="shared" si="41"/>
        <v>11</v>
      </c>
      <c r="I154" s="14">
        <f t="shared" si="41"/>
        <v>0</v>
      </c>
      <c r="J154" s="14">
        <f t="shared" si="41"/>
        <v>118</v>
      </c>
      <c r="K154" s="14">
        <f t="shared" si="41"/>
        <v>288</v>
      </c>
      <c r="L154" s="14">
        <f t="shared" si="41"/>
        <v>787</v>
      </c>
      <c r="M154" s="14">
        <f t="shared" si="41"/>
        <v>9</v>
      </c>
    </row>
    <row r="155" spans="1:13" ht="12.75">
      <c r="A155" t="s">
        <v>0</v>
      </c>
      <c r="B155" t="s">
        <v>1</v>
      </c>
      <c r="C155" s="13">
        <f t="shared" si="40"/>
        <v>5956</v>
      </c>
      <c r="D155" s="13">
        <v>5194</v>
      </c>
      <c r="E155" s="13">
        <v>586</v>
      </c>
      <c r="F155" s="13">
        <v>46</v>
      </c>
      <c r="G155" s="13">
        <v>0</v>
      </c>
      <c r="H155" s="13">
        <v>1</v>
      </c>
      <c r="I155" s="13">
        <v>0</v>
      </c>
      <c r="J155" s="13">
        <v>0</v>
      </c>
      <c r="K155" s="13">
        <v>0</v>
      </c>
      <c r="L155" s="13">
        <v>129</v>
      </c>
      <c r="M155" s="13">
        <v>0</v>
      </c>
    </row>
    <row r="156" spans="1:13" ht="12.75">
      <c r="A156" s="8" t="s">
        <v>219</v>
      </c>
      <c r="C156" s="14">
        <f t="shared" si="40"/>
        <v>5956</v>
      </c>
      <c r="D156" s="14">
        <f>+D155</f>
        <v>5194</v>
      </c>
      <c r="E156" s="14">
        <f aca="true" t="shared" si="42" ref="E156:M156">+E155</f>
        <v>586</v>
      </c>
      <c r="F156" s="14">
        <f t="shared" si="42"/>
        <v>46</v>
      </c>
      <c r="G156" s="14">
        <f t="shared" si="42"/>
        <v>0</v>
      </c>
      <c r="H156" s="14">
        <f t="shared" si="42"/>
        <v>1</v>
      </c>
      <c r="I156" s="14">
        <f t="shared" si="42"/>
        <v>0</v>
      </c>
      <c r="J156" s="14">
        <f t="shared" si="42"/>
        <v>0</v>
      </c>
      <c r="K156" s="14">
        <f t="shared" si="42"/>
        <v>0</v>
      </c>
      <c r="L156" s="14">
        <f t="shared" si="42"/>
        <v>129</v>
      </c>
      <c r="M156" s="14">
        <f t="shared" si="42"/>
        <v>0</v>
      </c>
    </row>
    <row r="157" spans="1:13" ht="12.75">
      <c r="A157" t="s">
        <v>2</v>
      </c>
      <c r="B157" t="s">
        <v>3</v>
      </c>
      <c r="C157" s="13">
        <f t="shared" si="40"/>
        <v>650</v>
      </c>
      <c r="D157" s="13">
        <v>468</v>
      </c>
      <c r="E157" s="13">
        <v>124</v>
      </c>
      <c r="F157" s="13">
        <v>0</v>
      </c>
      <c r="G157" s="13">
        <v>0</v>
      </c>
      <c r="H157" s="13">
        <v>1</v>
      </c>
      <c r="I157" s="13">
        <v>0</v>
      </c>
      <c r="J157" s="13">
        <v>0</v>
      </c>
      <c r="K157" s="13">
        <v>0</v>
      </c>
      <c r="L157" s="13">
        <v>57</v>
      </c>
      <c r="M157" s="13">
        <v>0</v>
      </c>
    </row>
    <row r="158" spans="1:13" ht="12.75">
      <c r="A158" t="s">
        <v>2</v>
      </c>
      <c r="B158" t="s">
        <v>4</v>
      </c>
      <c r="C158" s="13">
        <f t="shared" si="40"/>
        <v>291</v>
      </c>
      <c r="D158" s="13">
        <v>193</v>
      </c>
      <c r="E158" s="13">
        <v>43</v>
      </c>
      <c r="F158" s="13">
        <v>0</v>
      </c>
      <c r="G158" s="13">
        <v>0</v>
      </c>
      <c r="H158" s="13">
        <v>1</v>
      </c>
      <c r="I158" s="13">
        <v>0</v>
      </c>
      <c r="J158" s="13">
        <v>0</v>
      </c>
      <c r="K158" s="13">
        <v>0</v>
      </c>
      <c r="L158" s="13">
        <v>54</v>
      </c>
      <c r="M158" s="13">
        <v>0</v>
      </c>
    </row>
    <row r="159" spans="1:13" ht="12.75">
      <c r="A159" t="s">
        <v>2</v>
      </c>
      <c r="B159" t="s">
        <v>5</v>
      </c>
      <c r="C159" s="13">
        <f t="shared" si="40"/>
        <v>252</v>
      </c>
      <c r="D159" s="13">
        <v>122</v>
      </c>
      <c r="E159" s="13">
        <v>51</v>
      </c>
      <c r="F159" s="13">
        <v>0</v>
      </c>
      <c r="G159" s="13">
        <v>1</v>
      </c>
      <c r="H159" s="13">
        <v>1</v>
      </c>
      <c r="I159" s="13">
        <v>0</v>
      </c>
      <c r="J159" s="13">
        <v>0</v>
      </c>
      <c r="K159" s="13">
        <v>1</v>
      </c>
      <c r="L159" s="13">
        <v>76</v>
      </c>
      <c r="M159" s="13">
        <v>0</v>
      </c>
    </row>
    <row r="160" spans="1:13" ht="12.75">
      <c r="A160" t="s">
        <v>2</v>
      </c>
      <c r="B160" t="s">
        <v>6</v>
      </c>
      <c r="C160" s="13">
        <f t="shared" si="40"/>
        <v>5444</v>
      </c>
      <c r="D160" s="13">
        <v>4357</v>
      </c>
      <c r="E160" s="13">
        <v>851</v>
      </c>
      <c r="F160" s="13">
        <v>0</v>
      </c>
      <c r="G160" s="13">
        <v>1</v>
      </c>
      <c r="H160" s="13">
        <v>1</v>
      </c>
      <c r="I160" s="13">
        <v>0</v>
      </c>
      <c r="J160" s="13">
        <v>0</v>
      </c>
      <c r="K160" s="13">
        <v>0</v>
      </c>
      <c r="L160" s="13">
        <v>234</v>
      </c>
      <c r="M160" s="13">
        <v>0</v>
      </c>
    </row>
    <row r="161" spans="1:13" ht="12.75">
      <c r="A161" t="s">
        <v>2</v>
      </c>
      <c r="B161" s="5" t="s">
        <v>183</v>
      </c>
      <c r="C161" s="7">
        <f t="shared" si="40"/>
        <v>735</v>
      </c>
      <c r="D161" s="7">
        <v>601</v>
      </c>
      <c r="E161" s="7">
        <v>104</v>
      </c>
      <c r="F161" s="7">
        <v>0</v>
      </c>
      <c r="G161" s="7">
        <v>0</v>
      </c>
      <c r="H161" s="7">
        <v>1</v>
      </c>
      <c r="I161" s="7">
        <v>0</v>
      </c>
      <c r="J161" s="7">
        <v>0</v>
      </c>
      <c r="K161" s="7">
        <v>0</v>
      </c>
      <c r="L161" s="7">
        <v>29</v>
      </c>
      <c r="M161" s="7">
        <v>0</v>
      </c>
    </row>
    <row r="162" spans="1:13" ht="12.75">
      <c r="A162" s="8" t="s">
        <v>220</v>
      </c>
      <c r="C162" s="14">
        <f t="shared" si="40"/>
        <v>7372</v>
      </c>
      <c r="D162" s="14">
        <f>+D157+D158+D159+D160+D161</f>
        <v>5741</v>
      </c>
      <c r="E162" s="14">
        <f aca="true" t="shared" si="43" ref="E162:M162">+E157+E158+E159+E160+E161</f>
        <v>1173</v>
      </c>
      <c r="F162" s="14">
        <f t="shared" si="43"/>
        <v>0</v>
      </c>
      <c r="G162" s="14">
        <f t="shared" si="43"/>
        <v>2</v>
      </c>
      <c r="H162" s="14">
        <f t="shared" si="43"/>
        <v>5</v>
      </c>
      <c r="I162" s="14">
        <f t="shared" si="43"/>
        <v>0</v>
      </c>
      <c r="J162" s="14">
        <f t="shared" si="43"/>
        <v>0</v>
      </c>
      <c r="K162" s="14">
        <f t="shared" si="43"/>
        <v>1</v>
      </c>
      <c r="L162" s="14">
        <f t="shared" si="43"/>
        <v>450</v>
      </c>
      <c r="M162" s="14">
        <f t="shared" si="43"/>
        <v>0</v>
      </c>
    </row>
    <row r="163" spans="1:13" ht="12.75">
      <c r="A163" t="s">
        <v>7</v>
      </c>
      <c r="B163" t="s">
        <v>8</v>
      </c>
      <c r="C163" s="13">
        <f t="shared" si="40"/>
        <v>10952</v>
      </c>
      <c r="D163" s="13">
        <v>9034</v>
      </c>
      <c r="E163" s="13">
        <v>1098</v>
      </c>
      <c r="F163" s="13">
        <v>265</v>
      </c>
      <c r="G163" s="13">
        <v>1</v>
      </c>
      <c r="H163" s="13">
        <v>1</v>
      </c>
      <c r="I163" s="13">
        <v>0</v>
      </c>
      <c r="J163" s="13">
        <v>0</v>
      </c>
      <c r="K163" s="13">
        <v>144</v>
      </c>
      <c r="L163" s="13">
        <v>409</v>
      </c>
      <c r="M163" s="13">
        <v>0</v>
      </c>
    </row>
    <row r="164" spans="1:13" ht="12.75">
      <c r="A164" t="s">
        <v>7</v>
      </c>
      <c r="B164" t="s">
        <v>9</v>
      </c>
      <c r="C164" s="13">
        <f t="shared" si="40"/>
        <v>22</v>
      </c>
      <c r="D164" s="13">
        <v>0</v>
      </c>
      <c r="E164" s="13">
        <v>1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1</v>
      </c>
      <c r="L164" s="13">
        <v>20</v>
      </c>
      <c r="M164" s="13">
        <v>0</v>
      </c>
    </row>
    <row r="165" spans="1:13" ht="12.75">
      <c r="A165" s="8" t="s">
        <v>221</v>
      </c>
      <c r="C165" s="14">
        <f aca="true" t="shared" si="44" ref="C165:C196">SUM(D165:M165)</f>
        <v>10974</v>
      </c>
      <c r="D165" s="14">
        <f>+D163+D164</f>
        <v>9034</v>
      </c>
      <c r="E165" s="14">
        <f aca="true" t="shared" si="45" ref="E165:M165">+E163+E164</f>
        <v>1099</v>
      </c>
      <c r="F165" s="14">
        <f t="shared" si="45"/>
        <v>265</v>
      </c>
      <c r="G165" s="14">
        <f t="shared" si="45"/>
        <v>1</v>
      </c>
      <c r="H165" s="14">
        <f t="shared" si="45"/>
        <v>1</v>
      </c>
      <c r="I165" s="14">
        <f t="shared" si="45"/>
        <v>0</v>
      </c>
      <c r="J165" s="14">
        <f t="shared" si="45"/>
        <v>0</v>
      </c>
      <c r="K165" s="14">
        <f t="shared" si="45"/>
        <v>145</v>
      </c>
      <c r="L165" s="14">
        <f t="shared" si="45"/>
        <v>429</v>
      </c>
      <c r="M165" s="14">
        <f t="shared" si="45"/>
        <v>0</v>
      </c>
    </row>
    <row r="166" spans="1:13" ht="12.75">
      <c r="A166" t="s">
        <v>10</v>
      </c>
      <c r="B166" t="s">
        <v>11</v>
      </c>
      <c r="C166" s="13">
        <f t="shared" si="44"/>
        <v>269</v>
      </c>
      <c r="D166" s="13">
        <v>207</v>
      </c>
      <c r="E166" s="13">
        <v>34</v>
      </c>
      <c r="F166" s="13">
        <v>2</v>
      </c>
      <c r="G166" s="13">
        <v>0</v>
      </c>
      <c r="H166" s="13">
        <v>1</v>
      </c>
      <c r="I166" s="13">
        <v>0</v>
      </c>
      <c r="J166" s="13">
        <v>0</v>
      </c>
      <c r="K166" s="13">
        <v>0</v>
      </c>
      <c r="L166" s="13">
        <v>25</v>
      </c>
      <c r="M166" s="13">
        <v>0</v>
      </c>
    </row>
    <row r="167" spans="1:13" ht="12.75">
      <c r="A167" s="8" t="s">
        <v>222</v>
      </c>
      <c r="C167" s="14">
        <f t="shared" si="44"/>
        <v>269</v>
      </c>
      <c r="D167" s="14">
        <f>+D166</f>
        <v>207</v>
      </c>
      <c r="E167" s="14">
        <f aca="true" t="shared" si="46" ref="E167:M167">+E166</f>
        <v>34</v>
      </c>
      <c r="F167" s="14">
        <f t="shared" si="46"/>
        <v>2</v>
      </c>
      <c r="G167" s="14">
        <f t="shared" si="46"/>
        <v>0</v>
      </c>
      <c r="H167" s="14">
        <f t="shared" si="46"/>
        <v>1</v>
      </c>
      <c r="I167" s="14">
        <f t="shared" si="46"/>
        <v>0</v>
      </c>
      <c r="J167" s="14">
        <f t="shared" si="46"/>
        <v>0</v>
      </c>
      <c r="K167" s="14">
        <f t="shared" si="46"/>
        <v>0</v>
      </c>
      <c r="L167" s="14">
        <f t="shared" si="46"/>
        <v>25</v>
      </c>
      <c r="M167" s="14">
        <f t="shared" si="46"/>
        <v>0</v>
      </c>
    </row>
    <row r="168" spans="1:13" ht="12.75">
      <c r="A168" t="s">
        <v>13</v>
      </c>
      <c r="B168" t="s">
        <v>14</v>
      </c>
      <c r="C168" s="13">
        <f t="shared" si="44"/>
        <v>14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1</v>
      </c>
      <c r="L168" s="13">
        <v>13</v>
      </c>
      <c r="M168" s="13">
        <v>0</v>
      </c>
    </row>
    <row r="169" spans="1:13" ht="12.75">
      <c r="A169" t="s">
        <v>13</v>
      </c>
      <c r="B169" t="s">
        <v>15</v>
      </c>
      <c r="C169" s="13">
        <f t="shared" si="44"/>
        <v>13088</v>
      </c>
      <c r="D169" s="13">
        <v>10819</v>
      </c>
      <c r="E169" s="13">
        <v>1441</v>
      </c>
      <c r="F169" s="13">
        <v>116</v>
      </c>
      <c r="G169" s="13">
        <v>1</v>
      </c>
      <c r="H169" s="13">
        <v>1</v>
      </c>
      <c r="I169" s="13">
        <v>0</v>
      </c>
      <c r="J169" s="13">
        <v>0</v>
      </c>
      <c r="K169" s="13">
        <v>154</v>
      </c>
      <c r="L169" s="13">
        <v>419</v>
      </c>
      <c r="M169" s="13">
        <v>137</v>
      </c>
    </row>
    <row r="170" spans="1:13" ht="12.75">
      <c r="A170" s="8" t="s">
        <v>223</v>
      </c>
      <c r="C170" s="14">
        <f t="shared" si="44"/>
        <v>13102</v>
      </c>
      <c r="D170" s="14">
        <f>+D168+D169</f>
        <v>10819</v>
      </c>
      <c r="E170" s="14">
        <f aca="true" t="shared" si="47" ref="E170:M170">+E168+E169</f>
        <v>1441</v>
      </c>
      <c r="F170" s="14">
        <f t="shared" si="47"/>
        <v>116</v>
      </c>
      <c r="G170" s="14">
        <f t="shared" si="47"/>
        <v>1</v>
      </c>
      <c r="H170" s="14">
        <f t="shared" si="47"/>
        <v>1</v>
      </c>
      <c r="I170" s="14">
        <f t="shared" si="47"/>
        <v>0</v>
      </c>
      <c r="J170" s="14">
        <f t="shared" si="47"/>
        <v>0</v>
      </c>
      <c r="K170" s="14">
        <f t="shared" si="47"/>
        <v>155</v>
      </c>
      <c r="L170" s="14">
        <f t="shared" si="47"/>
        <v>432</v>
      </c>
      <c r="M170" s="14">
        <f t="shared" si="47"/>
        <v>137</v>
      </c>
    </row>
    <row r="171" spans="1:13" ht="12.75">
      <c r="A171" t="s">
        <v>16</v>
      </c>
      <c r="B171" t="s">
        <v>17</v>
      </c>
      <c r="C171" s="13">
        <f t="shared" si="44"/>
        <v>418</v>
      </c>
      <c r="D171" s="13">
        <v>246</v>
      </c>
      <c r="E171" s="13">
        <v>80</v>
      </c>
      <c r="F171" s="13">
        <v>7</v>
      </c>
      <c r="G171" s="13">
        <v>0</v>
      </c>
      <c r="H171" s="13">
        <v>1</v>
      </c>
      <c r="I171" s="13">
        <v>0</v>
      </c>
      <c r="J171" s="13">
        <v>0</v>
      </c>
      <c r="K171" s="13">
        <v>0</v>
      </c>
      <c r="L171" s="13">
        <v>84</v>
      </c>
      <c r="M171" s="13">
        <v>0</v>
      </c>
    </row>
    <row r="172" spans="1:13" ht="12.75">
      <c r="A172" s="8" t="s">
        <v>224</v>
      </c>
      <c r="C172" s="14">
        <f t="shared" si="44"/>
        <v>418</v>
      </c>
      <c r="D172" s="14">
        <f>+D171</f>
        <v>246</v>
      </c>
      <c r="E172" s="14">
        <f aca="true" t="shared" si="48" ref="E172:M172">+E171</f>
        <v>80</v>
      </c>
      <c r="F172" s="14">
        <f t="shared" si="48"/>
        <v>7</v>
      </c>
      <c r="G172" s="14">
        <f t="shared" si="48"/>
        <v>0</v>
      </c>
      <c r="H172" s="14">
        <f t="shared" si="48"/>
        <v>1</v>
      </c>
      <c r="I172" s="14">
        <f t="shared" si="48"/>
        <v>0</v>
      </c>
      <c r="J172" s="14">
        <f t="shared" si="48"/>
        <v>0</v>
      </c>
      <c r="K172" s="14">
        <f t="shared" si="48"/>
        <v>0</v>
      </c>
      <c r="L172" s="14">
        <f t="shared" si="48"/>
        <v>84</v>
      </c>
      <c r="M172" s="14">
        <f t="shared" si="48"/>
        <v>0</v>
      </c>
    </row>
    <row r="173" spans="1:13" ht="12.75">
      <c r="A173" t="s">
        <v>18</v>
      </c>
      <c r="B173" t="s">
        <v>19</v>
      </c>
      <c r="C173" s="13">
        <f t="shared" si="44"/>
        <v>535</v>
      </c>
      <c r="D173" s="13">
        <v>442</v>
      </c>
      <c r="E173" s="13">
        <v>61</v>
      </c>
      <c r="F173" s="13">
        <v>0</v>
      </c>
      <c r="G173" s="13">
        <v>1</v>
      </c>
      <c r="H173" s="13">
        <v>1</v>
      </c>
      <c r="I173" s="13">
        <v>0</v>
      </c>
      <c r="J173" s="13">
        <v>0</v>
      </c>
      <c r="K173" s="13">
        <v>0</v>
      </c>
      <c r="L173" s="13">
        <v>28</v>
      </c>
      <c r="M173" s="13">
        <v>2</v>
      </c>
    </row>
    <row r="174" spans="1:13" ht="12.75">
      <c r="A174" t="s">
        <v>18</v>
      </c>
      <c r="B174" t="s">
        <v>20</v>
      </c>
      <c r="C174" s="13">
        <f t="shared" si="44"/>
        <v>12032</v>
      </c>
      <c r="D174" s="13">
        <v>10275</v>
      </c>
      <c r="E174" s="13">
        <v>1229</v>
      </c>
      <c r="F174" s="13">
        <v>77</v>
      </c>
      <c r="G174" s="13">
        <v>2</v>
      </c>
      <c r="H174" s="13">
        <v>2</v>
      </c>
      <c r="I174" s="13">
        <v>0</v>
      </c>
      <c r="J174" s="13">
        <v>0</v>
      </c>
      <c r="K174" s="13">
        <v>105</v>
      </c>
      <c r="L174" s="13">
        <v>341</v>
      </c>
      <c r="M174" s="13">
        <v>1</v>
      </c>
    </row>
    <row r="175" spans="1:13" ht="12.75">
      <c r="A175" t="s">
        <v>18</v>
      </c>
      <c r="B175" t="s">
        <v>21</v>
      </c>
      <c r="C175" s="13">
        <f t="shared" si="44"/>
        <v>380</v>
      </c>
      <c r="D175" s="13">
        <v>257</v>
      </c>
      <c r="E175" s="13">
        <v>46</v>
      </c>
      <c r="F175" s="13">
        <v>6</v>
      </c>
      <c r="G175" s="13">
        <v>1</v>
      </c>
      <c r="H175" s="13">
        <v>1</v>
      </c>
      <c r="I175" s="13">
        <v>0</v>
      </c>
      <c r="J175" s="13">
        <v>2</v>
      </c>
      <c r="K175" s="13">
        <v>0</v>
      </c>
      <c r="L175" s="13">
        <v>67</v>
      </c>
      <c r="M175" s="13">
        <v>0</v>
      </c>
    </row>
    <row r="176" spans="1:13" ht="12.75">
      <c r="A176" t="s">
        <v>18</v>
      </c>
      <c r="B176" t="s">
        <v>22</v>
      </c>
      <c r="C176" s="13">
        <f t="shared" si="44"/>
        <v>966</v>
      </c>
      <c r="D176" s="13">
        <v>725</v>
      </c>
      <c r="E176" s="13">
        <v>182</v>
      </c>
      <c r="F176" s="13">
        <v>0</v>
      </c>
      <c r="G176" s="13">
        <v>1</v>
      </c>
      <c r="H176" s="13">
        <v>1</v>
      </c>
      <c r="I176" s="13">
        <v>0</v>
      </c>
      <c r="J176" s="13">
        <v>0</v>
      </c>
      <c r="K176" s="13">
        <v>10</v>
      </c>
      <c r="L176" s="13">
        <v>43</v>
      </c>
      <c r="M176" s="13">
        <v>4</v>
      </c>
    </row>
    <row r="177" spans="1:13" ht="12.75">
      <c r="A177" s="8" t="s">
        <v>225</v>
      </c>
      <c r="C177" s="14">
        <f t="shared" si="44"/>
        <v>13913</v>
      </c>
      <c r="D177" s="14">
        <f>+D173+D174+D175+D176</f>
        <v>11699</v>
      </c>
      <c r="E177" s="14">
        <f aca="true" t="shared" si="49" ref="E177:M177">+E173+E174+E175+E176</f>
        <v>1518</v>
      </c>
      <c r="F177" s="14">
        <f t="shared" si="49"/>
        <v>83</v>
      </c>
      <c r="G177" s="14">
        <f t="shared" si="49"/>
        <v>5</v>
      </c>
      <c r="H177" s="14">
        <f t="shared" si="49"/>
        <v>5</v>
      </c>
      <c r="I177" s="14">
        <f t="shared" si="49"/>
        <v>0</v>
      </c>
      <c r="J177" s="14">
        <f t="shared" si="49"/>
        <v>2</v>
      </c>
      <c r="K177" s="14">
        <f t="shared" si="49"/>
        <v>115</v>
      </c>
      <c r="L177" s="14">
        <f t="shared" si="49"/>
        <v>479</v>
      </c>
      <c r="M177" s="14">
        <f t="shared" si="49"/>
        <v>7</v>
      </c>
    </row>
    <row r="178" spans="1:13" ht="12.75">
      <c r="A178" t="s">
        <v>23</v>
      </c>
      <c r="B178" t="s">
        <v>24</v>
      </c>
      <c r="C178" s="13">
        <f t="shared" si="44"/>
        <v>329</v>
      </c>
      <c r="D178" s="13">
        <v>254</v>
      </c>
      <c r="E178" s="13">
        <v>23</v>
      </c>
      <c r="F178" s="13">
        <v>2</v>
      </c>
      <c r="G178" s="13">
        <v>0</v>
      </c>
      <c r="H178" s="13">
        <v>1</v>
      </c>
      <c r="I178" s="13">
        <v>0</v>
      </c>
      <c r="J178" s="13">
        <v>0</v>
      </c>
      <c r="K178" s="13">
        <v>0</v>
      </c>
      <c r="L178" s="13">
        <v>49</v>
      </c>
      <c r="M178" s="13">
        <v>0</v>
      </c>
    </row>
    <row r="179" spans="1:13" ht="12.75">
      <c r="A179" t="s">
        <v>23</v>
      </c>
      <c r="B179" t="s">
        <v>25</v>
      </c>
      <c r="C179" s="13">
        <f t="shared" si="44"/>
        <v>266</v>
      </c>
      <c r="D179" s="13">
        <v>133</v>
      </c>
      <c r="E179" s="13">
        <v>20</v>
      </c>
      <c r="F179" s="13">
        <v>16</v>
      </c>
      <c r="G179" s="13">
        <v>0</v>
      </c>
      <c r="H179" s="13">
        <v>3</v>
      </c>
      <c r="I179" s="13">
        <v>0</v>
      </c>
      <c r="J179" s="13">
        <v>0</v>
      </c>
      <c r="K179" s="13">
        <v>0</v>
      </c>
      <c r="L179" s="13">
        <v>94</v>
      </c>
      <c r="M179" s="13">
        <v>0</v>
      </c>
    </row>
    <row r="180" spans="1:13" ht="12.75">
      <c r="A180" t="s">
        <v>23</v>
      </c>
      <c r="B180" t="s">
        <v>26</v>
      </c>
      <c r="C180" s="13">
        <f t="shared" si="44"/>
        <v>275</v>
      </c>
      <c r="D180" s="13">
        <v>90</v>
      </c>
      <c r="E180" s="13">
        <v>23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162</v>
      </c>
      <c r="M180" s="13">
        <v>0</v>
      </c>
    </row>
    <row r="181" spans="1:13" ht="12.75">
      <c r="A181" t="s">
        <v>23</v>
      </c>
      <c r="B181" t="s">
        <v>27</v>
      </c>
      <c r="C181" s="13">
        <f t="shared" si="44"/>
        <v>574</v>
      </c>
      <c r="D181" s="13">
        <v>196</v>
      </c>
      <c r="E181" s="13">
        <v>58</v>
      </c>
      <c r="F181" s="13">
        <v>19</v>
      </c>
      <c r="G181" s="13">
        <v>0</v>
      </c>
      <c r="H181" s="13">
        <v>1</v>
      </c>
      <c r="I181" s="13">
        <v>0</v>
      </c>
      <c r="J181" s="13">
        <v>0</v>
      </c>
      <c r="K181" s="13">
        <v>9</v>
      </c>
      <c r="L181" s="13">
        <v>291</v>
      </c>
      <c r="M181" s="13">
        <v>0</v>
      </c>
    </row>
    <row r="182" spans="1:13" ht="12.75">
      <c r="A182" s="8" t="s">
        <v>226</v>
      </c>
      <c r="C182" s="14">
        <f t="shared" si="44"/>
        <v>1444</v>
      </c>
      <c r="D182" s="14">
        <f>+D178+D179+D180+D181</f>
        <v>673</v>
      </c>
      <c r="E182" s="14">
        <f aca="true" t="shared" si="50" ref="E182:M182">+E178+E179+E180+E181</f>
        <v>124</v>
      </c>
      <c r="F182" s="14">
        <f t="shared" si="50"/>
        <v>37</v>
      </c>
      <c r="G182" s="14">
        <f t="shared" si="50"/>
        <v>0</v>
      </c>
      <c r="H182" s="14">
        <f t="shared" si="50"/>
        <v>5</v>
      </c>
      <c r="I182" s="14">
        <f t="shared" si="50"/>
        <v>0</v>
      </c>
      <c r="J182" s="14">
        <f t="shared" si="50"/>
        <v>0</v>
      </c>
      <c r="K182" s="14">
        <f t="shared" si="50"/>
        <v>9</v>
      </c>
      <c r="L182" s="14">
        <f t="shared" si="50"/>
        <v>596</v>
      </c>
      <c r="M182" s="14">
        <f t="shared" si="50"/>
        <v>0</v>
      </c>
    </row>
    <row r="183" spans="1:13" ht="12.75">
      <c r="A183" t="s">
        <v>28</v>
      </c>
      <c r="B183" t="s">
        <v>29</v>
      </c>
      <c r="C183" s="13">
        <f t="shared" si="44"/>
        <v>679</v>
      </c>
      <c r="D183" s="13">
        <v>464</v>
      </c>
      <c r="E183" s="13">
        <v>62</v>
      </c>
      <c r="F183" s="13">
        <v>18</v>
      </c>
      <c r="G183" s="13">
        <v>0</v>
      </c>
      <c r="H183" s="13">
        <v>3</v>
      </c>
      <c r="I183" s="13">
        <v>0</v>
      </c>
      <c r="J183" s="13">
        <v>0</v>
      </c>
      <c r="K183" s="13">
        <v>10</v>
      </c>
      <c r="L183" s="13">
        <v>122</v>
      </c>
      <c r="M183" s="13">
        <v>0</v>
      </c>
    </row>
    <row r="184" spans="1:13" ht="12.75">
      <c r="A184" t="s">
        <v>28</v>
      </c>
      <c r="B184" t="s">
        <v>30</v>
      </c>
      <c r="C184" s="13">
        <f t="shared" si="44"/>
        <v>9442</v>
      </c>
      <c r="D184" s="13">
        <v>7630</v>
      </c>
      <c r="E184" s="13">
        <v>1124</v>
      </c>
      <c r="F184" s="13">
        <v>137</v>
      </c>
      <c r="G184" s="13">
        <v>1</v>
      </c>
      <c r="H184" s="13">
        <v>1</v>
      </c>
      <c r="I184" s="13">
        <v>0</v>
      </c>
      <c r="J184" s="13">
        <v>6</v>
      </c>
      <c r="K184" s="13">
        <v>112</v>
      </c>
      <c r="L184" s="13">
        <v>423</v>
      </c>
      <c r="M184" s="13">
        <v>8</v>
      </c>
    </row>
    <row r="185" spans="1:13" ht="12.75">
      <c r="A185" s="8" t="s">
        <v>227</v>
      </c>
      <c r="C185" s="14">
        <f t="shared" si="44"/>
        <v>10121</v>
      </c>
      <c r="D185" s="14">
        <f>+D183+D184</f>
        <v>8094</v>
      </c>
      <c r="E185" s="14">
        <f aca="true" t="shared" si="51" ref="E185:M185">+E183+E184</f>
        <v>1186</v>
      </c>
      <c r="F185" s="14">
        <f t="shared" si="51"/>
        <v>155</v>
      </c>
      <c r="G185" s="14">
        <f t="shared" si="51"/>
        <v>1</v>
      </c>
      <c r="H185" s="14">
        <f t="shared" si="51"/>
        <v>4</v>
      </c>
      <c r="I185" s="14">
        <f t="shared" si="51"/>
        <v>0</v>
      </c>
      <c r="J185" s="14">
        <f t="shared" si="51"/>
        <v>6</v>
      </c>
      <c r="K185" s="14">
        <f t="shared" si="51"/>
        <v>122</v>
      </c>
      <c r="L185" s="14">
        <f t="shared" si="51"/>
        <v>545</v>
      </c>
      <c r="M185" s="14">
        <f t="shared" si="51"/>
        <v>8</v>
      </c>
    </row>
    <row r="186" spans="1:13" ht="12.75">
      <c r="A186" t="s">
        <v>31</v>
      </c>
      <c r="B186" t="s">
        <v>32</v>
      </c>
      <c r="C186" s="13">
        <f t="shared" si="44"/>
        <v>1278</v>
      </c>
      <c r="D186" s="13">
        <v>1167</v>
      </c>
      <c r="E186" s="13">
        <v>90</v>
      </c>
      <c r="F186" s="13">
        <v>6</v>
      </c>
      <c r="G186" s="13">
        <v>1</v>
      </c>
      <c r="H186" s="13">
        <v>1</v>
      </c>
      <c r="I186" s="13">
        <v>0</v>
      </c>
      <c r="J186" s="13">
        <v>0</v>
      </c>
      <c r="K186" s="13">
        <v>9</v>
      </c>
      <c r="L186" s="13">
        <v>0</v>
      </c>
      <c r="M186" s="13">
        <v>4</v>
      </c>
    </row>
    <row r="187" spans="1:13" ht="12.75">
      <c r="A187" t="s">
        <v>31</v>
      </c>
      <c r="B187" t="s">
        <v>33</v>
      </c>
      <c r="C187" s="13">
        <f t="shared" si="44"/>
        <v>1042</v>
      </c>
      <c r="D187" s="13">
        <v>877</v>
      </c>
      <c r="E187" s="13">
        <v>96</v>
      </c>
      <c r="F187" s="13">
        <v>5</v>
      </c>
      <c r="G187" s="13">
        <v>1</v>
      </c>
      <c r="H187" s="13">
        <v>1</v>
      </c>
      <c r="I187" s="13">
        <v>0</v>
      </c>
      <c r="J187" s="13">
        <v>0</v>
      </c>
      <c r="K187" s="13">
        <v>10</v>
      </c>
      <c r="L187" s="13">
        <v>49</v>
      </c>
      <c r="M187" s="13">
        <v>3</v>
      </c>
    </row>
    <row r="188" spans="1:13" ht="12.75">
      <c r="A188" s="8" t="s">
        <v>228</v>
      </c>
      <c r="C188" s="14">
        <f t="shared" si="44"/>
        <v>2320</v>
      </c>
      <c r="D188" s="14">
        <f>+D186+D187</f>
        <v>2044</v>
      </c>
      <c r="E188" s="14">
        <f aca="true" t="shared" si="52" ref="E188:M188">+E186+E187</f>
        <v>186</v>
      </c>
      <c r="F188" s="14">
        <f t="shared" si="52"/>
        <v>11</v>
      </c>
      <c r="G188" s="14">
        <f t="shared" si="52"/>
        <v>2</v>
      </c>
      <c r="H188" s="14">
        <f t="shared" si="52"/>
        <v>2</v>
      </c>
      <c r="I188" s="14">
        <f t="shared" si="52"/>
        <v>0</v>
      </c>
      <c r="J188" s="14">
        <f t="shared" si="52"/>
        <v>0</v>
      </c>
      <c r="K188" s="14">
        <f t="shared" si="52"/>
        <v>19</v>
      </c>
      <c r="L188" s="14">
        <f t="shared" si="52"/>
        <v>49</v>
      </c>
      <c r="M188" s="14">
        <f t="shared" si="52"/>
        <v>7</v>
      </c>
    </row>
    <row r="189" spans="1:13" ht="12.75">
      <c r="A189" t="s">
        <v>34</v>
      </c>
      <c r="B189" t="s">
        <v>35</v>
      </c>
      <c r="C189" s="13">
        <f t="shared" si="44"/>
        <v>23640</v>
      </c>
      <c r="D189" s="13">
        <v>20159</v>
      </c>
      <c r="E189" s="13">
        <v>2455</v>
      </c>
      <c r="F189" s="13">
        <v>8</v>
      </c>
      <c r="G189" s="13">
        <v>1</v>
      </c>
      <c r="H189" s="13">
        <v>1</v>
      </c>
      <c r="I189" s="13">
        <v>0</v>
      </c>
      <c r="J189" s="13">
        <v>0</v>
      </c>
      <c r="K189" s="13">
        <v>165</v>
      </c>
      <c r="L189" s="13">
        <v>829</v>
      </c>
      <c r="M189" s="13">
        <v>22</v>
      </c>
    </row>
    <row r="190" spans="1:13" ht="12.75">
      <c r="A190" s="8" t="s">
        <v>229</v>
      </c>
      <c r="C190" s="14">
        <f t="shared" si="44"/>
        <v>23640</v>
      </c>
      <c r="D190" s="14">
        <f>+D189</f>
        <v>20159</v>
      </c>
      <c r="E190" s="14">
        <f aca="true" t="shared" si="53" ref="E190:M190">+E189</f>
        <v>2455</v>
      </c>
      <c r="F190" s="14">
        <f t="shared" si="53"/>
        <v>8</v>
      </c>
      <c r="G190" s="14">
        <f t="shared" si="53"/>
        <v>1</v>
      </c>
      <c r="H190" s="14">
        <f t="shared" si="53"/>
        <v>1</v>
      </c>
      <c r="I190" s="14">
        <f t="shared" si="53"/>
        <v>0</v>
      </c>
      <c r="J190" s="14">
        <f t="shared" si="53"/>
        <v>0</v>
      </c>
      <c r="K190" s="14">
        <f t="shared" si="53"/>
        <v>165</v>
      </c>
      <c r="L190" s="14">
        <f t="shared" si="53"/>
        <v>829</v>
      </c>
      <c r="M190" s="14">
        <f t="shared" si="53"/>
        <v>22</v>
      </c>
    </row>
    <row r="191" spans="1:13" ht="12.75">
      <c r="A191" t="s">
        <v>36</v>
      </c>
      <c r="B191" t="s">
        <v>37</v>
      </c>
      <c r="C191" s="13">
        <f t="shared" si="44"/>
        <v>286</v>
      </c>
      <c r="D191" s="13">
        <v>0</v>
      </c>
      <c r="E191" s="13">
        <v>10</v>
      </c>
      <c r="F191" s="13">
        <v>19</v>
      </c>
      <c r="G191" s="13">
        <v>0</v>
      </c>
      <c r="H191" s="13">
        <v>0</v>
      </c>
      <c r="I191" s="13">
        <v>0</v>
      </c>
      <c r="J191" s="13">
        <v>0</v>
      </c>
      <c r="K191" s="13">
        <v>9</v>
      </c>
      <c r="L191" s="13">
        <v>248</v>
      </c>
      <c r="M191" s="13">
        <v>0</v>
      </c>
    </row>
    <row r="192" spans="1:13" ht="12.75">
      <c r="A192" s="8" t="s">
        <v>230</v>
      </c>
      <c r="C192" s="14">
        <f t="shared" si="44"/>
        <v>286</v>
      </c>
      <c r="D192" s="14">
        <f>+D191</f>
        <v>0</v>
      </c>
      <c r="E192" s="14">
        <f aca="true" t="shared" si="54" ref="E192:M192">+E191</f>
        <v>10</v>
      </c>
      <c r="F192" s="14">
        <f t="shared" si="54"/>
        <v>19</v>
      </c>
      <c r="G192" s="14">
        <f t="shared" si="54"/>
        <v>0</v>
      </c>
      <c r="H192" s="14">
        <f t="shared" si="54"/>
        <v>0</v>
      </c>
      <c r="I192" s="14">
        <f t="shared" si="54"/>
        <v>0</v>
      </c>
      <c r="J192" s="14">
        <f t="shared" si="54"/>
        <v>0</v>
      </c>
      <c r="K192" s="14">
        <f t="shared" si="54"/>
        <v>9</v>
      </c>
      <c r="L192" s="14">
        <f t="shared" si="54"/>
        <v>248</v>
      </c>
      <c r="M192" s="14">
        <f t="shared" si="54"/>
        <v>0</v>
      </c>
    </row>
    <row r="193" spans="1:13" ht="12.75">
      <c r="A193" t="s">
        <v>38</v>
      </c>
      <c r="B193" t="s">
        <v>39</v>
      </c>
      <c r="C193" s="13">
        <f t="shared" si="44"/>
        <v>20575</v>
      </c>
      <c r="D193" s="13">
        <v>16398</v>
      </c>
      <c r="E193" s="13">
        <v>2458</v>
      </c>
      <c r="F193" s="13">
        <v>97</v>
      </c>
      <c r="G193" s="13">
        <v>4</v>
      </c>
      <c r="H193" s="13">
        <v>4</v>
      </c>
      <c r="I193" s="13">
        <v>0</v>
      </c>
      <c r="J193" s="13">
        <v>0</v>
      </c>
      <c r="K193" s="13">
        <v>329</v>
      </c>
      <c r="L193" s="13">
        <v>1285</v>
      </c>
      <c r="M193" s="13">
        <v>0</v>
      </c>
    </row>
    <row r="194" spans="1:13" ht="12.75">
      <c r="A194" s="8" t="s">
        <v>231</v>
      </c>
      <c r="C194" s="14">
        <f t="shared" si="44"/>
        <v>20575</v>
      </c>
      <c r="D194" s="14">
        <f>+D193</f>
        <v>16398</v>
      </c>
      <c r="E194" s="14">
        <f aca="true" t="shared" si="55" ref="E194:M194">+E193</f>
        <v>2458</v>
      </c>
      <c r="F194" s="14">
        <f t="shared" si="55"/>
        <v>97</v>
      </c>
      <c r="G194" s="14">
        <f t="shared" si="55"/>
        <v>4</v>
      </c>
      <c r="H194" s="14">
        <f t="shared" si="55"/>
        <v>4</v>
      </c>
      <c r="I194" s="14">
        <f t="shared" si="55"/>
        <v>0</v>
      </c>
      <c r="J194" s="14">
        <f t="shared" si="55"/>
        <v>0</v>
      </c>
      <c r="K194" s="14">
        <f t="shared" si="55"/>
        <v>329</v>
      </c>
      <c r="L194" s="14">
        <f t="shared" si="55"/>
        <v>1285</v>
      </c>
      <c r="M194" s="14">
        <f t="shared" si="55"/>
        <v>0</v>
      </c>
    </row>
    <row r="195" spans="1:13" ht="12.75">
      <c r="A195" t="s">
        <v>40</v>
      </c>
      <c r="B195" t="s">
        <v>41</v>
      </c>
      <c r="C195" s="13">
        <f>SUM(D195:M195)</f>
        <v>34780</v>
      </c>
      <c r="D195" s="13">
        <v>30891</v>
      </c>
      <c r="E195" s="13">
        <v>3440</v>
      </c>
      <c r="F195" s="13">
        <v>212</v>
      </c>
      <c r="G195" s="13">
        <v>1</v>
      </c>
      <c r="H195" s="13">
        <v>1</v>
      </c>
      <c r="I195" s="13">
        <v>0</v>
      </c>
      <c r="J195" s="13">
        <v>0</v>
      </c>
      <c r="K195" s="13">
        <v>210</v>
      </c>
      <c r="L195" s="13">
        <v>24</v>
      </c>
      <c r="M195" s="13">
        <v>1</v>
      </c>
    </row>
    <row r="196" spans="1:20" ht="12.75">
      <c r="A196" s="8" t="s">
        <v>232</v>
      </c>
      <c r="C196" s="14">
        <f t="shared" si="44"/>
        <v>34780</v>
      </c>
      <c r="D196" s="14">
        <f>+D195</f>
        <v>30891</v>
      </c>
      <c r="E196" s="14">
        <f aca="true" t="shared" si="56" ref="E196:M196">+E195</f>
        <v>3440</v>
      </c>
      <c r="F196" s="14">
        <f t="shared" si="56"/>
        <v>212</v>
      </c>
      <c r="G196" s="14">
        <f t="shared" si="56"/>
        <v>1</v>
      </c>
      <c r="H196" s="14">
        <f t="shared" si="56"/>
        <v>1</v>
      </c>
      <c r="I196" s="14">
        <f t="shared" si="56"/>
        <v>0</v>
      </c>
      <c r="J196" s="14">
        <f t="shared" si="56"/>
        <v>0</v>
      </c>
      <c r="K196" s="14">
        <f t="shared" si="56"/>
        <v>210</v>
      </c>
      <c r="L196" s="14">
        <f t="shared" si="56"/>
        <v>24</v>
      </c>
      <c r="M196" s="14">
        <f t="shared" si="56"/>
        <v>1</v>
      </c>
      <c r="N196" s="4"/>
      <c r="O196" s="4"/>
      <c r="P196" s="4"/>
      <c r="Q196" s="4"/>
      <c r="R196" s="4"/>
      <c r="S196" s="4"/>
      <c r="T196" s="4"/>
    </row>
    <row r="197" spans="3:13" ht="12.75"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2.75">
      <c r="A198" s="8" t="s">
        <v>233</v>
      </c>
      <c r="C198" s="14">
        <f>SUM(D198:M198)</f>
        <v>397114</v>
      </c>
      <c r="D198" s="14">
        <f>+D13+D19+D22+D27+D30+D32+D37+D40+D42+D45+D47+D49+D55+D57+D61+D66+D69+D73+D75+D79+D82+D86+D91+D96+D107+D115+D118+D128+D130+D132+D134+D136+D140+D142+D154+D156+D162+D165+D167+D170+D172+D177+D182+D185+D188+D190+D192+D194+D196</f>
        <v>326357</v>
      </c>
      <c r="E198" s="14">
        <f aca="true" t="shared" si="57" ref="E198:M198">+E13+E19+E22+E27+E30+E32+E37+E40+E42+E45+E47+E49+E55+E57+E61+E66+E69+E73+E75+E79+E82+E86+E91+E96+E107+E115+E118+E128+E130+E132+E134+E136+E140+E142+E154+E156+E162+E165+E167+E170+E172+E177+E182+E185+E188+E190+E192+E194+E196</f>
        <v>41789</v>
      </c>
      <c r="F198" s="14">
        <f t="shared" si="57"/>
        <v>3665</v>
      </c>
      <c r="G198" s="14">
        <f t="shared" si="57"/>
        <v>53</v>
      </c>
      <c r="H198" s="14">
        <f t="shared" si="57"/>
        <v>159</v>
      </c>
      <c r="I198" s="14">
        <f t="shared" si="57"/>
        <v>0</v>
      </c>
      <c r="J198" s="14">
        <f t="shared" si="57"/>
        <v>126</v>
      </c>
      <c r="K198" s="14">
        <f t="shared" si="57"/>
        <v>3292</v>
      </c>
      <c r="L198" s="14">
        <f t="shared" si="57"/>
        <v>21210</v>
      </c>
      <c r="M198" s="14">
        <f t="shared" si="57"/>
        <v>463</v>
      </c>
    </row>
    <row r="201" ht="12.75">
      <c r="C201" s="3"/>
    </row>
  </sheetData>
  <printOptions/>
  <pageMargins left="0.75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2011-12-22T21:10:39Z</cp:lastPrinted>
  <dcterms:created xsi:type="dcterms:W3CDTF">2011-12-13T21:06:18Z</dcterms:created>
  <dcterms:modified xsi:type="dcterms:W3CDTF">2013-12-16T21:05:37Z</dcterms:modified>
  <cp:category/>
  <cp:version/>
  <cp:contentType/>
  <cp:contentStatus/>
</cp:coreProperties>
</file>