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0"/>
  </bookViews>
  <sheets>
    <sheet name="facturcoopareaEDES12" sheetId="1" r:id="rId1"/>
    <sheet name="usucoopareaEDES12" sheetId="2" r:id="rId2"/>
  </sheets>
  <definedNames/>
  <calcPr fullCalcOnLoad="1"/>
</workbook>
</file>

<file path=xl/sharedStrings.xml><?xml version="1.0" encoding="utf-8"?>
<sst xmlns="http://schemas.openxmlformats.org/spreadsheetml/2006/main" count="287" uniqueCount="93">
  <si>
    <t>Coop de Darregueira</t>
  </si>
  <si>
    <t>Coop de Las Martinetas</t>
  </si>
  <si>
    <t>Coop de Stroeder</t>
  </si>
  <si>
    <t>Coop de Espartillar</t>
  </si>
  <si>
    <t>Coop de Villa Iris</t>
  </si>
  <si>
    <t>Coop de Pedro Luro</t>
  </si>
  <si>
    <t>Coop de Azopardo</t>
  </si>
  <si>
    <t>Coop de San Jorge</t>
  </si>
  <si>
    <t>Coop de S. de la Ventana</t>
  </si>
  <si>
    <t>Coop de Algarrobo (J. Couste)</t>
  </si>
  <si>
    <t>Coop de Cabildo</t>
  </si>
  <si>
    <t>Coop de Ascasubi</t>
  </si>
  <si>
    <t>Coop de J. Pradere</t>
  </si>
  <si>
    <t>Coop de Cnel. Dorrego</t>
  </si>
  <si>
    <t>Coop de General Lamadrid</t>
  </si>
  <si>
    <t>Coop de Pigüe</t>
  </si>
  <si>
    <t>Coop de San Miguel Arcangel</t>
  </si>
  <si>
    <t>Coop de Puan</t>
  </si>
  <si>
    <t>Coop de Colonia Los Alfalfares</t>
  </si>
  <si>
    <t>Coop de Chasico</t>
  </si>
  <si>
    <t>Coop de Dufaur</t>
  </si>
  <si>
    <t>Coop de Felipe Sola</t>
  </si>
  <si>
    <t>Coop de Monte Hermoso</t>
  </si>
  <si>
    <t>Coop de Punta Alta</t>
  </si>
  <si>
    <t>Coop de Huanguelen</t>
  </si>
  <si>
    <t>Coop de Villa Maza</t>
  </si>
  <si>
    <t>Coop de San Jose</t>
  </si>
  <si>
    <t>Coop de Goyena</t>
  </si>
  <si>
    <t>Coop de Saldungaray</t>
  </si>
  <si>
    <t>Coop de Coronel Pringles</t>
  </si>
  <si>
    <t>Coop de San Germán</t>
  </si>
  <si>
    <t>Coop de Mayor Buratovich</t>
  </si>
  <si>
    <t>Coop de Indio Rico</t>
  </si>
  <si>
    <t>Coop de Tornquist</t>
  </si>
  <si>
    <t>Coop de La Colina</t>
  </si>
  <si>
    <t>Coop de Colonia La Merced</t>
  </si>
  <si>
    <t>Coop de Bordenave</t>
  </si>
  <si>
    <t>Coop de 17 de Agosto</t>
  </si>
  <si>
    <t>Coop de El Perdido - Jose A. Guisasola</t>
  </si>
  <si>
    <t>Coop de Bahia San Blás</t>
  </si>
  <si>
    <t>Coop de Oriente Ltda.</t>
  </si>
  <si>
    <t>Adolfo Alsina</t>
  </si>
  <si>
    <t>Bahía Blanca</t>
  </si>
  <si>
    <t>Cnl. de Marina L. Rosales</t>
  </si>
  <si>
    <t>Coronel Dorrego</t>
  </si>
  <si>
    <t>Coronel Pringles</t>
  </si>
  <si>
    <t>Coronel Suárez</t>
  </si>
  <si>
    <t>General Lamadrid</t>
  </si>
  <si>
    <t>Guaminí</t>
  </si>
  <si>
    <t>Monte Hermoso</t>
  </si>
  <si>
    <t>Patagones</t>
  </si>
  <si>
    <t>Puán</t>
  </si>
  <si>
    <t>Saavedra</t>
  </si>
  <si>
    <t>Tornquist</t>
  </si>
  <si>
    <t>Villarino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</si>
  <si>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</si>
  <si>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</si>
  <si>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</si>
  <si>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</si>
  <si>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</si>
  <si>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</si>
  <si>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</si>
  <si>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</si>
  <si>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</si>
  <si>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</si>
  <si>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</si>
  <si>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</si>
  <si>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</si>
  <si>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</si>
  <si>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</si>
  <si>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</si>
  <si>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Las Cooperativas que no están en Adolfo Alsina fueron cargadas en el Area NORTE</t>
  </si>
  <si>
    <t>Total Adolfo Alsina</t>
  </si>
  <si>
    <t>Total Bahía Blanca</t>
  </si>
  <si>
    <t>Total Cnl. de Marina L. Rosales</t>
  </si>
  <si>
    <t>Total Coronel Dorrego</t>
  </si>
  <si>
    <t>Total Coronel Pringles</t>
  </si>
  <si>
    <t>Total Coronel Suárez</t>
  </si>
  <si>
    <t>Total General Lamadrid</t>
  </si>
  <si>
    <t>Total Guaminí</t>
  </si>
  <si>
    <t>Total Monte Hermoso</t>
  </si>
  <si>
    <t>Total Patagones</t>
  </si>
  <si>
    <t>Total Puán</t>
  </si>
  <si>
    <t>Total Saavedra</t>
  </si>
  <si>
    <t>Total Tornquist</t>
  </si>
  <si>
    <t>Total Villarino</t>
  </si>
  <si>
    <t>Total Cooperativas</t>
  </si>
  <si>
    <t>PROVINCIA DE BUENOS AIRES- Cooperativas AREA SUR</t>
  </si>
  <si>
    <t>PROVINCIA DE BUENOS AIRES- Cooperativas  AREA SUR</t>
  </si>
  <si>
    <t>AÑO 2012</t>
  </si>
  <si>
    <t>Laprida</t>
  </si>
  <si>
    <t>Total Laprida</t>
  </si>
  <si>
    <t>Coopde San Jorge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</si>
</sst>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_ ;_ @_ 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3" fontId="4" fillId="0" borderId="0" xfId="0" applyNumberFormat="1" applyFont="1" applyAlignment="1">
      <alignment horizontal="center"/>
    </xf>
    <xf numFmtId="3" fontId="2" fillId="0" borderId="1" xfId="19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center"/>
    </xf>
    <xf numFmtId="3" fontId="0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6"/>
  <sheetViews>
    <sheetView tabSelected="1" workbookViewId="0" topLeftCell="B53">
      <selection activeCell="B78" sqref="B78"/>
    </sheetView>
  </sheetViews>
  <sheetFormatPr defaultColWidth="11.421875" defaultRowHeight="12.75"/>
  <cols>
    <col min="1" max="1" width="25.421875" style="0" customWidth="1"/>
    <col min="2" max="2" width="29.421875" style="0" customWidth="1"/>
    <col min="3" max="3" width="21.00390625" style="0" customWidth="1"/>
    <col min="12" max="12" width="11.00390625" style="0" customWidth="1"/>
  </cols>
  <sheetData>
    <row r="2" spans="1:13" ht="12.75">
      <c r="A2" s="3" t="s">
        <v>89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3" t="s">
        <v>88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" t="s">
        <v>55</v>
      </c>
      <c r="C4" s="3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3" t="s">
        <v>56</v>
      </c>
      <c r="C5" s="3"/>
      <c r="D5" s="3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3"/>
      <c r="C6" s="3"/>
      <c r="D6" s="3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3" t="s">
        <v>57</v>
      </c>
      <c r="B7" s="3" t="s">
        <v>58</v>
      </c>
      <c r="C7" s="4" t="s">
        <v>59</v>
      </c>
      <c r="D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69</v>
      </c>
    </row>
    <row r="8" spans="1:13" ht="12.75">
      <c r="A8" s="1" t="s">
        <v>41</v>
      </c>
      <c r="B8" s="1" t="s">
        <v>16</v>
      </c>
      <c r="C8" s="14">
        <f>SUM(D8:M8)</f>
        <v>1151.3590000000002</v>
      </c>
      <c r="D8" s="14">
        <v>547.307</v>
      </c>
      <c r="E8" s="14">
        <v>221.303</v>
      </c>
      <c r="F8" s="14">
        <v>125.018</v>
      </c>
      <c r="G8" s="14">
        <v>0</v>
      </c>
      <c r="H8" s="14">
        <v>134.811</v>
      </c>
      <c r="I8" s="14">
        <v>0</v>
      </c>
      <c r="J8" s="14">
        <v>0</v>
      </c>
      <c r="K8" s="14">
        <v>0</v>
      </c>
      <c r="L8" s="14">
        <v>122.92</v>
      </c>
      <c r="M8" s="14">
        <v>0</v>
      </c>
    </row>
    <row r="9" spans="1:13" ht="12.75">
      <c r="A9" s="1" t="s">
        <v>41</v>
      </c>
      <c r="B9" s="1" t="s">
        <v>0</v>
      </c>
      <c r="C9" s="14">
        <f>SUM(D9:M9)</f>
        <v>377.503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377.503</v>
      </c>
      <c r="M9" s="14">
        <v>0</v>
      </c>
    </row>
    <row r="10" spans="1:13" ht="12.75">
      <c r="A10" s="1" t="s">
        <v>41</v>
      </c>
      <c r="B10" s="1" t="s">
        <v>25</v>
      </c>
      <c r="C10" s="14">
        <f>SUM(D10:M10)</f>
        <v>7573.8859999999995</v>
      </c>
      <c r="D10" s="14">
        <v>1271.755</v>
      </c>
      <c r="E10" s="14">
        <v>761.617</v>
      </c>
      <c r="F10" s="14">
        <v>4253.405</v>
      </c>
      <c r="G10" s="14">
        <v>51.431</v>
      </c>
      <c r="H10" s="14">
        <v>436.241</v>
      </c>
      <c r="I10" s="14">
        <v>0</v>
      </c>
      <c r="J10" s="14">
        <v>0</v>
      </c>
      <c r="K10" s="14">
        <v>0</v>
      </c>
      <c r="L10" s="14">
        <v>648.526</v>
      </c>
      <c r="M10" s="14">
        <v>150.911</v>
      </c>
    </row>
    <row r="11" spans="1:13" ht="12.75">
      <c r="A11" s="1" t="s">
        <v>41</v>
      </c>
      <c r="B11" s="1" t="s">
        <v>3</v>
      </c>
      <c r="C11" s="14">
        <f>SUM(D11:M11)</f>
        <v>422.819</v>
      </c>
      <c r="D11" s="14">
        <v>21.661</v>
      </c>
      <c r="E11" s="14">
        <v>45.322</v>
      </c>
      <c r="F11" s="14">
        <v>82.46</v>
      </c>
      <c r="G11" s="14">
        <v>0</v>
      </c>
      <c r="H11" s="14">
        <v>59.719</v>
      </c>
      <c r="I11" s="14">
        <v>0</v>
      </c>
      <c r="J11" s="14">
        <v>92.105</v>
      </c>
      <c r="K11" s="14">
        <v>0</v>
      </c>
      <c r="L11" s="14">
        <v>121.552</v>
      </c>
      <c r="M11" s="14">
        <v>0</v>
      </c>
    </row>
    <row r="12" spans="1:13" ht="12.75">
      <c r="A12" s="3" t="s">
        <v>72</v>
      </c>
      <c r="B12" s="1"/>
      <c r="C12" s="15">
        <f>+C8+C9+C10+C11</f>
        <v>9525.567</v>
      </c>
      <c r="D12" s="15">
        <f aca="true" t="shared" si="0" ref="D12:M12">+D8+D9+D10+D11</f>
        <v>1840.7230000000002</v>
      </c>
      <c r="E12" s="15">
        <f t="shared" si="0"/>
        <v>1028.242</v>
      </c>
      <c r="F12" s="15">
        <f t="shared" si="0"/>
        <v>4460.883</v>
      </c>
      <c r="G12" s="15">
        <f t="shared" si="0"/>
        <v>51.431</v>
      </c>
      <c r="H12" s="15">
        <f t="shared" si="0"/>
        <v>630.7710000000001</v>
      </c>
      <c r="I12" s="15">
        <f t="shared" si="0"/>
        <v>0</v>
      </c>
      <c r="J12" s="15">
        <f t="shared" si="0"/>
        <v>92.105</v>
      </c>
      <c r="K12" s="15">
        <f t="shared" si="0"/>
        <v>0</v>
      </c>
      <c r="L12" s="15">
        <f t="shared" si="0"/>
        <v>1270.501</v>
      </c>
      <c r="M12" s="15">
        <f t="shared" si="0"/>
        <v>150.911</v>
      </c>
    </row>
    <row r="13" spans="1:13" ht="12.75">
      <c r="A13" s="1" t="s">
        <v>42</v>
      </c>
      <c r="B13" s="1" t="s">
        <v>35</v>
      </c>
      <c r="C13" s="14">
        <f>SUM(D13:M13)</f>
        <v>439.399</v>
      </c>
      <c r="D13" s="14">
        <v>0</v>
      </c>
      <c r="E13" s="14">
        <v>0</v>
      </c>
      <c r="F13" s="14">
        <v>0</v>
      </c>
      <c r="G13" s="14">
        <v>0</v>
      </c>
      <c r="H13" s="14">
        <v>13.315</v>
      </c>
      <c r="I13" s="14">
        <v>0</v>
      </c>
      <c r="J13" s="14">
        <v>0</v>
      </c>
      <c r="K13" s="14">
        <v>0</v>
      </c>
      <c r="L13" s="14">
        <v>426.084</v>
      </c>
      <c r="M13" s="14">
        <v>0</v>
      </c>
    </row>
    <row r="14" spans="1:13" ht="12.75">
      <c r="A14" s="1" t="s">
        <v>42</v>
      </c>
      <c r="B14" s="1" t="s">
        <v>10</v>
      </c>
      <c r="C14" s="14">
        <f>SUM(D14:M14)</f>
        <v>15566.315</v>
      </c>
      <c r="D14" s="14">
        <v>1827.787</v>
      </c>
      <c r="E14" s="14">
        <v>395.588</v>
      </c>
      <c r="F14" s="14">
        <v>3043.536</v>
      </c>
      <c r="G14" s="14">
        <v>6300.429</v>
      </c>
      <c r="H14" s="14">
        <v>339.498</v>
      </c>
      <c r="I14" s="14">
        <v>0</v>
      </c>
      <c r="J14" s="14">
        <v>0</v>
      </c>
      <c r="K14" s="14">
        <v>1935.822</v>
      </c>
      <c r="L14" s="14">
        <v>1723.655</v>
      </c>
      <c r="M14" s="14">
        <v>0</v>
      </c>
    </row>
    <row r="15" spans="1:13" ht="12.75">
      <c r="A15" s="3" t="s">
        <v>73</v>
      </c>
      <c r="B15" s="1"/>
      <c r="C15" s="15">
        <f>+C13+C14</f>
        <v>16005.714</v>
      </c>
      <c r="D15" s="15">
        <f aca="true" t="shared" si="1" ref="D15:M15">+D13+D14</f>
        <v>1827.787</v>
      </c>
      <c r="E15" s="15">
        <f t="shared" si="1"/>
        <v>395.588</v>
      </c>
      <c r="F15" s="15">
        <f t="shared" si="1"/>
        <v>3043.536</v>
      </c>
      <c r="G15" s="15">
        <f t="shared" si="1"/>
        <v>6300.429</v>
      </c>
      <c r="H15" s="15">
        <f t="shared" si="1"/>
        <v>352.813</v>
      </c>
      <c r="I15" s="15">
        <f t="shared" si="1"/>
        <v>0</v>
      </c>
      <c r="J15" s="15">
        <f t="shared" si="1"/>
        <v>0</v>
      </c>
      <c r="K15" s="15">
        <f t="shared" si="1"/>
        <v>1935.822</v>
      </c>
      <c r="L15" s="15">
        <f t="shared" si="1"/>
        <v>2149.739</v>
      </c>
      <c r="M15" s="15">
        <f t="shared" si="1"/>
        <v>0</v>
      </c>
    </row>
    <row r="16" spans="1:13" ht="12.75">
      <c r="A16" s="1" t="s">
        <v>43</v>
      </c>
      <c r="B16" s="1" t="s">
        <v>23</v>
      </c>
      <c r="C16" s="14">
        <f>SUM(D16:M16)</f>
        <v>125255.59399999998</v>
      </c>
      <c r="D16" s="14">
        <v>40319.771</v>
      </c>
      <c r="E16" s="14">
        <v>13884.153</v>
      </c>
      <c r="F16" s="14">
        <v>30095.772</v>
      </c>
      <c r="G16" s="14">
        <v>287.28</v>
      </c>
      <c r="H16" s="14">
        <v>4368.878</v>
      </c>
      <c r="I16" s="14">
        <v>0</v>
      </c>
      <c r="J16" s="14">
        <v>0</v>
      </c>
      <c r="K16" s="14">
        <v>35453.952</v>
      </c>
      <c r="L16" s="14">
        <v>611.386</v>
      </c>
      <c r="M16" s="14">
        <v>234.402</v>
      </c>
    </row>
    <row r="17" spans="1:13" ht="12.75">
      <c r="A17" s="3" t="s">
        <v>74</v>
      </c>
      <c r="B17" s="1"/>
      <c r="C17" s="15">
        <f>+C16</f>
        <v>125255.59399999998</v>
      </c>
      <c r="D17" s="15">
        <f aca="true" t="shared" si="2" ref="D17:M17">+D16</f>
        <v>40319.771</v>
      </c>
      <c r="E17" s="15">
        <f t="shared" si="2"/>
        <v>13884.153</v>
      </c>
      <c r="F17" s="15">
        <f t="shared" si="2"/>
        <v>30095.772</v>
      </c>
      <c r="G17" s="15">
        <f t="shared" si="2"/>
        <v>287.28</v>
      </c>
      <c r="H17" s="15">
        <f t="shared" si="2"/>
        <v>4368.878</v>
      </c>
      <c r="I17" s="15">
        <f t="shared" si="2"/>
        <v>0</v>
      </c>
      <c r="J17" s="15">
        <f t="shared" si="2"/>
        <v>0</v>
      </c>
      <c r="K17" s="15">
        <f t="shared" si="2"/>
        <v>35453.952</v>
      </c>
      <c r="L17" s="15">
        <f t="shared" si="2"/>
        <v>611.386</v>
      </c>
      <c r="M17" s="15">
        <f t="shared" si="2"/>
        <v>234.402</v>
      </c>
    </row>
    <row r="18" spans="1:13" ht="12.75">
      <c r="A18" s="1" t="s">
        <v>44</v>
      </c>
      <c r="B18" s="1" t="s">
        <v>38</v>
      </c>
      <c r="C18" s="14">
        <f>SUM(D18:M18)</f>
        <v>1561.5569999999998</v>
      </c>
      <c r="D18" s="14">
        <v>576.279</v>
      </c>
      <c r="E18" s="14">
        <v>200.102</v>
      </c>
      <c r="F18" s="14">
        <v>479.322</v>
      </c>
      <c r="G18" s="14">
        <v>28.719</v>
      </c>
      <c r="H18" s="14">
        <v>230.523</v>
      </c>
      <c r="I18" s="14">
        <v>0</v>
      </c>
      <c r="J18" s="14">
        <v>0</v>
      </c>
      <c r="K18" s="14">
        <v>36.11</v>
      </c>
      <c r="L18" s="14">
        <v>0</v>
      </c>
      <c r="M18" s="14">
        <v>10.502</v>
      </c>
    </row>
    <row r="19" spans="1:13" ht="12.75">
      <c r="A19" s="1" t="s">
        <v>44</v>
      </c>
      <c r="B19" s="1" t="s">
        <v>13</v>
      </c>
      <c r="C19" s="14">
        <f>SUM(D19:M19)</f>
        <v>20066.216999999997</v>
      </c>
      <c r="D19" s="14">
        <v>7816.495</v>
      </c>
      <c r="E19" s="14">
        <v>5485.392</v>
      </c>
      <c r="F19" s="14">
        <v>659.614</v>
      </c>
      <c r="G19" s="14">
        <v>1239.122</v>
      </c>
      <c r="H19" s="14">
        <v>1997.378</v>
      </c>
      <c r="I19" s="14">
        <v>0</v>
      </c>
      <c r="J19" s="14">
        <v>0</v>
      </c>
      <c r="K19" s="14">
        <v>733.846</v>
      </c>
      <c r="L19" s="14">
        <v>2134.37</v>
      </c>
      <c r="M19" s="14">
        <v>0</v>
      </c>
    </row>
    <row r="20" spans="1:13" ht="12.75">
      <c r="A20" s="1" t="s">
        <v>44</v>
      </c>
      <c r="B20" s="1" t="s">
        <v>40</v>
      </c>
      <c r="C20" s="14">
        <f>SUM(D20:M20)</f>
        <v>2829.4289999999996</v>
      </c>
      <c r="D20" s="14">
        <v>1450.558</v>
      </c>
      <c r="E20" s="14">
        <v>857.776</v>
      </c>
      <c r="F20" s="14">
        <v>0</v>
      </c>
      <c r="G20" s="14">
        <v>0</v>
      </c>
      <c r="H20" s="14">
        <v>397.488</v>
      </c>
      <c r="I20" s="14">
        <v>0</v>
      </c>
      <c r="J20" s="14">
        <v>0</v>
      </c>
      <c r="K20" s="14">
        <v>106.36</v>
      </c>
      <c r="L20" s="14">
        <v>17.247</v>
      </c>
      <c r="M20" s="14">
        <v>0</v>
      </c>
    </row>
    <row r="21" spans="1:13" ht="12.75">
      <c r="A21" s="3" t="s">
        <v>75</v>
      </c>
      <c r="B21" s="1"/>
      <c r="C21" s="15">
        <f>+C18+C19+C20</f>
        <v>24457.202999999998</v>
      </c>
      <c r="D21" s="15">
        <f aca="true" t="shared" si="3" ref="D21:M21">+D18+D19+D20</f>
        <v>9843.331999999999</v>
      </c>
      <c r="E21" s="15">
        <f t="shared" si="3"/>
        <v>6543.2699999999995</v>
      </c>
      <c r="F21" s="15">
        <f t="shared" si="3"/>
        <v>1138.9360000000001</v>
      </c>
      <c r="G21" s="15">
        <f t="shared" si="3"/>
        <v>1267.8410000000001</v>
      </c>
      <c r="H21" s="15">
        <f t="shared" si="3"/>
        <v>2625.3889999999997</v>
      </c>
      <c r="I21" s="15">
        <f t="shared" si="3"/>
        <v>0</v>
      </c>
      <c r="J21" s="15">
        <f t="shared" si="3"/>
        <v>0</v>
      </c>
      <c r="K21" s="15">
        <f t="shared" si="3"/>
        <v>876.316</v>
      </c>
      <c r="L21" s="15">
        <f t="shared" si="3"/>
        <v>2151.6169999999997</v>
      </c>
      <c r="M21" s="15">
        <f t="shared" si="3"/>
        <v>10.502</v>
      </c>
    </row>
    <row r="22" spans="1:13" ht="12.75">
      <c r="A22" s="1" t="s">
        <v>45</v>
      </c>
      <c r="B22" s="1" t="s">
        <v>32</v>
      </c>
      <c r="C22" s="14">
        <f>SUM(D22:M22)</f>
        <v>1153.9829999999997</v>
      </c>
      <c r="D22" s="14">
        <v>610.737</v>
      </c>
      <c r="E22" s="14">
        <v>56.282</v>
      </c>
      <c r="F22" s="14">
        <v>168.213</v>
      </c>
      <c r="G22" s="14">
        <v>21.108</v>
      </c>
      <c r="H22" s="14">
        <v>148.534</v>
      </c>
      <c r="I22" s="14">
        <v>0</v>
      </c>
      <c r="J22" s="14">
        <v>0</v>
      </c>
      <c r="K22" s="14">
        <v>55.507</v>
      </c>
      <c r="L22" s="14">
        <v>88.541</v>
      </c>
      <c r="M22" s="14">
        <v>5.061</v>
      </c>
    </row>
    <row r="23" spans="1:13" ht="12.75">
      <c r="A23" s="1" t="s">
        <v>45</v>
      </c>
      <c r="B23" s="1" t="s">
        <v>28</v>
      </c>
      <c r="C23" s="14">
        <f>SUM(D23:M23)</f>
        <v>866.1700000000001</v>
      </c>
      <c r="D23" s="14">
        <v>17.225</v>
      </c>
      <c r="E23" s="14">
        <v>277.368</v>
      </c>
      <c r="F23" s="14">
        <v>0</v>
      </c>
      <c r="G23" s="14">
        <v>0</v>
      </c>
      <c r="H23" s="14">
        <v>69.645</v>
      </c>
      <c r="I23" s="14">
        <v>0</v>
      </c>
      <c r="J23" s="14">
        <v>0</v>
      </c>
      <c r="K23" s="14">
        <v>0</v>
      </c>
      <c r="L23" s="14">
        <v>501.932</v>
      </c>
      <c r="M23" s="14">
        <v>0</v>
      </c>
    </row>
    <row r="24" spans="1:13" ht="12.75">
      <c r="A24" s="1" t="s">
        <v>45</v>
      </c>
      <c r="B24" s="1" t="s">
        <v>29</v>
      </c>
      <c r="C24" s="14">
        <f>SUM(D24:M24)</f>
        <v>31517.93</v>
      </c>
      <c r="D24" s="14">
        <v>14465.191</v>
      </c>
      <c r="E24" s="14">
        <v>4614.977</v>
      </c>
      <c r="F24" s="14">
        <v>8689</v>
      </c>
      <c r="G24" s="14">
        <v>0</v>
      </c>
      <c r="H24" s="14">
        <v>2008.531</v>
      </c>
      <c r="I24" s="14">
        <v>0</v>
      </c>
      <c r="J24" s="14">
        <v>0</v>
      </c>
      <c r="K24" s="14">
        <v>776.683</v>
      </c>
      <c r="L24" s="14">
        <v>963.548</v>
      </c>
      <c r="M24" s="14">
        <v>0</v>
      </c>
    </row>
    <row r="25" spans="1:13" ht="12.75">
      <c r="A25" s="3" t="s">
        <v>76</v>
      </c>
      <c r="B25" s="1"/>
      <c r="C25" s="15">
        <f>+C22+C23+C24</f>
        <v>33538.083</v>
      </c>
      <c r="D25" s="15">
        <f aca="true" t="shared" si="4" ref="D25:M25">+D22+D23+D24</f>
        <v>15093.153</v>
      </c>
      <c r="E25" s="15">
        <f t="shared" si="4"/>
        <v>4948.6269999999995</v>
      </c>
      <c r="F25" s="15">
        <f t="shared" si="4"/>
        <v>8857.213</v>
      </c>
      <c r="G25" s="15">
        <f t="shared" si="4"/>
        <v>21.108</v>
      </c>
      <c r="H25" s="15">
        <f t="shared" si="4"/>
        <v>2226.71</v>
      </c>
      <c r="I25" s="15">
        <f t="shared" si="4"/>
        <v>0</v>
      </c>
      <c r="J25" s="15">
        <f t="shared" si="4"/>
        <v>0</v>
      </c>
      <c r="K25" s="15">
        <f t="shared" si="4"/>
        <v>832.1899999999999</v>
      </c>
      <c r="L25" s="15">
        <f t="shared" si="4"/>
        <v>1554.021</v>
      </c>
      <c r="M25" s="15">
        <f t="shared" si="4"/>
        <v>5.061</v>
      </c>
    </row>
    <row r="26" spans="1:13" ht="12.75">
      <c r="A26" s="1" t="s">
        <v>46</v>
      </c>
      <c r="B26" s="1" t="s">
        <v>3</v>
      </c>
      <c r="C26" s="14">
        <f>SUM(D26:M26)</f>
        <v>635.1469999999999</v>
      </c>
      <c r="D26" s="14">
        <v>10.07</v>
      </c>
      <c r="E26" s="14">
        <v>1.031</v>
      </c>
      <c r="F26" s="14">
        <v>117.895</v>
      </c>
      <c r="G26" s="14">
        <v>0</v>
      </c>
      <c r="H26" s="14">
        <v>9.072</v>
      </c>
      <c r="I26" s="14">
        <v>0</v>
      </c>
      <c r="J26" s="14">
        <v>318.793</v>
      </c>
      <c r="K26" s="14">
        <v>0</v>
      </c>
      <c r="L26" s="14">
        <v>178.286</v>
      </c>
      <c r="M26" s="14">
        <v>0</v>
      </c>
    </row>
    <row r="27" spans="1:13" ht="12.75">
      <c r="A27" s="1" t="s">
        <v>46</v>
      </c>
      <c r="B27" s="1" t="s">
        <v>8</v>
      </c>
      <c r="C27" s="14">
        <f>SUM(D27:M27)</f>
        <v>807.0989999999999</v>
      </c>
      <c r="D27" s="14">
        <v>341.204</v>
      </c>
      <c r="E27" s="14">
        <v>259.57</v>
      </c>
      <c r="F27" s="14">
        <v>0</v>
      </c>
      <c r="G27" s="14">
        <v>23.482</v>
      </c>
      <c r="H27" s="14">
        <v>182.843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1:13" ht="12.75">
      <c r="A28" s="1" t="s">
        <v>46</v>
      </c>
      <c r="B28" s="1" t="s">
        <v>34</v>
      </c>
      <c r="C28" s="14">
        <f>SUM(D28:M28)</f>
        <v>453.256</v>
      </c>
      <c r="D28" s="14">
        <v>3.43</v>
      </c>
      <c r="E28" s="14">
        <v>0</v>
      </c>
      <c r="F28" s="14">
        <v>1.328</v>
      </c>
      <c r="G28" s="14">
        <v>0</v>
      </c>
      <c r="H28" s="14">
        <v>2.947</v>
      </c>
      <c r="I28" s="14">
        <v>0</v>
      </c>
      <c r="J28" s="14">
        <v>0</v>
      </c>
      <c r="K28" s="14">
        <v>0.771</v>
      </c>
      <c r="L28" s="14">
        <v>444.78</v>
      </c>
      <c r="M28" s="14">
        <v>0</v>
      </c>
    </row>
    <row r="29" spans="1:13" ht="12.75">
      <c r="A29" s="1" t="s">
        <v>46</v>
      </c>
      <c r="B29" s="1" t="s">
        <v>26</v>
      </c>
      <c r="C29" s="14">
        <f>SUM(D29:M29)</f>
        <v>8358.836000000001</v>
      </c>
      <c r="D29" s="14">
        <v>4006.946</v>
      </c>
      <c r="E29" s="14">
        <v>650.804</v>
      </c>
      <c r="F29" s="14">
        <v>2239.166</v>
      </c>
      <c r="G29" s="14">
        <v>75.558</v>
      </c>
      <c r="H29" s="14">
        <v>837.627</v>
      </c>
      <c r="I29" s="14">
        <v>0</v>
      </c>
      <c r="J29" s="14">
        <v>0</v>
      </c>
      <c r="K29" s="14">
        <v>107.859</v>
      </c>
      <c r="L29" s="14">
        <v>440.876</v>
      </c>
      <c r="M29" s="14">
        <v>0</v>
      </c>
    </row>
    <row r="30" spans="1:13" ht="12.75">
      <c r="A30" s="1" t="s">
        <v>46</v>
      </c>
      <c r="B30" s="1" t="s">
        <v>24</v>
      </c>
      <c r="C30" s="14">
        <f>SUM(D30:M30)</f>
        <v>8781.382</v>
      </c>
      <c r="D30" s="14">
        <v>3629.329</v>
      </c>
      <c r="E30" s="14">
        <v>1834.278</v>
      </c>
      <c r="F30" s="14">
        <v>1413.602</v>
      </c>
      <c r="G30" s="14">
        <v>0</v>
      </c>
      <c r="H30" s="14">
        <v>1178.093</v>
      </c>
      <c r="I30" s="14">
        <v>0</v>
      </c>
      <c r="J30" s="14">
        <v>0</v>
      </c>
      <c r="K30" s="14">
        <v>0</v>
      </c>
      <c r="L30" s="14">
        <v>726.08</v>
      </c>
      <c r="M30" s="14">
        <v>0</v>
      </c>
    </row>
    <row r="31" spans="1:13" ht="12.75">
      <c r="A31" s="3" t="s">
        <v>77</v>
      </c>
      <c r="B31" s="1"/>
      <c r="C31" s="15">
        <f>+C26+C27+C28+C29+C30</f>
        <v>19035.72</v>
      </c>
      <c r="D31" s="15">
        <f aca="true" t="shared" si="5" ref="D31:M31">+D26+D27+D28+D29+D30</f>
        <v>7990.978999999999</v>
      </c>
      <c r="E31" s="15">
        <f t="shared" si="5"/>
        <v>2745.683</v>
      </c>
      <c r="F31" s="15">
        <f t="shared" si="5"/>
        <v>3771.991</v>
      </c>
      <c r="G31" s="15">
        <f t="shared" si="5"/>
        <v>99.04</v>
      </c>
      <c r="H31" s="15">
        <f t="shared" si="5"/>
        <v>2210.5820000000003</v>
      </c>
      <c r="I31" s="15">
        <f t="shared" si="5"/>
        <v>0</v>
      </c>
      <c r="J31" s="15">
        <f t="shared" si="5"/>
        <v>318.793</v>
      </c>
      <c r="K31" s="15">
        <f t="shared" si="5"/>
        <v>108.63</v>
      </c>
      <c r="L31" s="15">
        <f t="shared" si="5"/>
        <v>1790.022</v>
      </c>
      <c r="M31" s="15">
        <f t="shared" si="5"/>
        <v>0</v>
      </c>
    </row>
    <row r="32" spans="1:13" ht="12.75">
      <c r="A32" s="1" t="s">
        <v>47</v>
      </c>
      <c r="B32" s="1" t="s">
        <v>34</v>
      </c>
      <c r="C32" s="14">
        <f>SUM(D32:M32)</f>
        <v>1598.807</v>
      </c>
      <c r="D32" s="14">
        <v>403.201</v>
      </c>
      <c r="E32" s="14">
        <v>167.384</v>
      </c>
      <c r="F32" s="14">
        <v>42.393</v>
      </c>
      <c r="G32" s="14">
        <v>0</v>
      </c>
      <c r="H32" s="14">
        <v>71.328</v>
      </c>
      <c r="I32" s="14">
        <v>0</v>
      </c>
      <c r="J32" s="14">
        <v>230.058</v>
      </c>
      <c r="K32" s="14">
        <v>57.201</v>
      </c>
      <c r="L32" s="14">
        <v>627.242</v>
      </c>
      <c r="M32" s="14">
        <v>0</v>
      </c>
    </row>
    <row r="33" spans="1:13" ht="12.75">
      <c r="A33" s="1" t="s">
        <v>47</v>
      </c>
      <c r="B33" s="1" t="s">
        <v>1</v>
      </c>
      <c r="C33" s="14">
        <f>SUM(D33:M33)</f>
        <v>1150.323</v>
      </c>
      <c r="D33" s="14">
        <v>101.047</v>
      </c>
      <c r="E33" s="14">
        <v>617.909</v>
      </c>
      <c r="F33" s="14">
        <v>0</v>
      </c>
      <c r="G33" s="14">
        <v>0</v>
      </c>
      <c r="H33" s="14">
        <v>71.185</v>
      </c>
      <c r="I33" s="14">
        <v>0</v>
      </c>
      <c r="J33" s="14">
        <v>0</v>
      </c>
      <c r="K33" s="14">
        <v>0</v>
      </c>
      <c r="L33" s="14">
        <v>360.182</v>
      </c>
      <c r="M33" s="14">
        <v>0</v>
      </c>
    </row>
    <row r="34" spans="1:13" ht="12.75">
      <c r="A34" s="1" t="s">
        <v>47</v>
      </c>
      <c r="B34" s="1" t="s">
        <v>14</v>
      </c>
      <c r="C34" s="14">
        <f>SUM(D34:M34)</f>
        <v>1391.752</v>
      </c>
      <c r="D34" s="14">
        <v>312.599</v>
      </c>
      <c r="E34" s="14">
        <v>200.274</v>
      </c>
      <c r="F34" s="14">
        <v>0</v>
      </c>
      <c r="G34" s="14">
        <v>0</v>
      </c>
      <c r="H34" s="14">
        <v>140.86</v>
      </c>
      <c r="I34" s="14">
        <v>0</v>
      </c>
      <c r="J34" s="14">
        <v>0</v>
      </c>
      <c r="K34" s="14">
        <v>0</v>
      </c>
      <c r="L34" s="14">
        <v>738.019</v>
      </c>
      <c r="M34" s="14">
        <v>0</v>
      </c>
    </row>
    <row r="35" spans="1:13" ht="12.75">
      <c r="A35" s="1" t="s">
        <v>47</v>
      </c>
      <c r="B35" s="1" t="s">
        <v>24</v>
      </c>
      <c r="C35" s="14">
        <f>SUM(D35:M35)</f>
        <v>72.375</v>
      </c>
      <c r="D35" s="14">
        <v>0</v>
      </c>
      <c r="E35" s="14">
        <v>0</v>
      </c>
      <c r="F35" s="14">
        <v>64.858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7.517</v>
      </c>
      <c r="M35" s="14">
        <v>0</v>
      </c>
    </row>
    <row r="36" spans="1:14" ht="12.75">
      <c r="A36" s="3" t="s">
        <v>78</v>
      </c>
      <c r="B36" s="1"/>
      <c r="C36" s="15">
        <f>+C32+C33+C34+C35</f>
        <v>4213.257</v>
      </c>
      <c r="D36" s="15">
        <f>+D32+D33+D34+D35</f>
        <v>816.847</v>
      </c>
      <c r="E36" s="15">
        <f aca="true" t="shared" si="6" ref="E36:M36">+E32+E33+E34+E35</f>
        <v>985.567</v>
      </c>
      <c r="F36" s="15">
        <f t="shared" si="6"/>
        <v>107.251</v>
      </c>
      <c r="G36" s="15">
        <f t="shared" si="6"/>
        <v>0</v>
      </c>
      <c r="H36" s="15">
        <f t="shared" si="6"/>
        <v>283.37300000000005</v>
      </c>
      <c r="I36" s="15">
        <f t="shared" si="6"/>
        <v>0</v>
      </c>
      <c r="J36" s="15">
        <f t="shared" si="6"/>
        <v>230.058</v>
      </c>
      <c r="K36" s="15">
        <f t="shared" si="6"/>
        <v>57.201</v>
      </c>
      <c r="L36" s="15">
        <f t="shared" si="6"/>
        <v>1732.96</v>
      </c>
      <c r="M36" s="15">
        <f t="shared" si="6"/>
        <v>0</v>
      </c>
      <c r="N36" s="10"/>
    </row>
    <row r="37" spans="1:13" ht="12.75">
      <c r="A37" s="1" t="s">
        <v>48</v>
      </c>
      <c r="B37" s="1" t="s">
        <v>24</v>
      </c>
      <c r="C37" s="14">
        <f>SUM(D37:M37)</f>
        <v>1287.884</v>
      </c>
      <c r="D37" s="14">
        <v>78.129</v>
      </c>
      <c r="E37" s="14">
        <v>14.468</v>
      </c>
      <c r="F37" s="14">
        <v>905.119</v>
      </c>
      <c r="G37" s="14">
        <v>0</v>
      </c>
      <c r="H37" s="14">
        <v>8.304</v>
      </c>
      <c r="I37" s="14">
        <v>0</v>
      </c>
      <c r="J37" s="14">
        <v>0</v>
      </c>
      <c r="K37" s="14">
        <v>0</v>
      </c>
      <c r="L37" s="14">
        <v>281.864</v>
      </c>
      <c r="M37" s="14">
        <v>0</v>
      </c>
    </row>
    <row r="38" spans="1:13" ht="12.75">
      <c r="A38" s="1" t="s">
        <v>48</v>
      </c>
      <c r="B38" s="1" t="s">
        <v>3</v>
      </c>
      <c r="C38" s="14">
        <f>SUM(D38:M38)</f>
        <v>770.219</v>
      </c>
      <c r="D38" s="14">
        <v>44.781</v>
      </c>
      <c r="E38" s="14">
        <v>39.6</v>
      </c>
      <c r="F38" s="14">
        <v>161.825</v>
      </c>
      <c r="G38" s="14">
        <v>0</v>
      </c>
      <c r="H38" s="14">
        <v>20.244</v>
      </c>
      <c r="I38" s="14">
        <v>0</v>
      </c>
      <c r="J38" s="14">
        <v>203.813</v>
      </c>
      <c r="K38" s="14">
        <v>0</v>
      </c>
      <c r="L38" s="14">
        <v>299.956</v>
      </c>
      <c r="M38" s="14">
        <v>0</v>
      </c>
    </row>
    <row r="39" spans="1:13" ht="12.75">
      <c r="A39" s="3" t="s">
        <v>79</v>
      </c>
      <c r="B39" s="1"/>
      <c r="C39" s="15">
        <f>+C37+C38</f>
        <v>2058.103</v>
      </c>
      <c r="D39" s="15">
        <f aca="true" t="shared" si="7" ref="D39:M39">+D37+D38</f>
        <v>122.91</v>
      </c>
      <c r="E39" s="15">
        <f t="shared" si="7"/>
        <v>54.068</v>
      </c>
      <c r="F39" s="15">
        <f t="shared" si="7"/>
        <v>1066.944</v>
      </c>
      <c r="G39" s="15">
        <f t="shared" si="7"/>
        <v>0</v>
      </c>
      <c r="H39" s="15">
        <f t="shared" si="7"/>
        <v>28.548000000000002</v>
      </c>
      <c r="I39" s="15">
        <f t="shared" si="7"/>
        <v>0</v>
      </c>
      <c r="J39" s="15">
        <f t="shared" si="7"/>
        <v>203.813</v>
      </c>
      <c r="K39" s="15">
        <f t="shared" si="7"/>
        <v>0</v>
      </c>
      <c r="L39" s="15">
        <f t="shared" si="7"/>
        <v>581.8199999999999</v>
      </c>
      <c r="M39" s="15">
        <f t="shared" si="7"/>
        <v>0</v>
      </c>
    </row>
    <row r="40" spans="1:13" ht="12.75">
      <c r="A40" s="16" t="s">
        <v>90</v>
      </c>
      <c r="B40" s="1" t="s">
        <v>92</v>
      </c>
      <c r="C40" s="14">
        <f>SUM(D40:M40)</f>
        <v>581.615</v>
      </c>
      <c r="D40" s="14">
        <v>193.715</v>
      </c>
      <c r="E40" s="14">
        <v>98.278</v>
      </c>
      <c r="F40" s="14">
        <v>0</v>
      </c>
      <c r="G40" s="14">
        <v>0</v>
      </c>
      <c r="H40" s="14">
        <v>81.852</v>
      </c>
      <c r="I40" s="14">
        <v>0</v>
      </c>
      <c r="J40" s="14">
        <v>0</v>
      </c>
      <c r="K40" s="14">
        <v>0</v>
      </c>
      <c r="L40" s="14">
        <v>207.77</v>
      </c>
      <c r="M40" s="14">
        <v>0</v>
      </c>
    </row>
    <row r="41" spans="1:13" ht="12.75">
      <c r="A41" s="3" t="s">
        <v>91</v>
      </c>
      <c r="B41" s="1"/>
      <c r="C41" s="15">
        <f>+C40</f>
        <v>581.615</v>
      </c>
      <c r="D41" s="15">
        <f>+D40</f>
        <v>193.715</v>
      </c>
      <c r="E41" s="15">
        <f aca="true" t="shared" si="8" ref="E41:M41">+E40</f>
        <v>98.278</v>
      </c>
      <c r="F41" s="15">
        <f t="shared" si="8"/>
        <v>0</v>
      </c>
      <c r="G41" s="15">
        <f t="shared" si="8"/>
        <v>0</v>
      </c>
      <c r="H41" s="15">
        <f t="shared" si="8"/>
        <v>81.852</v>
      </c>
      <c r="I41" s="15">
        <f t="shared" si="8"/>
        <v>0</v>
      </c>
      <c r="J41" s="15">
        <f t="shared" si="8"/>
        <v>0</v>
      </c>
      <c r="K41" s="15">
        <f t="shared" si="8"/>
        <v>0</v>
      </c>
      <c r="L41" s="15">
        <f t="shared" si="8"/>
        <v>207.77</v>
      </c>
      <c r="M41" s="15">
        <f t="shared" si="8"/>
        <v>0</v>
      </c>
    </row>
    <row r="42" spans="1:13" ht="12.75">
      <c r="A42" s="1" t="s">
        <v>49</v>
      </c>
      <c r="B42" s="1" t="s">
        <v>22</v>
      </c>
      <c r="C42" s="17">
        <f>SUM(D42:M42)</f>
        <v>17565.465999999997</v>
      </c>
      <c r="D42" s="17">
        <v>8382.798</v>
      </c>
      <c r="E42" s="17">
        <v>5935.855</v>
      </c>
      <c r="F42" s="17">
        <v>0</v>
      </c>
      <c r="G42" s="17">
        <v>728.64</v>
      </c>
      <c r="H42" s="17">
        <v>1984.038</v>
      </c>
      <c r="I42" s="17">
        <v>0</v>
      </c>
      <c r="J42" s="17">
        <v>0</v>
      </c>
      <c r="K42" s="17">
        <v>527.338</v>
      </c>
      <c r="L42" s="17">
        <v>6.797</v>
      </c>
      <c r="M42" s="17">
        <v>0</v>
      </c>
    </row>
    <row r="43" spans="1:13" ht="12.75">
      <c r="A43" s="3" t="s">
        <v>80</v>
      </c>
      <c r="B43" s="1"/>
      <c r="C43" s="15">
        <f>+C42</f>
        <v>17565.465999999997</v>
      </c>
      <c r="D43" s="15">
        <f aca="true" t="shared" si="9" ref="D43:M43">+D42</f>
        <v>8382.798</v>
      </c>
      <c r="E43" s="15">
        <f t="shared" si="9"/>
        <v>5935.855</v>
      </c>
      <c r="F43" s="15">
        <f t="shared" si="9"/>
        <v>0</v>
      </c>
      <c r="G43" s="15">
        <f t="shared" si="9"/>
        <v>728.64</v>
      </c>
      <c r="H43" s="15">
        <f t="shared" si="9"/>
        <v>1984.038</v>
      </c>
      <c r="I43" s="15">
        <f t="shared" si="9"/>
        <v>0</v>
      </c>
      <c r="J43" s="15">
        <f t="shared" si="9"/>
        <v>0</v>
      </c>
      <c r="K43" s="15">
        <f t="shared" si="9"/>
        <v>527.338</v>
      </c>
      <c r="L43" s="15">
        <f t="shared" si="9"/>
        <v>6.797</v>
      </c>
      <c r="M43" s="15">
        <f t="shared" si="9"/>
        <v>0</v>
      </c>
    </row>
    <row r="44" spans="1:13" ht="12.75">
      <c r="A44" s="1" t="s">
        <v>50</v>
      </c>
      <c r="B44" s="1" t="s">
        <v>12</v>
      </c>
      <c r="C44" s="14">
        <f>SUM(D44:M44)</f>
        <v>582.73</v>
      </c>
      <c r="D44" s="14">
        <v>356.873</v>
      </c>
      <c r="E44" s="14">
        <v>103.524</v>
      </c>
      <c r="F44" s="14">
        <v>18.968</v>
      </c>
      <c r="G44" s="14">
        <v>0</v>
      </c>
      <c r="H44" s="14">
        <v>93.184</v>
      </c>
      <c r="I44" s="14">
        <v>0</v>
      </c>
      <c r="J44" s="14">
        <v>0</v>
      </c>
      <c r="K44" s="14">
        <v>10.181</v>
      </c>
      <c r="L44" s="14">
        <v>0</v>
      </c>
      <c r="M44" s="14">
        <v>0</v>
      </c>
    </row>
    <row r="45" spans="1:13" ht="12.75">
      <c r="A45" s="1" t="s">
        <v>50</v>
      </c>
      <c r="B45" s="1" t="s">
        <v>39</v>
      </c>
      <c r="C45" s="14">
        <f>SUM(D45:M45)</f>
        <v>2818.325</v>
      </c>
      <c r="D45" s="14">
        <v>903.759</v>
      </c>
      <c r="E45" s="14">
        <v>1031.201</v>
      </c>
      <c r="F45" s="14">
        <v>34.593</v>
      </c>
      <c r="G45" s="14">
        <v>0</v>
      </c>
      <c r="H45" s="14">
        <v>600.027</v>
      </c>
      <c r="I45" s="14">
        <v>0</v>
      </c>
      <c r="J45" s="14">
        <v>0</v>
      </c>
      <c r="K45" s="14">
        <v>0</v>
      </c>
      <c r="L45" s="14">
        <v>248.745</v>
      </c>
      <c r="M45" s="14">
        <v>0</v>
      </c>
    </row>
    <row r="46" spans="1:13" ht="12.75">
      <c r="A46" s="1" t="s">
        <v>50</v>
      </c>
      <c r="B46" s="1" t="s">
        <v>2</v>
      </c>
      <c r="C46" s="14">
        <f>SUM(D46:M46)</f>
        <v>686.017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4.413</v>
      </c>
      <c r="L46" s="14">
        <v>681.604</v>
      </c>
      <c r="M46" s="14">
        <v>0</v>
      </c>
    </row>
    <row r="47" spans="1:13" ht="12.75">
      <c r="A47" s="3" t="s">
        <v>81</v>
      </c>
      <c r="B47" s="1"/>
      <c r="C47" s="15">
        <f>+C44+C45+C46</f>
        <v>4087.072</v>
      </c>
      <c r="D47" s="15">
        <f aca="true" t="shared" si="10" ref="D47:M47">+D44+D45+D46</f>
        <v>1260.632</v>
      </c>
      <c r="E47" s="15">
        <f t="shared" si="10"/>
        <v>1134.725</v>
      </c>
      <c r="F47" s="15">
        <f t="shared" si="10"/>
        <v>53.56100000000001</v>
      </c>
      <c r="G47" s="15">
        <f t="shared" si="10"/>
        <v>0</v>
      </c>
      <c r="H47" s="15">
        <f t="shared" si="10"/>
        <v>693.211</v>
      </c>
      <c r="I47" s="15">
        <f t="shared" si="10"/>
        <v>0</v>
      </c>
      <c r="J47" s="15">
        <f t="shared" si="10"/>
        <v>0</v>
      </c>
      <c r="K47" s="15">
        <f t="shared" si="10"/>
        <v>14.594</v>
      </c>
      <c r="L47" s="15">
        <f t="shared" si="10"/>
        <v>930.349</v>
      </c>
      <c r="M47" s="15">
        <f t="shared" si="10"/>
        <v>0</v>
      </c>
    </row>
    <row r="48" spans="1:13" ht="12.75">
      <c r="A48" s="1" t="s">
        <v>51</v>
      </c>
      <c r="B48" s="1" t="s">
        <v>36</v>
      </c>
      <c r="C48" s="14">
        <f>SUM(D48:M48)</f>
        <v>1658.045</v>
      </c>
      <c r="D48" s="14">
        <v>608.552</v>
      </c>
      <c r="E48" s="14">
        <v>306.358</v>
      </c>
      <c r="F48" s="14">
        <v>0</v>
      </c>
      <c r="G48" s="14">
        <v>17.672</v>
      </c>
      <c r="H48" s="14">
        <v>144.494</v>
      </c>
      <c r="I48" s="14">
        <v>0</v>
      </c>
      <c r="J48" s="14">
        <v>0</v>
      </c>
      <c r="K48" s="14">
        <v>0</v>
      </c>
      <c r="L48" s="14">
        <v>580.969</v>
      </c>
      <c r="M48" s="14">
        <v>0</v>
      </c>
    </row>
    <row r="49" spans="1:13" ht="12.75">
      <c r="A49" s="1" t="s">
        <v>51</v>
      </c>
      <c r="B49" s="1" t="s">
        <v>21</v>
      </c>
      <c r="C49" s="14">
        <f>SUM(D49:M49)</f>
        <v>903.382</v>
      </c>
      <c r="D49" s="14">
        <v>430.674</v>
      </c>
      <c r="E49" s="14">
        <v>304.071</v>
      </c>
      <c r="F49" s="14">
        <v>0</v>
      </c>
      <c r="G49" s="14">
        <v>0</v>
      </c>
      <c r="H49" s="14">
        <v>86.704</v>
      </c>
      <c r="I49" s="14">
        <v>0</v>
      </c>
      <c r="J49" s="14">
        <v>0</v>
      </c>
      <c r="K49" s="14">
        <v>38.051</v>
      </c>
      <c r="L49" s="14">
        <v>43.882</v>
      </c>
      <c r="M49" s="14">
        <v>0</v>
      </c>
    </row>
    <row r="50" spans="1:13" ht="12.75">
      <c r="A50" s="1" t="s">
        <v>51</v>
      </c>
      <c r="B50" s="1" t="s">
        <v>6</v>
      </c>
      <c r="C50" s="8">
        <f aca="true" t="shared" si="11" ref="C50:C56">SUM(D50:M50)</f>
        <v>512.355</v>
      </c>
      <c r="D50" s="8">
        <v>76.484</v>
      </c>
      <c r="E50" s="8">
        <v>52.133</v>
      </c>
      <c r="F50" s="8">
        <v>0</v>
      </c>
      <c r="G50" s="8">
        <v>17.996</v>
      </c>
      <c r="H50" s="8">
        <v>27.864</v>
      </c>
      <c r="I50" s="8">
        <v>0</v>
      </c>
      <c r="J50" s="8">
        <v>0</v>
      </c>
      <c r="K50" s="8">
        <v>9.243</v>
      </c>
      <c r="L50" s="8">
        <v>328.635</v>
      </c>
      <c r="M50" s="8">
        <v>0</v>
      </c>
    </row>
    <row r="51" spans="1:13" ht="12.75">
      <c r="A51" s="1" t="s">
        <v>51</v>
      </c>
      <c r="B51" s="1" t="s">
        <v>30</v>
      </c>
      <c r="C51" s="8">
        <f t="shared" si="11"/>
        <v>376.05999999999995</v>
      </c>
      <c r="D51" s="8">
        <v>120.554</v>
      </c>
      <c r="E51" s="8">
        <v>63.864</v>
      </c>
      <c r="F51" s="8">
        <v>0</v>
      </c>
      <c r="G51" s="8">
        <v>5.522</v>
      </c>
      <c r="H51" s="8">
        <v>46.088</v>
      </c>
      <c r="I51" s="8">
        <v>0</v>
      </c>
      <c r="J51" s="8">
        <v>0</v>
      </c>
      <c r="K51" s="8">
        <v>30.206</v>
      </c>
      <c r="L51" s="8">
        <v>109.826</v>
      </c>
      <c r="M51" s="8">
        <v>0</v>
      </c>
    </row>
    <row r="52" spans="1:13" ht="12.75">
      <c r="A52" s="1" t="s">
        <v>51</v>
      </c>
      <c r="B52" s="1" t="s">
        <v>37</v>
      </c>
      <c r="C52" s="14">
        <f t="shared" si="11"/>
        <v>935.7230000000001</v>
      </c>
      <c r="D52" s="14">
        <v>269.511</v>
      </c>
      <c r="E52" s="14">
        <v>117.673</v>
      </c>
      <c r="F52" s="14">
        <v>0</v>
      </c>
      <c r="G52" s="14">
        <v>0</v>
      </c>
      <c r="H52" s="14">
        <v>112.75</v>
      </c>
      <c r="I52" s="14">
        <v>0</v>
      </c>
      <c r="J52" s="14">
        <v>0</v>
      </c>
      <c r="K52" s="14">
        <v>77.707</v>
      </c>
      <c r="L52" s="14">
        <v>358.082</v>
      </c>
      <c r="M52" s="14">
        <v>0</v>
      </c>
    </row>
    <row r="53" spans="1:13" ht="12.75">
      <c r="A53" s="1" t="s">
        <v>51</v>
      </c>
      <c r="B53" s="1" t="s">
        <v>0</v>
      </c>
      <c r="C53" s="14">
        <f t="shared" si="11"/>
        <v>8664.964</v>
      </c>
      <c r="D53" s="14">
        <v>4515.669</v>
      </c>
      <c r="E53" s="14">
        <v>1619.903</v>
      </c>
      <c r="F53" s="14">
        <v>820.208</v>
      </c>
      <c r="G53" s="14">
        <v>239.522</v>
      </c>
      <c r="H53" s="14">
        <v>686.49</v>
      </c>
      <c r="I53" s="14">
        <v>0</v>
      </c>
      <c r="J53" s="14">
        <v>0</v>
      </c>
      <c r="K53" s="14">
        <v>411.458</v>
      </c>
      <c r="L53" s="14">
        <v>350.014</v>
      </c>
      <c r="M53" s="14">
        <v>21.7</v>
      </c>
    </row>
    <row r="54" spans="1:13" ht="12.75">
      <c r="A54" s="1" t="s">
        <v>51</v>
      </c>
      <c r="B54" s="1" t="s">
        <v>17</v>
      </c>
      <c r="C54" s="14">
        <f t="shared" si="11"/>
        <v>21206.197</v>
      </c>
      <c r="D54" s="14">
        <v>3537.436</v>
      </c>
      <c r="E54" s="14">
        <v>2038.206</v>
      </c>
      <c r="F54" s="14">
        <v>12550.95</v>
      </c>
      <c r="G54" s="14">
        <v>237.474</v>
      </c>
      <c r="H54" s="14">
        <v>1333.062</v>
      </c>
      <c r="I54" s="14">
        <v>0</v>
      </c>
      <c r="J54" s="14">
        <v>0</v>
      </c>
      <c r="K54" s="14">
        <v>460.828</v>
      </c>
      <c r="L54" s="14">
        <v>1048.241</v>
      </c>
      <c r="M54" s="14">
        <v>0</v>
      </c>
    </row>
    <row r="55" spans="1:13" ht="12.75">
      <c r="A55" s="1" t="s">
        <v>51</v>
      </c>
      <c r="B55" s="1" t="s">
        <v>19</v>
      </c>
      <c r="C55" s="14">
        <f t="shared" si="11"/>
        <v>13.866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13.866</v>
      </c>
      <c r="M55" s="14">
        <v>0</v>
      </c>
    </row>
    <row r="56" spans="1:13" ht="12.75">
      <c r="A56" s="1" t="s">
        <v>51</v>
      </c>
      <c r="B56" s="1" t="s">
        <v>4</v>
      </c>
      <c r="C56" s="14">
        <f t="shared" si="11"/>
        <v>2946.665</v>
      </c>
      <c r="D56" s="14">
        <v>1409.512</v>
      </c>
      <c r="E56" s="14">
        <v>276.905</v>
      </c>
      <c r="F56" s="14">
        <v>331.655</v>
      </c>
      <c r="G56" s="14">
        <v>0</v>
      </c>
      <c r="H56" s="14">
        <v>410.371</v>
      </c>
      <c r="I56" s="14">
        <v>0</v>
      </c>
      <c r="J56" s="14">
        <v>0</v>
      </c>
      <c r="K56" s="14">
        <v>204.969</v>
      </c>
      <c r="L56" s="14">
        <v>313.253</v>
      </c>
      <c r="M56" s="14">
        <v>0</v>
      </c>
    </row>
    <row r="57" spans="1:13" ht="12.75">
      <c r="A57" s="3" t="s">
        <v>82</v>
      </c>
      <c r="B57" s="1"/>
      <c r="C57" s="15">
        <f>+C48+C49+C50+C51+C52+C53+C54+C55+C56</f>
        <v>37217.257000000005</v>
      </c>
      <c r="D57" s="15">
        <f aca="true" t="shared" si="12" ref="D57:M57">+D48+D49+D50+D51+D52+D53+D54+D55+D56</f>
        <v>10968.392</v>
      </c>
      <c r="E57" s="15">
        <f t="shared" si="12"/>
        <v>4779.113</v>
      </c>
      <c r="F57" s="15">
        <f t="shared" si="12"/>
        <v>13702.813000000002</v>
      </c>
      <c r="G57" s="15">
        <f t="shared" si="12"/>
        <v>518.1859999999999</v>
      </c>
      <c r="H57" s="15">
        <f t="shared" si="12"/>
        <v>2847.823</v>
      </c>
      <c r="I57" s="15">
        <f t="shared" si="12"/>
        <v>0</v>
      </c>
      <c r="J57" s="15">
        <f t="shared" si="12"/>
        <v>0</v>
      </c>
      <c r="K57" s="15">
        <f t="shared" si="12"/>
        <v>1232.462</v>
      </c>
      <c r="L57" s="15">
        <f t="shared" si="12"/>
        <v>3146.768</v>
      </c>
      <c r="M57" s="15">
        <f t="shared" si="12"/>
        <v>21.7</v>
      </c>
    </row>
    <row r="58" spans="1:13" ht="12.75">
      <c r="A58" s="1" t="s">
        <v>52</v>
      </c>
      <c r="B58" s="1" t="s">
        <v>27</v>
      </c>
      <c r="C58" s="14">
        <f aca="true" t="shared" si="13" ref="C58:C63">SUM(D58:M58)</f>
        <v>2280.8239999999996</v>
      </c>
      <c r="D58" s="14">
        <v>388.131</v>
      </c>
      <c r="E58" s="14">
        <v>180.08</v>
      </c>
      <c r="F58" s="14">
        <v>261.887</v>
      </c>
      <c r="G58" s="14">
        <v>10.05</v>
      </c>
      <c r="H58" s="14">
        <v>150.389</v>
      </c>
      <c r="I58" s="14">
        <v>0</v>
      </c>
      <c r="J58" s="14">
        <v>0</v>
      </c>
      <c r="K58" s="14">
        <v>712.631</v>
      </c>
      <c r="L58" s="14">
        <v>577.656</v>
      </c>
      <c r="M58" s="14">
        <v>0</v>
      </c>
    </row>
    <row r="59" spans="1:13" ht="12.75">
      <c r="A59" s="1" t="s">
        <v>52</v>
      </c>
      <c r="B59" s="1" t="s">
        <v>20</v>
      </c>
      <c r="C59" s="14">
        <f t="shared" si="13"/>
        <v>812.895</v>
      </c>
      <c r="D59" s="14">
        <v>220.875</v>
      </c>
      <c r="E59" s="14">
        <v>149.69</v>
      </c>
      <c r="F59" s="14">
        <v>0</v>
      </c>
      <c r="G59" s="14">
        <v>0</v>
      </c>
      <c r="H59" s="14">
        <v>75.158</v>
      </c>
      <c r="I59" s="14">
        <v>0</v>
      </c>
      <c r="J59" s="14">
        <v>0</v>
      </c>
      <c r="K59" s="14">
        <v>0</v>
      </c>
      <c r="L59" s="14">
        <v>367.172</v>
      </c>
      <c r="M59" s="14">
        <v>0</v>
      </c>
    </row>
    <row r="60" spans="1:13" ht="12.75">
      <c r="A60" s="1" t="s">
        <v>52</v>
      </c>
      <c r="B60" s="1" t="s">
        <v>33</v>
      </c>
      <c r="C60" s="14">
        <f t="shared" si="13"/>
        <v>264.822</v>
      </c>
      <c r="D60" s="14">
        <v>0</v>
      </c>
      <c r="E60" s="14">
        <v>137.829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126.993</v>
      </c>
      <c r="M60" s="14">
        <v>0</v>
      </c>
    </row>
    <row r="61" spans="1:13" ht="12.75">
      <c r="A61" s="1" t="s">
        <v>52</v>
      </c>
      <c r="B61" s="1" t="s">
        <v>15</v>
      </c>
      <c r="C61" s="14">
        <f t="shared" si="13"/>
        <v>29604.026</v>
      </c>
      <c r="D61" s="14">
        <v>10942.231</v>
      </c>
      <c r="E61" s="14">
        <v>6000.244</v>
      </c>
      <c r="F61" s="14">
        <v>8771.851</v>
      </c>
      <c r="G61" s="14">
        <v>0</v>
      </c>
      <c r="H61" s="14">
        <v>2665.943</v>
      </c>
      <c r="I61" s="14">
        <v>0</v>
      </c>
      <c r="J61" s="14">
        <v>0</v>
      </c>
      <c r="K61" s="14">
        <v>0</v>
      </c>
      <c r="L61" s="14">
        <v>1223.757</v>
      </c>
      <c r="M61" s="14">
        <v>0</v>
      </c>
    </row>
    <row r="62" spans="1:13" ht="12.75">
      <c r="A62" s="1" t="s">
        <v>52</v>
      </c>
      <c r="B62" s="1" t="s">
        <v>3</v>
      </c>
      <c r="C62" s="14">
        <f t="shared" si="13"/>
        <v>1099.934</v>
      </c>
      <c r="D62" s="14">
        <v>563.279</v>
      </c>
      <c r="E62" s="14">
        <v>274.066</v>
      </c>
      <c r="F62" s="14">
        <v>40.991</v>
      </c>
      <c r="G62" s="14">
        <v>0</v>
      </c>
      <c r="H62" s="14">
        <v>186.514</v>
      </c>
      <c r="I62" s="14">
        <v>0</v>
      </c>
      <c r="J62" s="14">
        <v>0</v>
      </c>
      <c r="K62" s="14">
        <v>0</v>
      </c>
      <c r="L62" s="14">
        <v>35.084</v>
      </c>
      <c r="M62" s="14">
        <v>0</v>
      </c>
    </row>
    <row r="63" spans="1:13" ht="12.75">
      <c r="A63" s="1" t="s">
        <v>52</v>
      </c>
      <c r="B63" s="7" t="s">
        <v>21</v>
      </c>
      <c r="C63" s="14">
        <f t="shared" si="13"/>
        <v>52.715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52.715</v>
      </c>
      <c r="M63" s="14">
        <v>0</v>
      </c>
    </row>
    <row r="64" spans="1:13" ht="12.75">
      <c r="A64" s="3" t="s">
        <v>83</v>
      </c>
      <c r="B64" s="1"/>
      <c r="C64" s="15">
        <f>+C58+C59+C60+C61+C62+C63</f>
        <v>34115.216</v>
      </c>
      <c r="D64" s="15">
        <f aca="true" t="shared" si="14" ref="D64:M64">+D58+D59+D60+D61+D62+D63</f>
        <v>12114.516</v>
      </c>
      <c r="E64" s="15">
        <f t="shared" si="14"/>
        <v>6741.909</v>
      </c>
      <c r="F64" s="15">
        <f t="shared" si="14"/>
        <v>9074.729000000001</v>
      </c>
      <c r="G64" s="15">
        <f t="shared" si="14"/>
        <v>10.05</v>
      </c>
      <c r="H64" s="15">
        <f t="shared" si="14"/>
        <v>3078.0040000000004</v>
      </c>
      <c r="I64" s="15">
        <f t="shared" si="14"/>
        <v>0</v>
      </c>
      <c r="J64" s="15">
        <f t="shared" si="14"/>
        <v>0</v>
      </c>
      <c r="K64" s="15">
        <f t="shared" si="14"/>
        <v>712.631</v>
      </c>
      <c r="L64" s="15">
        <f t="shared" si="14"/>
        <v>2383.377</v>
      </c>
      <c r="M64" s="15">
        <f t="shared" si="14"/>
        <v>0</v>
      </c>
    </row>
    <row r="65" spans="1:13" ht="12.75">
      <c r="A65" s="1" t="s">
        <v>53</v>
      </c>
      <c r="B65" s="1" t="s">
        <v>28</v>
      </c>
      <c r="C65" s="14">
        <f>SUM(D65:M65)</f>
        <v>2497.721</v>
      </c>
      <c r="D65" s="14">
        <v>985.912</v>
      </c>
      <c r="E65" s="14">
        <v>784.38</v>
      </c>
      <c r="F65" s="14">
        <v>0</v>
      </c>
      <c r="G65" s="14">
        <v>26.307</v>
      </c>
      <c r="H65" s="14">
        <v>351.589</v>
      </c>
      <c r="I65" s="14">
        <v>0</v>
      </c>
      <c r="J65" s="14">
        <v>0</v>
      </c>
      <c r="K65" s="14">
        <v>0</v>
      </c>
      <c r="L65" s="14">
        <v>285.828</v>
      </c>
      <c r="M65" s="14">
        <v>63.705</v>
      </c>
    </row>
    <row r="66" spans="1:13" ht="12.75">
      <c r="A66" s="1" t="s">
        <v>53</v>
      </c>
      <c r="B66" s="1" t="s">
        <v>19</v>
      </c>
      <c r="C66" s="14">
        <f>SUM(D66:M66)</f>
        <v>805.752</v>
      </c>
      <c r="D66" s="14">
        <v>141.739</v>
      </c>
      <c r="E66" s="14">
        <v>147.373</v>
      </c>
      <c r="F66" s="14">
        <v>0</v>
      </c>
      <c r="G66" s="14">
        <v>0</v>
      </c>
      <c r="H66" s="14">
        <v>58.183</v>
      </c>
      <c r="I66" s="14">
        <v>0</v>
      </c>
      <c r="J66" s="14">
        <v>0</v>
      </c>
      <c r="K66" s="14">
        <v>0</v>
      </c>
      <c r="L66" s="14">
        <v>457.878</v>
      </c>
      <c r="M66" s="14">
        <v>0.579</v>
      </c>
    </row>
    <row r="67" spans="1:13" ht="12.75">
      <c r="A67" s="1" t="s">
        <v>53</v>
      </c>
      <c r="B67" s="1" t="s">
        <v>8</v>
      </c>
      <c r="C67" s="14">
        <f>SUM(D67:M67)</f>
        <v>6245.299</v>
      </c>
      <c r="D67" s="14">
        <v>2236.973</v>
      </c>
      <c r="E67" s="14">
        <v>2944.282</v>
      </c>
      <c r="F67" s="14">
        <v>0</v>
      </c>
      <c r="G67" s="14">
        <v>208.518</v>
      </c>
      <c r="H67" s="14">
        <v>673.088</v>
      </c>
      <c r="I67" s="14">
        <v>0</v>
      </c>
      <c r="J67" s="14">
        <v>0</v>
      </c>
      <c r="K67" s="14">
        <v>0</v>
      </c>
      <c r="L67" s="14">
        <v>182.438</v>
      </c>
      <c r="M67" s="14">
        <v>0</v>
      </c>
    </row>
    <row r="68" spans="1:13" ht="12.75">
      <c r="A68" s="1" t="s">
        <v>53</v>
      </c>
      <c r="B68" s="7" t="s">
        <v>21</v>
      </c>
      <c r="C68" s="14">
        <f>SUM(D68:M68)</f>
        <v>179.046</v>
      </c>
      <c r="D68" s="14">
        <v>20.581</v>
      </c>
      <c r="E68" s="14">
        <v>4.485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3.55</v>
      </c>
      <c r="L68" s="14">
        <v>150.43</v>
      </c>
      <c r="M68" s="14">
        <v>0</v>
      </c>
    </row>
    <row r="69" spans="1:13" ht="12.75">
      <c r="A69" s="1" t="s">
        <v>53</v>
      </c>
      <c r="B69" s="1" t="s">
        <v>33</v>
      </c>
      <c r="C69" s="14">
        <f>SUM(D69:M69)</f>
        <v>17011.787</v>
      </c>
      <c r="D69" s="14">
        <v>5713.747</v>
      </c>
      <c r="E69" s="14">
        <v>7827.099</v>
      </c>
      <c r="F69" s="14">
        <v>645.6</v>
      </c>
      <c r="G69" s="14">
        <v>0</v>
      </c>
      <c r="H69" s="14">
        <v>1156.965</v>
      </c>
      <c r="I69" s="14">
        <v>0</v>
      </c>
      <c r="J69" s="14">
        <v>0</v>
      </c>
      <c r="K69" s="14">
        <v>0</v>
      </c>
      <c r="L69" s="14">
        <v>1668.376</v>
      </c>
      <c r="M69" s="14">
        <v>0</v>
      </c>
    </row>
    <row r="70" spans="1:13" ht="12.75">
      <c r="A70" s="3" t="s">
        <v>84</v>
      </c>
      <c r="B70" s="1"/>
      <c r="C70" s="15">
        <f>+C65+C66+C67+C68+C69</f>
        <v>26739.605000000003</v>
      </c>
      <c r="D70" s="15">
        <f aca="true" t="shared" si="15" ref="D70:M70">+D65+D66+D67+D68+D69</f>
        <v>9098.952000000001</v>
      </c>
      <c r="E70" s="15">
        <f t="shared" si="15"/>
        <v>11707.619</v>
      </c>
      <c r="F70" s="15">
        <f t="shared" si="15"/>
        <v>645.6</v>
      </c>
      <c r="G70" s="15">
        <f t="shared" si="15"/>
        <v>234.825</v>
      </c>
      <c r="H70" s="15">
        <f t="shared" si="15"/>
        <v>2239.825</v>
      </c>
      <c r="I70" s="15">
        <f t="shared" si="15"/>
        <v>0</v>
      </c>
      <c r="J70" s="15">
        <f t="shared" si="15"/>
        <v>0</v>
      </c>
      <c r="K70" s="15">
        <f t="shared" si="15"/>
        <v>3.55</v>
      </c>
      <c r="L70" s="15">
        <f t="shared" si="15"/>
        <v>2744.95</v>
      </c>
      <c r="M70" s="15">
        <f t="shared" si="15"/>
        <v>64.28399999999999</v>
      </c>
    </row>
    <row r="71" spans="1:13" ht="12.75">
      <c r="A71" s="1" t="s">
        <v>54</v>
      </c>
      <c r="B71" s="1" t="s">
        <v>35</v>
      </c>
      <c r="C71" s="14">
        <f aca="true" t="shared" si="16" ref="C71:C76">SUM(D71:M71)</f>
        <v>686.527</v>
      </c>
      <c r="D71" s="14">
        <v>0</v>
      </c>
      <c r="E71" s="14">
        <v>252.835</v>
      </c>
      <c r="F71" s="14">
        <v>0</v>
      </c>
      <c r="G71" s="14">
        <v>0</v>
      </c>
      <c r="H71" s="14">
        <v>7.609</v>
      </c>
      <c r="I71" s="14">
        <v>0</v>
      </c>
      <c r="J71" s="14">
        <v>0</v>
      </c>
      <c r="K71" s="14">
        <v>0</v>
      </c>
      <c r="L71" s="14">
        <v>426.083</v>
      </c>
      <c r="M71" s="14">
        <v>0</v>
      </c>
    </row>
    <row r="72" spans="1:13" ht="12.75">
      <c r="A72" s="1" t="s">
        <v>54</v>
      </c>
      <c r="B72" s="1" t="s">
        <v>18</v>
      </c>
      <c r="C72" s="14">
        <f t="shared" si="16"/>
        <v>2033.5320000000002</v>
      </c>
      <c r="D72" s="14">
        <v>301.601</v>
      </c>
      <c r="E72" s="14">
        <v>14.752</v>
      </c>
      <c r="F72" s="14">
        <v>0</v>
      </c>
      <c r="G72" s="14">
        <v>159.734</v>
      </c>
      <c r="H72" s="14">
        <v>53.861</v>
      </c>
      <c r="I72" s="14">
        <v>0</v>
      </c>
      <c r="J72" s="14">
        <v>0</v>
      </c>
      <c r="K72" s="14">
        <v>0</v>
      </c>
      <c r="L72" s="14">
        <v>1503.584</v>
      </c>
      <c r="M72" s="14">
        <v>0</v>
      </c>
    </row>
    <row r="73" spans="1:13" ht="12.75">
      <c r="A73" s="1" t="s">
        <v>54</v>
      </c>
      <c r="B73" s="1" t="s">
        <v>5</v>
      </c>
      <c r="C73" s="14">
        <f t="shared" si="16"/>
        <v>14443.944</v>
      </c>
      <c r="D73" s="14">
        <v>5824.55</v>
      </c>
      <c r="E73" s="14">
        <v>3379.795</v>
      </c>
      <c r="F73" s="14">
        <v>1852.301</v>
      </c>
      <c r="G73" s="14">
        <v>0</v>
      </c>
      <c r="H73" s="14">
        <v>1114.391</v>
      </c>
      <c r="I73" s="14">
        <v>0</v>
      </c>
      <c r="J73" s="14">
        <v>0</v>
      </c>
      <c r="K73" s="14">
        <v>0</v>
      </c>
      <c r="L73" s="14">
        <v>2272.907</v>
      </c>
      <c r="M73" s="14">
        <v>0</v>
      </c>
    </row>
    <row r="74" spans="1:13" ht="12.75">
      <c r="A74" s="1" t="s">
        <v>54</v>
      </c>
      <c r="B74" s="1" t="s">
        <v>31</v>
      </c>
      <c r="C74" s="14">
        <f t="shared" si="16"/>
        <v>7722.9439999999995</v>
      </c>
      <c r="D74" s="14">
        <v>2954.509</v>
      </c>
      <c r="E74" s="14">
        <v>1935.83</v>
      </c>
      <c r="F74" s="14">
        <v>232.279</v>
      </c>
      <c r="G74" s="14">
        <v>176.046</v>
      </c>
      <c r="H74" s="14">
        <v>743.369</v>
      </c>
      <c r="I74" s="14">
        <v>0</v>
      </c>
      <c r="J74" s="14">
        <v>0</v>
      </c>
      <c r="K74" s="14">
        <v>209.922</v>
      </c>
      <c r="L74" s="14">
        <v>1470.989</v>
      </c>
      <c r="M74" s="14">
        <v>0</v>
      </c>
    </row>
    <row r="75" spans="1:13" ht="12.75">
      <c r="A75" s="1" t="s">
        <v>54</v>
      </c>
      <c r="B75" s="1" t="s">
        <v>9</v>
      </c>
      <c r="C75" s="14">
        <f>SUM(D75:M75)</f>
        <v>3531.397</v>
      </c>
      <c r="D75" s="14">
        <v>1313.758</v>
      </c>
      <c r="E75" s="14">
        <v>675.128</v>
      </c>
      <c r="F75" s="14">
        <v>1080.299</v>
      </c>
      <c r="G75" s="14">
        <v>0</v>
      </c>
      <c r="H75" s="14">
        <v>231.13</v>
      </c>
      <c r="I75" s="14">
        <v>0</v>
      </c>
      <c r="J75" s="14">
        <v>0</v>
      </c>
      <c r="K75" s="14">
        <v>0</v>
      </c>
      <c r="L75" s="14">
        <v>231.082</v>
      </c>
      <c r="M75" s="14">
        <v>0</v>
      </c>
    </row>
    <row r="76" spans="1:13" ht="12.75">
      <c r="A76" s="1" t="s">
        <v>54</v>
      </c>
      <c r="B76" s="1" t="s">
        <v>11</v>
      </c>
      <c r="C76" s="14">
        <f t="shared" si="16"/>
        <v>3578.382</v>
      </c>
      <c r="D76" s="14">
        <v>2049.338</v>
      </c>
      <c r="E76" s="14">
        <v>339.494</v>
      </c>
      <c r="F76" s="14">
        <v>629.116</v>
      </c>
      <c r="G76" s="14">
        <v>58.807</v>
      </c>
      <c r="H76" s="14">
        <v>417.597</v>
      </c>
      <c r="I76" s="14">
        <v>0</v>
      </c>
      <c r="J76" s="14">
        <v>0</v>
      </c>
      <c r="K76" s="14">
        <v>84.03</v>
      </c>
      <c r="L76" s="14">
        <v>0</v>
      </c>
      <c r="M76" s="14">
        <v>0</v>
      </c>
    </row>
    <row r="77" spans="1:13" ht="12.75">
      <c r="A77" s="3" t="s">
        <v>85</v>
      </c>
      <c r="C77" s="15">
        <f>+C71+C72+C73+C74+C75+C76</f>
        <v>31996.726000000002</v>
      </c>
      <c r="D77" s="15">
        <f aca="true" t="shared" si="17" ref="D77:M77">+D71+D72+D73+D74+D75+D76</f>
        <v>12443.756</v>
      </c>
      <c r="E77" s="15">
        <f t="shared" si="17"/>
        <v>6597.833999999999</v>
      </c>
      <c r="F77" s="15">
        <f t="shared" si="17"/>
        <v>3793.995</v>
      </c>
      <c r="G77" s="15">
        <f t="shared" si="17"/>
        <v>394.587</v>
      </c>
      <c r="H77" s="15">
        <f t="shared" si="17"/>
        <v>2567.9570000000003</v>
      </c>
      <c r="I77" s="15">
        <f t="shared" si="17"/>
        <v>0</v>
      </c>
      <c r="J77" s="15">
        <f t="shared" si="17"/>
        <v>0</v>
      </c>
      <c r="K77" s="15">
        <f t="shared" si="17"/>
        <v>293.952</v>
      </c>
      <c r="L77" s="15">
        <f t="shared" si="17"/>
        <v>5904.645</v>
      </c>
      <c r="M77" s="15">
        <f t="shared" si="17"/>
        <v>0</v>
      </c>
    </row>
    <row r="78" spans="3:13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2.75">
      <c r="A79" s="3" t="s">
        <v>86</v>
      </c>
      <c r="C79" s="15">
        <f>SUM(D79:M79)</f>
        <v>386392.1979999999</v>
      </c>
      <c r="D79" s="15">
        <f>+D12+D15+D17+D21+D25+D31+D36+D39+D41+D43+D47+D57+D64+D70+D77</f>
        <v>132318.263</v>
      </c>
      <c r="E79" s="15">
        <f aca="true" t="shared" si="18" ref="E79:M79">+E12+E15+E17+E21+E25+E31+E36+E39+E41+E43+E47+E57+E64+E70+E77</f>
        <v>67580.53099999999</v>
      </c>
      <c r="F79" s="15">
        <f t="shared" si="18"/>
        <v>79813.224</v>
      </c>
      <c r="G79" s="15">
        <f t="shared" si="18"/>
        <v>9913.417</v>
      </c>
      <c r="H79" s="15">
        <f t="shared" si="18"/>
        <v>26219.773999999998</v>
      </c>
      <c r="I79" s="15">
        <f t="shared" si="18"/>
        <v>0</v>
      </c>
      <c r="J79" s="15">
        <f t="shared" si="18"/>
        <v>844.769</v>
      </c>
      <c r="K79" s="15">
        <f t="shared" si="18"/>
        <v>42048.638</v>
      </c>
      <c r="L79" s="15">
        <f t="shared" si="18"/>
        <v>27166.722</v>
      </c>
      <c r="M79" s="15">
        <f t="shared" si="18"/>
        <v>486.85999999999996</v>
      </c>
    </row>
    <row r="82" ht="12.75">
      <c r="A82" t="s">
        <v>71</v>
      </c>
    </row>
    <row r="83" ht="12.75">
      <c r="C83" s="1"/>
    </row>
    <row r="84" ht="12.75">
      <c r="C84" s="1"/>
    </row>
    <row r="86" spans="3:13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B55">
      <selection activeCell="C78" sqref="C78:M78"/>
    </sheetView>
  </sheetViews>
  <sheetFormatPr defaultColWidth="11.421875" defaultRowHeight="12.75"/>
  <cols>
    <col min="1" max="1" width="30.8515625" style="0" customWidth="1"/>
    <col min="2" max="2" width="35.8515625" style="0" customWidth="1"/>
    <col min="3" max="3" width="13.57421875" style="0" customWidth="1"/>
  </cols>
  <sheetData>
    <row r="1" spans="1:3" ht="12.75">
      <c r="A1" s="2" t="s">
        <v>89</v>
      </c>
      <c r="C1" s="5"/>
    </row>
    <row r="2" spans="1:3" ht="12.75">
      <c r="A2" s="2" t="s">
        <v>87</v>
      </c>
      <c r="C2" s="5"/>
    </row>
    <row r="3" spans="1:3" ht="12.75">
      <c r="A3" s="2"/>
      <c r="C3" s="5"/>
    </row>
    <row r="4" spans="1:3" ht="12.75">
      <c r="A4" s="2" t="s">
        <v>70</v>
      </c>
      <c r="C4" s="5"/>
    </row>
    <row r="5" ht="12.75">
      <c r="C5" s="5"/>
    </row>
    <row r="6" spans="1:13" ht="12.75">
      <c r="A6" s="2" t="s">
        <v>57</v>
      </c>
      <c r="B6" s="2" t="s">
        <v>58</v>
      </c>
      <c r="C6" s="6" t="s">
        <v>59</v>
      </c>
      <c r="D6" s="6" t="s">
        <v>60</v>
      </c>
      <c r="E6" s="6" t="s">
        <v>61</v>
      </c>
      <c r="F6" s="6" t="s">
        <v>62</v>
      </c>
      <c r="G6" s="6" t="s">
        <v>63</v>
      </c>
      <c r="H6" s="6" t="s">
        <v>64</v>
      </c>
      <c r="I6" s="6" t="s">
        <v>65</v>
      </c>
      <c r="J6" s="6" t="s">
        <v>66</v>
      </c>
      <c r="K6" s="6" t="s">
        <v>67</v>
      </c>
      <c r="L6" s="6" t="s">
        <v>68</v>
      </c>
      <c r="M6" s="6" t="s">
        <v>69</v>
      </c>
    </row>
    <row r="7" spans="1:13" ht="12.75">
      <c r="A7" s="1" t="s">
        <v>41</v>
      </c>
      <c r="B7" s="1" t="s">
        <v>16</v>
      </c>
      <c r="C7" s="18">
        <f>SUM(D7:M7)</f>
        <v>441</v>
      </c>
      <c r="D7" s="19">
        <v>310</v>
      </c>
      <c r="E7" s="19">
        <v>85</v>
      </c>
      <c r="F7" s="19">
        <v>2</v>
      </c>
      <c r="G7" s="19">
        <v>0</v>
      </c>
      <c r="H7" s="19">
        <v>1</v>
      </c>
      <c r="I7" s="19">
        <v>0</v>
      </c>
      <c r="J7" s="19">
        <v>0</v>
      </c>
      <c r="K7" s="19">
        <v>0</v>
      </c>
      <c r="L7" s="19">
        <v>43</v>
      </c>
      <c r="M7" s="19">
        <v>0</v>
      </c>
    </row>
    <row r="8" spans="1:13" ht="12.75">
      <c r="A8" s="1" t="s">
        <v>41</v>
      </c>
      <c r="B8" s="1" t="s">
        <v>0</v>
      </c>
      <c r="C8" s="18">
        <f>SUM(D8:M8)</f>
        <v>100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100</v>
      </c>
      <c r="M8" s="19">
        <v>0</v>
      </c>
    </row>
    <row r="9" spans="1:13" ht="12.75">
      <c r="A9" s="1" t="s">
        <v>41</v>
      </c>
      <c r="B9" s="1" t="s">
        <v>25</v>
      </c>
      <c r="C9" s="18">
        <f>SUM(D9:M9)</f>
        <v>1035</v>
      </c>
      <c r="D9" s="19">
        <v>696</v>
      </c>
      <c r="E9" s="19">
        <v>182</v>
      </c>
      <c r="F9" s="19">
        <v>13</v>
      </c>
      <c r="G9" s="19">
        <v>1</v>
      </c>
      <c r="H9" s="19">
        <v>1</v>
      </c>
      <c r="I9" s="19">
        <v>0</v>
      </c>
      <c r="J9" s="19">
        <v>0</v>
      </c>
      <c r="K9" s="19">
        <v>0</v>
      </c>
      <c r="L9" s="19">
        <v>136</v>
      </c>
      <c r="M9" s="19">
        <v>6</v>
      </c>
    </row>
    <row r="10" spans="1:13" ht="12.75">
      <c r="A10" s="1" t="s">
        <v>41</v>
      </c>
      <c r="B10" s="1" t="s">
        <v>3</v>
      </c>
      <c r="C10" s="18">
        <f>SUM(D10:M10)</f>
        <v>67</v>
      </c>
      <c r="D10" s="19">
        <v>17</v>
      </c>
      <c r="E10" s="19">
        <v>3</v>
      </c>
      <c r="F10" s="19">
        <v>4</v>
      </c>
      <c r="G10" s="19">
        <v>0</v>
      </c>
      <c r="H10" s="19">
        <v>1</v>
      </c>
      <c r="I10" s="19">
        <v>0</v>
      </c>
      <c r="J10" s="19">
        <v>1</v>
      </c>
      <c r="K10" s="19">
        <v>0</v>
      </c>
      <c r="L10" s="19">
        <v>41</v>
      </c>
      <c r="M10" s="19">
        <v>0</v>
      </c>
    </row>
    <row r="11" spans="1:13" ht="12.75">
      <c r="A11" s="3" t="s">
        <v>72</v>
      </c>
      <c r="B11" s="1"/>
      <c r="C11" s="15">
        <f>+C7+C8+C9+C10</f>
        <v>1643</v>
      </c>
      <c r="D11" s="15">
        <f aca="true" t="shared" si="0" ref="D11:M11">+D7+D8+D9+D10</f>
        <v>1023</v>
      </c>
      <c r="E11" s="15">
        <f t="shared" si="0"/>
        <v>270</v>
      </c>
      <c r="F11" s="15">
        <f t="shared" si="0"/>
        <v>19</v>
      </c>
      <c r="G11" s="15">
        <f t="shared" si="0"/>
        <v>1</v>
      </c>
      <c r="H11" s="15">
        <f t="shared" si="0"/>
        <v>3</v>
      </c>
      <c r="I11" s="15">
        <f t="shared" si="0"/>
        <v>0</v>
      </c>
      <c r="J11" s="15">
        <f t="shared" si="0"/>
        <v>1</v>
      </c>
      <c r="K11" s="15">
        <f t="shared" si="0"/>
        <v>0</v>
      </c>
      <c r="L11" s="15">
        <f t="shared" si="0"/>
        <v>320</v>
      </c>
      <c r="M11" s="15">
        <f t="shared" si="0"/>
        <v>6</v>
      </c>
    </row>
    <row r="12" spans="1:13" ht="12.75">
      <c r="A12" s="1" t="s">
        <v>42</v>
      </c>
      <c r="B12" s="1" t="s">
        <v>35</v>
      </c>
      <c r="C12" s="18">
        <f>SUM(D12:M12)</f>
        <v>83</v>
      </c>
      <c r="D12" s="19">
        <v>0</v>
      </c>
      <c r="E12" s="19">
        <v>0</v>
      </c>
      <c r="F12" s="19">
        <v>0</v>
      </c>
      <c r="G12" s="19">
        <v>0</v>
      </c>
      <c r="H12" s="19">
        <v>1</v>
      </c>
      <c r="I12" s="19">
        <v>0</v>
      </c>
      <c r="J12" s="19">
        <v>0</v>
      </c>
      <c r="K12" s="19">
        <v>0</v>
      </c>
      <c r="L12" s="19">
        <v>82</v>
      </c>
      <c r="M12" s="19">
        <v>0</v>
      </c>
    </row>
    <row r="13" spans="1:13" ht="12.75">
      <c r="A13" s="1" t="s">
        <v>42</v>
      </c>
      <c r="B13" s="1" t="s">
        <v>10</v>
      </c>
      <c r="C13" s="18">
        <f>SUM(D13:M13)</f>
        <v>1402</v>
      </c>
      <c r="D13" s="19">
        <v>1021</v>
      </c>
      <c r="E13" s="19">
        <v>61</v>
      </c>
      <c r="F13" s="19">
        <v>11</v>
      </c>
      <c r="G13" s="19">
        <v>1</v>
      </c>
      <c r="H13" s="19">
        <v>1</v>
      </c>
      <c r="I13" s="19">
        <v>0</v>
      </c>
      <c r="J13" s="19">
        <v>0</v>
      </c>
      <c r="K13" s="19">
        <v>4</v>
      </c>
      <c r="L13" s="19">
        <v>303</v>
      </c>
      <c r="M13" s="19">
        <v>0</v>
      </c>
    </row>
    <row r="14" spans="1:13" ht="12.75">
      <c r="A14" s="3" t="s">
        <v>73</v>
      </c>
      <c r="B14" s="1"/>
      <c r="C14" s="15">
        <f>+C12+C13</f>
        <v>1485</v>
      </c>
      <c r="D14" s="15">
        <f aca="true" t="shared" si="1" ref="D14:M14">+D12+D13</f>
        <v>1021</v>
      </c>
      <c r="E14" s="15">
        <f t="shared" si="1"/>
        <v>61</v>
      </c>
      <c r="F14" s="15">
        <f t="shared" si="1"/>
        <v>11</v>
      </c>
      <c r="G14" s="15">
        <f t="shared" si="1"/>
        <v>1</v>
      </c>
      <c r="H14" s="15">
        <f t="shared" si="1"/>
        <v>2</v>
      </c>
      <c r="I14" s="15">
        <f t="shared" si="1"/>
        <v>0</v>
      </c>
      <c r="J14" s="15">
        <f t="shared" si="1"/>
        <v>0</v>
      </c>
      <c r="K14" s="15">
        <f t="shared" si="1"/>
        <v>4</v>
      </c>
      <c r="L14" s="15">
        <f t="shared" si="1"/>
        <v>385</v>
      </c>
      <c r="M14" s="15">
        <f t="shared" si="1"/>
        <v>0</v>
      </c>
    </row>
    <row r="15" spans="1:13" ht="12.75">
      <c r="A15" s="1" t="s">
        <v>43</v>
      </c>
      <c r="B15" s="1" t="s">
        <v>23</v>
      </c>
      <c r="C15" s="18">
        <f>SUM(D15:M15)</f>
        <v>24923</v>
      </c>
      <c r="D15" s="19">
        <v>22590</v>
      </c>
      <c r="E15" s="19">
        <v>1894</v>
      </c>
      <c r="F15" s="19">
        <v>126</v>
      </c>
      <c r="G15" s="19">
        <v>1</v>
      </c>
      <c r="H15" s="19">
        <v>1</v>
      </c>
      <c r="I15" s="19">
        <v>0</v>
      </c>
      <c r="J15" s="19">
        <v>0</v>
      </c>
      <c r="K15" s="19">
        <v>147</v>
      </c>
      <c r="L15" s="19">
        <v>163</v>
      </c>
      <c r="M15" s="19">
        <v>1</v>
      </c>
    </row>
    <row r="16" spans="1:13" ht="12.75">
      <c r="A16" s="3" t="s">
        <v>74</v>
      </c>
      <c r="B16" s="1"/>
      <c r="C16" s="15">
        <f>+C15</f>
        <v>24923</v>
      </c>
      <c r="D16" s="15">
        <f aca="true" t="shared" si="2" ref="D16:M16">+D15</f>
        <v>22590</v>
      </c>
      <c r="E16" s="15">
        <f t="shared" si="2"/>
        <v>1894</v>
      </c>
      <c r="F16" s="15">
        <f t="shared" si="2"/>
        <v>126</v>
      </c>
      <c r="G16" s="15">
        <f t="shared" si="2"/>
        <v>1</v>
      </c>
      <c r="H16" s="15">
        <f t="shared" si="2"/>
        <v>1</v>
      </c>
      <c r="I16" s="15">
        <f t="shared" si="2"/>
        <v>0</v>
      </c>
      <c r="J16" s="15">
        <f t="shared" si="2"/>
        <v>0</v>
      </c>
      <c r="K16" s="15">
        <f t="shared" si="2"/>
        <v>147</v>
      </c>
      <c r="L16" s="15">
        <f t="shared" si="2"/>
        <v>163</v>
      </c>
      <c r="M16" s="15">
        <f t="shared" si="2"/>
        <v>1</v>
      </c>
    </row>
    <row r="17" spans="1:13" ht="12.75">
      <c r="A17" s="1" t="s">
        <v>44</v>
      </c>
      <c r="B17" s="1" t="s">
        <v>38</v>
      </c>
      <c r="C17" s="18">
        <f>SUM(D17:M17)</f>
        <v>437</v>
      </c>
      <c r="D17" s="19">
        <v>355</v>
      </c>
      <c r="E17" s="19">
        <v>64</v>
      </c>
      <c r="F17" s="19">
        <v>4</v>
      </c>
      <c r="G17" s="19">
        <v>1</v>
      </c>
      <c r="H17" s="19">
        <v>1</v>
      </c>
      <c r="I17" s="19">
        <v>0</v>
      </c>
      <c r="J17" s="19">
        <v>0</v>
      </c>
      <c r="K17" s="19">
        <v>7</v>
      </c>
      <c r="L17" s="19">
        <v>0</v>
      </c>
      <c r="M17" s="19">
        <v>5</v>
      </c>
    </row>
    <row r="18" spans="1:13" ht="12.75">
      <c r="A18" s="1" t="s">
        <v>44</v>
      </c>
      <c r="B18" s="1" t="s">
        <v>13</v>
      </c>
      <c r="C18" s="18">
        <f>SUM(D18:M18)</f>
        <v>6215</v>
      </c>
      <c r="D18" s="19">
        <v>5047</v>
      </c>
      <c r="E18" s="19">
        <v>731</v>
      </c>
      <c r="F18" s="19">
        <v>10</v>
      </c>
      <c r="G18" s="19">
        <v>2</v>
      </c>
      <c r="H18" s="19">
        <v>2</v>
      </c>
      <c r="I18" s="19">
        <v>0</v>
      </c>
      <c r="J18" s="19">
        <v>0</v>
      </c>
      <c r="K18" s="19">
        <v>92</v>
      </c>
      <c r="L18" s="19">
        <v>331</v>
      </c>
      <c r="M18" s="19">
        <v>0</v>
      </c>
    </row>
    <row r="19" spans="1:13" ht="12.75">
      <c r="A19" s="1" t="s">
        <v>44</v>
      </c>
      <c r="B19" s="1" t="s">
        <v>40</v>
      </c>
      <c r="C19" s="18">
        <f>SUM(D19:M19)</f>
        <v>1000</v>
      </c>
      <c r="D19" s="19">
        <v>840</v>
      </c>
      <c r="E19" s="19">
        <v>135</v>
      </c>
      <c r="F19" s="19">
        <v>0</v>
      </c>
      <c r="G19" s="19">
        <v>0</v>
      </c>
      <c r="H19" s="19">
        <v>1</v>
      </c>
      <c r="I19" s="19">
        <v>0</v>
      </c>
      <c r="J19" s="19">
        <v>0</v>
      </c>
      <c r="K19" s="19">
        <v>18</v>
      </c>
      <c r="L19" s="19">
        <v>6</v>
      </c>
      <c r="M19" s="19">
        <v>0</v>
      </c>
    </row>
    <row r="20" spans="1:13" ht="12.75">
      <c r="A20" s="3" t="s">
        <v>75</v>
      </c>
      <c r="B20" s="1"/>
      <c r="C20" s="15">
        <f>+C17+C18+C19</f>
        <v>7652</v>
      </c>
      <c r="D20" s="15">
        <f aca="true" t="shared" si="3" ref="D20:M20">+D17+D18+D19</f>
        <v>6242</v>
      </c>
      <c r="E20" s="15">
        <f t="shared" si="3"/>
        <v>930</v>
      </c>
      <c r="F20" s="15">
        <f t="shared" si="3"/>
        <v>14</v>
      </c>
      <c r="G20" s="15">
        <f t="shared" si="3"/>
        <v>3</v>
      </c>
      <c r="H20" s="15">
        <f t="shared" si="3"/>
        <v>4</v>
      </c>
      <c r="I20" s="15">
        <f t="shared" si="3"/>
        <v>0</v>
      </c>
      <c r="J20" s="15">
        <f t="shared" si="3"/>
        <v>0</v>
      </c>
      <c r="K20" s="15">
        <f t="shared" si="3"/>
        <v>117</v>
      </c>
      <c r="L20" s="15">
        <f t="shared" si="3"/>
        <v>337</v>
      </c>
      <c r="M20" s="15">
        <f t="shared" si="3"/>
        <v>5</v>
      </c>
    </row>
    <row r="21" spans="1:13" ht="12.75">
      <c r="A21" s="1" t="s">
        <v>45</v>
      </c>
      <c r="B21" s="1" t="s">
        <v>32</v>
      </c>
      <c r="C21" s="18">
        <f>SUM(D21:M21)</f>
        <v>568</v>
      </c>
      <c r="D21" s="19">
        <v>458</v>
      </c>
      <c r="E21" s="19">
        <v>71</v>
      </c>
      <c r="F21" s="19">
        <v>7</v>
      </c>
      <c r="G21" s="19">
        <v>1</v>
      </c>
      <c r="H21" s="19">
        <v>1</v>
      </c>
      <c r="I21" s="19">
        <v>0</v>
      </c>
      <c r="J21" s="19">
        <v>0</v>
      </c>
      <c r="K21" s="19">
        <v>10</v>
      </c>
      <c r="L21" s="19">
        <v>17</v>
      </c>
      <c r="M21" s="19">
        <v>3</v>
      </c>
    </row>
    <row r="22" spans="1:13" ht="12.75">
      <c r="A22" s="1" t="s">
        <v>45</v>
      </c>
      <c r="B22" s="1" t="s">
        <v>28</v>
      </c>
      <c r="C22" s="18">
        <f>SUM(D22:M22)</f>
        <v>127</v>
      </c>
      <c r="D22" s="19">
        <v>15</v>
      </c>
      <c r="E22" s="19">
        <v>23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88</v>
      </c>
      <c r="M22" s="19">
        <v>0</v>
      </c>
    </row>
    <row r="23" spans="1:13" ht="12.75">
      <c r="A23" s="1" t="s">
        <v>45</v>
      </c>
      <c r="B23" s="1" t="s">
        <v>29</v>
      </c>
      <c r="C23" s="18">
        <f>SUM(D23:M23)</f>
        <v>9564</v>
      </c>
      <c r="D23" s="19">
        <v>8421</v>
      </c>
      <c r="E23" s="19">
        <v>674</v>
      </c>
      <c r="F23" s="19">
        <v>168</v>
      </c>
      <c r="G23" s="19">
        <v>0</v>
      </c>
      <c r="H23" s="19">
        <v>46</v>
      </c>
      <c r="I23" s="19">
        <v>0</v>
      </c>
      <c r="J23" s="19">
        <v>0</v>
      </c>
      <c r="K23" s="19">
        <v>107</v>
      </c>
      <c r="L23" s="19">
        <v>110</v>
      </c>
      <c r="M23" s="19">
        <v>38</v>
      </c>
    </row>
    <row r="24" spans="1:13" ht="12.75">
      <c r="A24" s="3" t="s">
        <v>76</v>
      </c>
      <c r="B24" s="1"/>
      <c r="C24" s="15">
        <f>+C21+C22+C23</f>
        <v>10259</v>
      </c>
      <c r="D24" s="15">
        <f aca="true" t="shared" si="4" ref="D24:M24">+D21+D22+D23</f>
        <v>8894</v>
      </c>
      <c r="E24" s="15">
        <f t="shared" si="4"/>
        <v>768</v>
      </c>
      <c r="F24" s="15">
        <f t="shared" si="4"/>
        <v>175</v>
      </c>
      <c r="G24" s="15">
        <f t="shared" si="4"/>
        <v>1</v>
      </c>
      <c r="H24" s="15">
        <f t="shared" si="4"/>
        <v>48</v>
      </c>
      <c r="I24" s="15">
        <f t="shared" si="4"/>
        <v>0</v>
      </c>
      <c r="J24" s="15">
        <f t="shared" si="4"/>
        <v>0</v>
      </c>
      <c r="K24" s="15">
        <f t="shared" si="4"/>
        <v>117</v>
      </c>
      <c r="L24" s="15">
        <f t="shared" si="4"/>
        <v>215</v>
      </c>
      <c r="M24" s="15">
        <f t="shared" si="4"/>
        <v>41</v>
      </c>
    </row>
    <row r="25" spans="1:13" ht="12.75">
      <c r="A25" s="1" t="s">
        <v>46</v>
      </c>
      <c r="B25" s="1" t="s">
        <v>3</v>
      </c>
      <c r="C25" s="18">
        <f>SUM(D25:M25)</f>
        <v>74</v>
      </c>
      <c r="D25" s="19">
        <v>12</v>
      </c>
      <c r="E25" s="19">
        <v>3</v>
      </c>
      <c r="F25" s="19">
        <v>4</v>
      </c>
      <c r="G25" s="19">
        <v>0</v>
      </c>
      <c r="H25" s="19">
        <v>1</v>
      </c>
      <c r="I25" s="19">
        <v>0</v>
      </c>
      <c r="J25" s="19">
        <v>2</v>
      </c>
      <c r="K25" s="19">
        <v>0</v>
      </c>
      <c r="L25" s="19">
        <v>52</v>
      </c>
      <c r="M25" s="19">
        <v>0</v>
      </c>
    </row>
    <row r="26" spans="1:13" ht="12.75">
      <c r="A26" s="1" t="s">
        <v>46</v>
      </c>
      <c r="B26" s="1" t="s">
        <v>8</v>
      </c>
      <c r="C26" s="18">
        <f>SUM(D26:M26)</f>
        <v>318</v>
      </c>
      <c r="D26" s="19">
        <v>256</v>
      </c>
      <c r="E26" s="19">
        <v>60</v>
      </c>
      <c r="F26" s="19">
        <v>0</v>
      </c>
      <c r="G26" s="19">
        <v>1</v>
      </c>
      <c r="H26" s="19">
        <v>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ht="12.75">
      <c r="A27" s="1" t="s">
        <v>46</v>
      </c>
      <c r="B27" s="1" t="s">
        <v>34</v>
      </c>
      <c r="C27" s="18">
        <f>SUM(D27:M27)</f>
        <v>80</v>
      </c>
      <c r="D27" s="19">
        <v>5</v>
      </c>
      <c r="E27" s="19">
        <v>0</v>
      </c>
      <c r="F27" s="19">
        <v>1</v>
      </c>
      <c r="G27" s="19">
        <v>0</v>
      </c>
      <c r="H27" s="19">
        <v>1</v>
      </c>
      <c r="I27" s="19">
        <v>0</v>
      </c>
      <c r="J27" s="19">
        <v>0</v>
      </c>
      <c r="K27" s="19">
        <v>2</v>
      </c>
      <c r="L27" s="19">
        <v>71</v>
      </c>
      <c r="M27" s="19">
        <v>0</v>
      </c>
    </row>
    <row r="28" spans="1:13" ht="12.75">
      <c r="A28" s="1" t="s">
        <v>46</v>
      </c>
      <c r="B28" s="1" t="s">
        <v>26</v>
      </c>
      <c r="C28" s="18">
        <f>SUM(D28:M28)</f>
        <v>2963</v>
      </c>
      <c r="D28" s="19">
        <v>2687</v>
      </c>
      <c r="E28" s="19">
        <v>132</v>
      </c>
      <c r="F28" s="19">
        <v>19</v>
      </c>
      <c r="G28" s="19">
        <v>1</v>
      </c>
      <c r="H28" s="19">
        <v>1</v>
      </c>
      <c r="I28" s="19">
        <v>0</v>
      </c>
      <c r="J28" s="19">
        <v>0</v>
      </c>
      <c r="K28" s="19">
        <v>18</v>
      </c>
      <c r="L28" s="19">
        <v>105</v>
      </c>
      <c r="M28" s="19">
        <v>0</v>
      </c>
    </row>
    <row r="29" spans="1:13" ht="12.75">
      <c r="A29" s="1" t="s">
        <v>46</v>
      </c>
      <c r="B29" s="1" t="s">
        <v>24</v>
      </c>
      <c r="C29" s="18">
        <f>SUM(D29:M29)</f>
        <v>2754</v>
      </c>
      <c r="D29" s="19">
        <v>2162</v>
      </c>
      <c r="E29" s="19">
        <v>390</v>
      </c>
      <c r="F29" s="19">
        <v>29</v>
      </c>
      <c r="G29" s="19">
        <v>0</v>
      </c>
      <c r="H29" s="19">
        <v>2</v>
      </c>
      <c r="I29" s="19">
        <v>0</v>
      </c>
      <c r="J29" s="19">
        <v>0</v>
      </c>
      <c r="K29" s="19">
        <v>0</v>
      </c>
      <c r="L29" s="19">
        <v>171</v>
      </c>
      <c r="M29" s="19">
        <v>0</v>
      </c>
    </row>
    <row r="30" spans="1:13" ht="12.75">
      <c r="A30" s="3" t="s">
        <v>77</v>
      </c>
      <c r="B30" s="1"/>
      <c r="C30" s="15">
        <f>+C25+C26+C27+C28+C29</f>
        <v>6189</v>
      </c>
      <c r="D30" s="15">
        <f aca="true" t="shared" si="5" ref="D30:M30">+D25+D26+D27+D28+D29</f>
        <v>5122</v>
      </c>
      <c r="E30" s="15">
        <f t="shared" si="5"/>
        <v>585</v>
      </c>
      <c r="F30" s="15">
        <f t="shared" si="5"/>
        <v>53</v>
      </c>
      <c r="G30" s="15">
        <f t="shared" si="5"/>
        <v>2</v>
      </c>
      <c r="H30" s="15">
        <f t="shared" si="5"/>
        <v>6</v>
      </c>
      <c r="I30" s="15">
        <f t="shared" si="5"/>
        <v>0</v>
      </c>
      <c r="J30" s="15">
        <f t="shared" si="5"/>
        <v>2</v>
      </c>
      <c r="K30" s="15">
        <f t="shared" si="5"/>
        <v>20</v>
      </c>
      <c r="L30" s="15">
        <f t="shared" si="5"/>
        <v>399</v>
      </c>
      <c r="M30" s="15">
        <f t="shared" si="5"/>
        <v>0</v>
      </c>
    </row>
    <row r="31" spans="1:13" ht="12.75">
      <c r="A31" s="1" t="s">
        <v>47</v>
      </c>
      <c r="B31" s="1" t="s">
        <v>34</v>
      </c>
      <c r="C31" s="18">
        <f>SUM(D31:M31)</f>
        <v>387</v>
      </c>
      <c r="D31" s="19">
        <v>256</v>
      </c>
      <c r="E31" s="19">
        <v>35</v>
      </c>
      <c r="F31" s="19">
        <v>21</v>
      </c>
      <c r="G31" s="19">
        <v>0</v>
      </c>
      <c r="H31" s="19">
        <v>1</v>
      </c>
      <c r="I31" s="19">
        <v>0</v>
      </c>
      <c r="J31" s="19">
        <v>2</v>
      </c>
      <c r="K31" s="19">
        <v>14</v>
      </c>
      <c r="L31" s="19">
        <v>58</v>
      </c>
      <c r="M31" s="19">
        <v>0</v>
      </c>
    </row>
    <row r="32" spans="1:13" ht="12.75">
      <c r="A32" s="1" t="s">
        <v>47</v>
      </c>
      <c r="B32" s="1" t="s">
        <v>1</v>
      </c>
      <c r="C32" s="18">
        <f>SUM(D32:M32)</f>
        <v>204</v>
      </c>
      <c r="D32" s="19">
        <v>85</v>
      </c>
      <c r="E32" s="19">
        <v>30</v>
      </c>
      <c r="F32" s="19">
        <v>0</v>
      </c>
      <c r="G32" s="19">
        <v>0</v>
      </c>
      <c r="H32" s="19">
        <v>1</v>
      </c>
      <c r="I32" s="19">
        <v>0</v>
      </c>
      <c r="J32" s="19">
        <v>0</v>
      </c>
      <c r="K32" s="19">
        <v>0</v>
      </c>
      <c r="L32" s="19">
        <v>88</v>
      </c>
      <c r="M32" s="19">
        <v>0</v>
      </c>
    </row>
    <row r="33" spans="1:13" ht="12.75">
      <c r="A33" s="1" t="s">
        <v>47</v>
      </c>
      <c r="B33" s="1" t="s">
        <v>14</v>
      </c>
      <c r="C33" s="18">
        <f>SUM(D33:M33)</f>
        <v>318</v>
      </c>
      <c r="D33" s="19">
        <v>185</v>
      </c>
      <c r="E33" s="19">
        <v>56</v>
      </c>
      <c r="F33" s="19">
        <v>0</v>
      </c>
      <c r="G33" s="19">
        <v>0</v>
      </c>
      <c r="H33" s="19">
        <v>1</v>
      </c>
      <c r="I33" s="19">
        <v>0</v>
      </c>
      <c r="J33" s="19">
        <v>0</v>
      </c>
      <c r="K33" s="19">
        <v>0</v>
      </c>
      <c r="L33" s="19">
        <v>76</v>
      </c>
      <c r="M33" s="19">
        <v>0</v>
      </c>
    </row>
    <row r="34" spans="1:13" ht="12.75">
      <c r="A34" s="1" t="s">
        <v>47</v>
      </c>
      <c r="B34" s="1" t="s">
        <v>24</v>
      </c>
      <c r="C34" s="18">
        <f>SUM(D34:M34)</f>
        <v>2</v>
      </c>
      <c r="D34" s="19">
        <v>0</v>
      </c>
      <c r="E34" s="19">
        <v>0</v>
      </c>
      <c r="F34" s="19">
        <v>1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1</v>
      </c>
      <c r="M34" s="19">
        <v>0</v>
      </c>
    </row>
    <row r="35" spans="1:13" ht="12.75">
      <c r="A35" s="3" t="s">
        <v>78</v>
      </c>
      <c r="B35" s="1"/>
      <c r="C35" s="15">
        <f>+C31+C32+C33+C34</f>
        <v>911</v>
      </c>
      <c r="D35" s="15">
        <f>+D31+D32+D33+D34</f>
        <v>526</v>
      </c>
      <c r="E35" s="15">
        <f aca="true" t="shared" si="6" ref="E35:M35">+E31+E32+E33+E34</f>
        <v>121</v>
      </c>
      <c r="F35" s="15">
        <f t="shared" si="6"/>
        <v>22</v>
      </c>
      <c r="G35" s="15">
        <f t="shared" si="6"/>
        <v>0</v>
      </c>
      <c r="H35" s="15">
        <f t="shared" si="6"/>
        <v>3</v>
      </c>
      <c r="I35" s="15">
        <f t="shared" si="6"/>
        <v>0</v>
      </c>
      <c r="J35" s="15">
        <f t="shared" si="6"/>
        <v>2</v>
      </c>
      <c r="K35" s="15">
        <f t="shared" si="6"/>
        <v>14</v>
      </c>
      <c r="L35" s="15">
        <f t="shared" si="6"/>
        <v>223</v>
      </c>
      <c r="M35" s="15">
        <f t="shared" si="6"/>
        <v>0</v>
      </c>
    </row>
    <row r="36" spans="1:13" ht="12.75">
      <c r="A36" s="1" t="s">
        <v>48</v>
      </c>
      <c r="B36" s="1" t="s">
        <v>24</v>
      </c>
      <c r="C36" s="18">
        <f>SUM(D36:M36)</f>
        <v>104</v>
      </c>
      <c r="D36" s="19">
        <v>30</v>
      </c>
      <c r="E36" s="19">
        <v>8</v>
      </c>
      <c r="F36" s="19">
        <v>15</v>
      </c>
      <c r="G36" s="19">
        <v>0</v>
      </c>
      <c r="H36" s="19">
        <v>1</v>
      </c>
      <c r="I36" s="19">
        <v>0</v>
      </c>
      <c r="J36" s="19">
        <v>0</v>
      </c>
      <c r="K36" s="19">
        <v>0</v>
      </c>
      <c r="L36" s="19">
        <v>50</v>
      </c>
      <c r="M36" s="19">
        <v>0</v>
      </c>
    </row>
    <row r="37" spans="1:13" ht="12.75">
      <c r="A37" s="1" t="s">
        <v>48</v>
      </c>
      <c r="B37" s="1" t="s">
        <v>3</v>
      </c>
      <c r="C37" s="18">
        <f>SUM(D37:M37)</f>
        <v>153</v>
      </c>
      <c r="D37" s="19">
        <v>38</v>
      </c>
      <c r="E37" s="19">
        <v>14</v>
      </c>
      <c r="F37" s="19">
        <v>10</v>
      </c>
      <c r="G37" s="19">
        <v>0</v>
      </c>
      <c r="H37" s="19">
        <v>1</v>
      </c>
      <c r="I37" s="19">
        <v>0</v>
      </c>
      <c r="J37" s="19">
        <v>2</v>
      </c>
      <c r="K37" s="19">
        <v>0</v>
      </c>
      <c r="L37" s="19">
        <v>88</v>
      </c>
      <c r="M37" s="19">
        <v>0</v>
      </c>
    </row>
    <row r="38" spans="1:13" ht="12.75">
      <c r="A38" s="3" t="s">
        <v>79</v>
      </c>
      <c r="B38" s="1"/>
      <c r="C38" s="15">
        <f>+C36+C37</f>
        <v>257</v>
      </c>
      <c r="D38" s="15">
        <f aca="true" t="shared" si="7" ref="D38:M38">+D36+D37</f>
        <v>68</v>
      </c>
      <c r="E38" s="15">
        <f t="shared" si="7"/>
        <v>22</v>
      </c>
      <c r="F38" s="15">
        <f t="shared" si="7"/>
        <v>25</v>
      </c>
      <c r="G38" s="15">
        <f t="shared" si="7"/>
        <v>0</v>
      </c>
      <c r="H38" s="15">
        <f t="shared" si="7"/>
        <v>2</v>
      </c>
      <c r="I38" s="15">
        <f t="shared" si="7"/>
        <v>0</v>
      </c>
      <c r="J38" s="15">
        <f t="shared" si="7"/>
        <v>2</v>
      </c>
      <c r="K38" s="15">
        <f t="shared" si="7"/>
        <v>0</v>
      </c>
      <c r="L38" s="15">
        <f t="shared" si="7"/>
        <v>138</v>
      </c>
      <c r="M38" s="15">
        <f t="shared" si="7"/>
        <v>0</v>
      </c>
    </row>
    <row r="39" spans="1:13" ht="12.75">
      <c r="A39" s="16" t="s">
        <v>90</v>
      </c>
      <c r="B39" s="1" t="s">
        <v>7</v>
      </c>
      <c r="C39" s="18">
        <f>SUM(D39:M39)</f>
        <v>189</v>
      </c>
      <c r="D39" s="19">
        <v>124</v>
      </c>
      <c r="E39" s="19">
        <v>26</v>
      </c>
      <c r="F39" s="19">
        <v>0</v>
      </c>
      <c r="G39" s="19">
        <v>0</v>
      </c>
      <c r="H39" s="19">
        <v>1</v>
      </c>
      <c r="I39" s="19">
        <v>0</v>
      </c>
      <c r="J39" s="19">
        <v>0</v>
      </c>
      <c r="K39" s="19">
        <v>0</v>
      </c>
      <c r="L39" s="19">
        <v>38</v>
      </c>
      <c r="M39" s="19">
        <v>0</v>
      </c>
    </row>
    <row r="40" spans="1:13" ht="12.75">
      <c r="A40" s="3" t="s">
        <v>91</v>
      </c>
      <c r="B40" s="1"/>
      <c r="C40" s="15">
        <f>+C39</f>
        <v>189</v>
      </c>
      <c r="D40" s="15">
        <f>+D39</f>
        <v>124</v>
      </c>
      <c r="E40" s="15">
        <f aca="true" t="shared" si="8" ref="E40:M40">+E39</f>
        <v>26</v>
      </c>
      <c r="F40" s="15">
        <f t="shared" si="8"/>
        <v>0</v>
      </c>
      <c r="G40" s="15">
        <f t="shared" si="8"/>
        <v>0</v>
      </c>
      <c r="H40" s="15">
        <f t="shared" si="8"/>
        <v>1</v>
      </c>
      <c r="I40" s="15">
        <f t="shared" si="8"/>
        <v>0</v>
      </c>
      <c r="J40" s="15">
        <f t="shared" si="8"/>
        <v>0</v>
      </c>
      <c r="K40" s="15">
        <f t="shared" si="8"/>
        <v>0</v>
      </c>
      <c r="L40" s="15">
        <f t="shared" si="8"/>
        <v>38</v>
      </c>
      <c r="M40" s="15">
        <f t="shared" si="8"/>
        <v>0</v>
      </c>
    </row>
    <row r="41" spans="1:13" ht="12.75">
      <c r="A41" s="1" t="s">
        <v>49</v>
      </c>
      <c r="B41" s="1" t="s">
        <v>22</v>
      </c>
      <c r="C41" s="18">
        <f>SUM(D41:M41)</f>
        <v>10262</v>
      </c>
      <c r="D41" s="14">
        <v>9342</v>
      </c>
      <c r="E41" s="14">
        <v>859</v>
      </c>
      <c r="F41" s="14">
        <v>0</v>
      </c>
      <c r="G41" s="14">
        <v>3</v>
      </c>
      <c r="H41" s="14">
        <v>3</v>
      </c>
      <c r="I41" s="14">
        <v>0</v>
      </c>
      <c r="J41" s="14">
        <v>0</v>
      </c>
      <c r="K41" s="14">
        <v>53</v>
      </c>
      <c r="L41" s="14">
        <v>2</v>
      </c>
      <c r="M41" s="14">
        <v>0</v>
      </c>
    </row>
    <row r="42" spans="1:13" ht="12.75">
      <c r="A42" s="3" t="s">
        <v>80</v>
      </c>
      <c r="B42" s="1"/>
      <c r="C42" s="15">
        <f>+C41</f>
        <v>10262</v>
      </c>
      <c r="D42" s="15">
        <f aca="true" t="shared" si="9" ref="D42:M42">+D41</f>
        <v>9342</v>
      </c>
      <c r="E42" s="15">
        <f t="shared" si="9"/>
        <v>859</v>
      </c>
      <c r="F42" s="15">
        <f t="shared" si="9"/>
        <v>0</v>
      </c>
      <c r="G42" s="15">
        <f t="shared" si="9"/>
        <v>3</v>
      </c>
      <c r="H42" s="15">
        <f t="shared" si="9"/>
        <v>3</v>
      </c>
      <c r="I42" s="15">
        <f t="shared" si="9"/>
        <v>0</v>
      </c>
      <c r="J42" s="15">
        <f t="shared" si="9"/>
        <v>0</v>
      </c>
      <c r="K42" s="15">
        <f t="shared" si="9"/>
        <v>53</v>
      </c>
      <c r="L42" s="15">
        <f t="shared" si="9"/>
        <v>2</v>
      </c>
      <c r="M42" s="15">
        <f t="shared" si="9"/>
        <v>0</v>
      </c>
    </row>
    <row r="43" spans="1:13" ht="12.75">
      <c r="A43" s="1" t="s">
        <v>50</v>
      </c>
      <c r="B43" s="1" t="s">
        <v>12</v>
      </c>
      <c r="C43" s="18">
        <f>SUM(D43:M43)</f>
        <v>242</v>
      </c>
      <c r="D43" s="19">
        <v>212</v>
      </c>
      <c r="E43" s="19">
        <v>24</v>
      </c>
      <c r="F43" s="19">
        <v>1</v>
      </c>
      <c r="G43" s="19">
        <v>0</v>
      </c>
      <c r="H43" s="19">
        <v>1</v>
      </c>
      <c r="I43" s="19">
        <v>0</v>
      </c>
      <c r="J43" s="19">
        <v>0</v>
      </c>
      <c r="K43" s="19">
        <v>4</v>
      </c>
      <c r="L43" s="19">
        <v>0</v>
      </c>
      <c r="M43" s="19">
        <v>0</v>
      </c>
    </row>
    <row r="44" spans="1:13" ht="12.75">
      <c r="A44" s="1" t="s">
        <v>50</v>
      </c>
      <c r="B44" s="1" t="s">
        <v>39</v>
      </c>
      <c r="C44" s="18">
        <f>SUM(D44:M44)</f>
        <v>906</v>
      </c>
      <c r="D44" s="19">
        <v>614</v>
      </c>
      <c r="E44" s="19">
        <v>184</v>
      </c>
      <c r="F44" s="19">
        <v>2</v>
      </c>
      <c r="G44" s="19">
        <v>0</v>
      </c>
      <c r="H44" s="19">
        <v>1</v>
      </c>
      <c r="I44" s="19">
        <v>0</v>
      </c>
      <c r="J44" s="19">
        <v>0</v>
      </c>
      <c r="K44" s="19">
        <v>0</v>
      </c>
      <c r="L44" s="19">
        <v>105</v>
      </c>
      <c r="M44" s="19">
        <v>0</v>
      </c>
    </row>
    <row r="45" spans="1:13" ht="12.75">
      <c r="A45" s="1" t="s">
        <v>50</v>
      </c>
      <c r="B45" s="1" t="s">
        <v>2</v>
      </c>
      <c r="C45" s="18">
        <f>SUM(D45:M45)</f>
        <v>124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3</v>
      </c>
      <c r="L45" s="19">
        <v>121</v>
      </c>
      <c r="M45" s="19">
        <v>0</v>
      </c>
    </row>
    <row r="46" spans="1:13" ht="12.75">
      <c r="A46" s="3" t="s">
        <v>81</v>
      </c>
      <c r="B46" s="1"/>
      <c r="C46" s="15">
        <f>+C43+C44+C45</f>
        <v>1272</v>
      </c>
      <c r="D46" s="15">
        <f aca="true" t="shared" si="10" ref="D46:M46">+D43+D44+D45</f>
        <v>826</v>
      </c>
      <c r="E46" s="15">
        <f t="shared" si="10"/>
        <v>208</v>
      </c>
      <c r="F46" s="15">
        <f t="shared" si="10"/>
        <v>3</v>
      </c>
      <c r="G46" s="15">
        <f t="shared" si="10"/>
        <v>0</v>
      </c>
      <c r="H46" s="15">
        <f t="shared" si="10"/>
        <v>2</v>
      </c>
      <c r="I46" s="15">
        <f t="shared" si="10"/>
        <v>0</v>
      </c>
      <c r="J46" s="15">
        <f t="shared" si="10"/>
        <v>0</v>
      </c>
      <c r="K46" s="15">
        <f t="shared" si="10"/>
        <v>7</v>
      </c>
      <c r="L46" s="15">
        <f t="shared" si="10"/>
        <v>226</v>
      </c>
      <c r="M46" s="15">
        <f t="shared" si="10"/>
        <v>0</v>
      </c>
    </row>
    <row r="47" spans="1:13" ht="12.75">
      <c r="A47" s="1" t="s">
        <v>51</v>
      </c>
      <c r="B47" s="1" t="s">
        <v>36</v>
      </c>
      <c r="C47" s="18">
        <f aca="true" t="shared" si="11" ref="C47:C55">SUM(D47:M47)</f>
        <v>628</v>
      </c>
      <c r="D47" s="19">
        <v>444</v>
      </c>
      <c r="E47" s="19">
        <v>79</v>
      </c>
      <c r="F47" s="19">
        <v>0</v>
      </c>
      <c r="G47" s="19">
        <v>1</v>
      </c>
      <c r="H47" s="19">
        <v>1</v>
      </c>
      <c r="I47" s="19">
        <v>0</v>
      </c>
      <c r="J47" s="19">
        <v>0</v>
      </c>
      <c r="K47" s="19">
        <v>0</v>
      </c>
      <c r="L47" s="19">
        <v>103</v>
      </c>
      <c r="M47" s="19">
        <v>0</v>
      </c>
    </row>
    <row r="48" spans="1:13" ht="12.75">
      <c r="A48" s="1" t="s">
        <v>51</v>
      </c>
      <c r="B48" s="1" t="s">
        <v>21</v>
      </c>
      <c r="C48" s="18">
        <f t="shared" si="11"/>
        <v>441</v>
      </c>
      <c r="D48" s="19">
        <v>339</v>
      </c>
      <c r="E48" s="19">
        <v>65</v>
      </c>
      <c r="F48" s="19">
        <v>0</v>
      </c>
      <c r="G48" s="19">
        <v>0</v>
      </c>
      <c r="H48" s="19">
        <v>1</v>
      </c>
      <c r="I48" s="19">
        <v>0</v>
      </c>
      <c r="J48" s="19">
        <v>0</v>
      </c>
      <c r="K48" s="19">
        <v>18</v>
      </c>
      <c r="L48" s="19">
        <v>18</v>
      </c>
      <c r="M48" s="19">
        <v>0</v>
      </c>
    </row>
    <row r="49" spans="1:13" ht="12.75">
      <c r="A49" s="1" t="s">
        <v>51</v>
      </c>
      <c r="B49" s="1" t="s">
        <v>6</v>
      </c>
      <c r="C49" s="9">
        <f t="shared" si="11"/>
        <v>157</v>
      </c>
      <c r="D49" s="11">
        <v>58</v>
      </c>
      <c r="E49" s="11">
        <v>15</v>
      </c>
      <c r="F49" s="11">
        <v>0</v>
      </c>
      <c r="G49" s="11">
        <v>1</v>
      </c>
      <c r="H49" s="11">
        <v>2</v>
      </c>
      <c r="I49" s="11">
        <v>0</v>
      </c>
      <c r="J49" s="11">
        <v>0</v>
      </c>
      <c r="K49" s="11">
        <v>6</v>
      </c>
      <c r="L49" s="11">
        <v>75</v>
      </c>
      <c r="M49" s="11">
        <v>0</v>
      </c>
    </row>
    <row r="50" spans="1:13" ht="12.75">
      <c r="A50" s="1" t="s">
        <v>51</v>
      </c>
      <c r="B50" s="1" t="s">
        <v>30</v>
      </c>
      <c r="C50" s="9">
        <f t="shared" si="11"/>
        <v>125</v>
      </c>
      <c r="D50" s="11">
        <v>76</v>
      </c>
      <c r="E50" s="11">
        <v>9</v>
      </c>
      <c r="F50" s="11">
        <v>0</v>
      </c>
      <c r="G50" s="11">
        <v>1</v>
      </c>
      <c r="H50" s="11">
        <v>1</v>
      </c>
      <c r="I50" s="11">
        <v>0</v>
      </c>
      <c r="J50" s="11">
        <v>0</v>
      </c>
      <c r="K50" s="11">
        <v>9</v>
      </c>
      <c r="L50" s="11">
        <v>29</v>
      </c>
      <c r="M50" s="11">
        <v>0</v>
      </c>
    </row>
    <row r="51" spans="1:13" ht="12.75">
      <c r="A51" s="1" t="s">
        <v>51</v>
      </c>
      <c r="B51" s="1" t="s">
        <v>37</v>
      </c>
      <c r="C51" s="18">
        <f t="shared" si="11"/>
        <v>357</v>
      </c>
      <c r="D51" s="19">
        <v>191</v>
      </c>
      <c r="E51" s="19">
        <v>35</v>
      </c>
      <c r="F51" s="19">
        <v>0</v>
      </c>
      <c r="G51" s="19">
        <v>0</v>
      </c>
      <c r="H51" s="19">
        <v>2</v>
      </c>
      <c r="I51" s="19">
        <v>0</v>
      </c>
      <c r="J51" s="19">
        <v>0</v>
      </c>
      <c r="K51" s="19">
        <v>19</v>
      </c>
      <c r="L51" s="19">
        <v>110</v>
      </c>
      <c r="M51" s="19">
        <v>0</v>
      </c>
    </row>
    <row r="52" spans="1:13" ht="12.75">
      <c r="A52" s="1" t="s">
        <v>51</v>
      </c>
      <c r="B52" s="1" t="s">
        <v>0</v>
      </c>
      <c r="C52" s="18">
        <f t="shared" si="11"/>
        <v>3228</v>
      </c>
      <c r="D52" s="19">
        <v>2674</v>
      </c>
      <c r="E52" s="19">
        <v>314</v>
      </c>
      <c r="F52" s="19">
        <v>28</v>
      </c>
      <c r="G52" s="19">
        <v>1</v>
      </c>
      <c r="H52" s="19">
        <v>1</v>
      </c>
      <c r="I52" s="19">
        <v>0</v>
      </c>
      <c r="J52" s="19">
        <v>0</v>
      </c>
      <c r="K52" s="19">
        <v>96</v>
      </c>
      <c r="L52" s="19">
        <v>113</v>
      </c>
      <c r="M52" s="19">
        <v>1</v>
      </c>
    </row>
    <row r="53" spans="1:13" ht="12.75">
      <c r="A53" s="1" t="s">
        <v>51</v>
      </c>
      <c r="B53" s="1" t="s">
        <v>17</v>
      </c>
      <c r="C53" s="18">
        <f t="shared" si="11"/>
        <v>3027</v>
      </c>
      <c r="D53" s="19">
        <v>2208</v>
      </c>
      <c r="E53" s="19">
        <v>454</v>
      </c>
      <c r="F53" s="19">
        <v>43</v>
      </c>
      <c r="G53" s="19">
        <v>1</v>
      </c>
      <c r="H53" s="19">
        <v>1</v>
      </c>
      <c r="I53" s="19">
        <v>0</v>
      </c>
      <c r="J53" s="19">
        <v>0</v>
      </c>
      <c r="K53" s="19">
        <v>83</v>
      </c>
      <c r="L53" s="19">
        <v>237</v>
      </c>
      <c r="M53" s="19">
        <v>0</v>
      </c>
    </row>
    <row r="54" spans="1:13" ht="12.75">
      <c r="A54" s="1" t="s">
        <v>51</v>
      </c>
      <c r="B54" s="1" t="s">
        <v>19</v>
      </c>
      <c r="C54" s="18">
        <f t="shared" si="11"/>
        <v>5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5</v>
      </c>
      <c r="M54" s="19">
        <v>0</v>
      </c>
    </row>
    <row r="55" spans="1:13" ht="12.75">
      <c r="A55" s="1" t="s">
        <v>51</v>
      </c>
      <c r="B55" s="1" t="s">
        <v>4</v>
      </c>
      <c r="C55" s="18">
        <f t="shared" si="11"/>
        <v>1265</v>
      </c>
      <c r="D55" s="19">
        <v>1037</v>
      </c>
      <c r="E55" s="19">
        <v>74</v>
      </c>
      <c r="F55" s="19">
        <v>9</v>
      </c>
      <c r="G55" s="19">
        <v>0</v>
      </c>
      <c r="H55" s="19">
        <v>1</v>
      </c>
      <c r="I55" s="19">
        <v>0</v>
      </c>
      <c r="J55" s="19">
        <v>0</v>
      </c>
      <c r="K55" s="19">
        <v>51</v>
      </c>
      <c r="L55" s="19">
        <v>93</v>
      </c>
      <c r="M55" s="19">
        <v>0</v>
      </c>
    </row>
    <row r="56" spans="1:13" ht="12.75">
      <c r="A56" s="3" t="s">
        <v>82</v>
      </c>
      <c r="B56" s="1"/>
      <c r="C56" s="15">
        <f>+C47+C48+C49+C50+C51+C52+C53+C54+C55</f>
        <v>9233</v>
      </c>
      <c r="D56" s="15">
        <f aca="true" t="shared" si="12" ref="D56:M56">+D47+D48+D49+D50+D51+D52+D53+D54+D55</f>
        <v>7027</v>
      </c>
      <c r="E56" s="15">
        <f t="shared" si="12"/>
        <v>1045</v>
      </c>
      <c r="F56" s="15">
        <f t="shared" si="12"/>
        <v>80</v>
      </c>
      <c r="G56" s="15">
        <f t="shared" si="12"/>
        <v>5</v>
      </c>
      <c r="H56" s="15">
        <f t="shared" si="12"/>
        <v>10</v>
      </c>
      <c r="I56" s="15">
        <f t="shared" si="12"/>
        <v>0</v>
      </c>
      <c r="J56" s="15">
        <f t="shared" si="12"/>
        <v>0</v>
      </c>
      <c r="K56" s="15">
        <f t="shared" si="12"/>
        <v>282</v>
      </c>
      <c r="L56" s="15">
        <f t="shared" si="12"/>
        <v>783</v>
      </c>
      <c r="M56" s="10">
        <f t="shared" si="12"/>
        <v>1</v>
      </c>
    </row>
    <row r="57" spans="1:13" ht="12.75">
      <c r="A57" s="1" t="s">
        <v>52</v>
      </c>
      <c r="B57" s="1" t="s">
        <v>27</v>
      </c>
      <c r="C57" s="18">
        <f aca="true" t="shared" si="13" ref="C57:C62">SUM(D57:M57)</f>
        <v>451</v>
      </c>
      <c r="D57" s="19">
        <v>276</v>
      </c>
      <c r="E57" s="19">
        <v>30</v>
      </c>
      <c r="F57" s="19">
        <v>2</v>
      </c>
      <c r="G57" s="19">
        <v>1</v>
      </c>
      <c r="H57" s="19">
        <v>1</v>
      </c>
      <c r="I57" s="19">
        <v>0</v>
      </c>
      <c r="J57" s="19">
        <v>0</v>
      </c>
      <c r="K57" s="19">
        <v>18</v>
      </c>
      <c r="L57" s="19">
        <v>123</v>
      </c>
      <c r="M57" s="19">
        <v>0</v>
      </c>
    </row>
    <row r="58" spans="1:13" ht="12.75">
      <c r="A58" s="1" t="s">
        <v>52</v>
      </c>
      <c r="B58" s="1" t="s">
        <v>20</v>
      </c>
      <c r="C58" s="18">
        <f t="shared" si="13"/>
        <v>273</v>
      </c>
      <c r="D58" s="19">
        <v>150</v>
      </c>
      <c r="E58" s="19">
        <v>28</v>
      </c>
      <c r="F58" s="19">
        <v>0</v>
      </c>
      <c r="G58" s="19">
        <v>0</v>
      </c>
      <c r="H58" s="19">
        <v>1</v>
      </c>
      <c r="I58" s="19">
        <v>0</v>
      </c>
      <c r="J58" s="19">
        <v>0</v>
      </c>
      <c r="K58" s="19">
        <v>0</v>
      </c>
      <c r="L58" s="19">
        <v>94</v>
      </c>
      <c r="M58" s="19">
        <v>0</v>
      </c>
    </row>
    <row r="59" spans="1:13" ht="12.75">
      <c r="A59" s="1" t="s">
        <v>52</v>
      </c>
      <c r="B59" s="1" t="s">
        <v>33</v>
      </c>
      <c r="C59" s="18">
        <f t="shared" si="13"/>
        <v>34</v>
      </c>
      <c r="D59" s="19">
        <v>0</v>
      </c>
      <c r="E59" s="19">
        <v>2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32</v>
      </c>
      <c r="M59" s="19">
        <v>0</v>
      </c>
    </row>
    <row r="60" spans="1:13" ht="12.75">
      <c r="A60" s="1" t="s">
        <v>52</v>
      </c>
      <c r="B60" s="1" t="s">
        <v>15</v>
      </c>
      <c r="C60" s="18">
        <f t="shared" si="13"/>
        <v>8027</v>
      </c>
      <c r="D60" s="19">
        <v>6485</v>
      </c>
      <c r="E60" s="19">
        <v>1183</v>
      </c>
      <c r="F60" s="19">
        <v>48</v>
      </c>
      <c r="G60" s="19">
        <v>0</v>
      </c>
      <c r="H60" s="19">
        <v>1</v>
      </c>
      <c r="I60" s="19">
        <v>0</v>
      </c>
      <c r="J60" s="19">
        <v>0</v>
      </c>
      <c r="K60" s="19">
        <v>0</v>
      </c>
      <c r="L60" s="19">
        <v>310</v>
      </c>
      <c r="M60" s="19">
        <v>0</v>
      </c>
    </row>
    <row r="61" spans="1:13" ht="12.75">
      <c r="A61" s="1" t="s">
        <v>52</v>
      </c>
      <c r="B61" s="1" t="s">
        <v>3</v>
      </c>
      <c r="C61" s="18">
        <f t="shared" si="13"/>
        <v>459</v>
      </c>
      <c r="D61" s="19">
        <v>383</v>
      </c>
      <c r="E61" s="19">
        <v>59</v>
      </c>
      <c r="F61" s="19">
        <v>1</v>
      </c>
      <c r="G61" s="19">
        <v>0</v>
      </c>
      <c r="H61" s="19">
        <v>1</v>
      </c>
      <c r="I61" s="19">
        <v>0</v>
      </c>
      <c r="J61" s="19">
        <v>0</v>
      </c>
      <c r="K61" s="19">
        <v>0</v>
      </c>
      <c r="L61" s="19">
        <v>15</v>
      </c>
      <c r="M61" s="19">
        <v>0</v>
      </c>
    </row>
    <row r="62" spans="1:13" ht="12.75">
      <c r="A62" s="1" t="s">
        <v>52</v>
      </c>
      <c r="B62" s="7" t="s">
        <v>21</v>
      </c>
      <c r="C62" s="18">
        <f t="shared" si="13"/>
        <v>14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14</v>
      </c>
      <c r="M62" s="19">
        <v>0</v>
      </c>
    </row>
    <row r="63" spans="1:13" ht="12.75">
      <c r="A63" s="3" t="s">
        <v>83</v>
      </c>
      <c r="B63" s="1"/>
      <c r="C63" s="15">
        <f>+C57+C58+C59+C60+C61+C62</f>
        <v>9258</v>
      </c>
      <c r="D63" s="15">
        <f aca="true" t="shared" si="14" ref="D63:M63">+D57+D58+D59+D60+D61+D62</f>
        <v>7294</v>
      </c>
      <c r="E63" s="15">
        <f t="shared" si="14"/>
        <v>1302</v>
      </c>
      <c r="F63" s="15">
        <f t="shared" si="14"/>
        <v>51</v>
      </c>
      <c r="G63" s="15">
        <f t="shared" si="14"/>
        <v>1</v>
      </c>
      <c r="H63" s="15">
        <f t="shared" si="14"/>
        <v>4</v>
      </c>
      <c r="I63" s="15">
        <f t="shared" si="14"/>
        <v>0</v>
      </c>
      <c r="J63" s="15">
        <f t="shared" si="14"/>
        <v>0</v>
      </c>
      <c r="K63" s="15">
        <f t="shared" si="14"/>
        <v>18</v>
      </c>
      <c r="L63" s="15">
        <f t="shared" si="14"/>
        <v>588</v>
      </c>
      <c r="M63" s="15">
        <f t="shared" si="14"/>
        <v>0</v>
      </c>
    </row>
    <row r="64" spans="1:13" ht="12.75">
      <c r="A64" s="1" t="s">
        <v>53</v>
      </c>
      <c r="B64" s="1" t="s">
        <v>28</v>
      </c>
      <c r="C64" s="18">
        <f>SUM(D64:M64)</f>
        <v>754</v>
      </c>
      <c r="D64" s="19">
        <v>562</v>
      </c>
      <c r="E64" s="19">
        <v>119</v>
      </c>
      <c r="F64" s="19">
        <v>0</v>
      </c>
      <c r="G64" s="19">
        <v>1</v>
      </c>
      <c r="H64" s="19">
        <v>1</v>
      </c>
      <c r="I64" s="19">
        <v>0</v>
      </c>
      <c r="J64" s="19">
        <v>0</v>
      </c>
      <c r="K64" s="19">
        <v>0</v>
      </c>
      <c r="L64" s="19">
        <v>55</v>
      </c>
      <c r="M64" s="19">
        <v>16</v>
      </c>
    </row>
    <row r="65" spans="1:13" ht="12.75">
      <c r="A65" s="1" t="s">
        <v>53</v>
      </c>
      <c r="B65" s="1" t="s">
        <v>19</v>
      </c>
      <c r="C65" s="18">
        <f>SUM(D65:M65)</f>
        <v>255</v>
      </c>
      <c r="D65" s="19">
        <v>77</v>
      </c>
      <c r="E65" s="19">
        <v>33</v>
      </c>
      <c r="F65" s="19">
        <v>0</v>
      </c>
      <c r="G65" s="19">
        <v>0</v>
      </c>
      <c r="H65" s="19">
        <v>1</v>
      </c>
      <c r="I65" s="19">
        <v>0</v>
      </c>
      <c r="J65" s="19">
        <v>0</v>
      </c>
      <c r="K65" s="19">
        <v>0</v>
      </c>
      <c r="L65" s="19">
        <v>142</v>
      </c>
      <c r="M65" s="19">
        <v>2</v>
      </c>
    </row>
    <row r="66" spans="1:13" ht="12.75">
      <c r="A66" s="1" t="s">
        <v>53</v>
      </c>
      <c r="B66" s="1" t="s">
        <v>8</v>
      </c>
      <c r="C66" s="18">
        <f>SUM(D66:M66)</f>
        <v>1879</v>
      </c>
      <c r="D66" s="19">
        <v>1498</v>
      </c>
      <c r="E66" s="19">
        <v>359</v>
      </c>
      <c r="F66" s="19">
        <v>0</v>
      </c>
      <c r="G66" s="19">
        <v>1</v>
      </c>
      <c r="H66" s="19">
        <v>1</v>
      </c>
      <c r="I66" s="19">
        <v>0</v>
      </c>
      <c r="J66" s="19">
        <v>0</v>
      </c>
      <c r="K66" s="19">
        <v>0</v>
      </c>
      <c r="L66" s="19">
        <v>20</v>
      </c>
      <c r="M66" s="19">
        <v>0</v>
      </c>
    </row>
    <row r="67" spans="1:13" ht="12.75">
      <c r="A67" s="1" t="s">
        <v>53</v>
      </c>
      <c r="B67" s="7" t="s">
        <v>21</v>
      </c>
      <c r="C67" s="18">
        <f>SUM(D67:M67)</f>
        <v>67</v>
      </c>
      <c r="D67" s="19">
        <v>15</v>
      </c>
      <c r="E67" s="19">
        <v>2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3</v>
      </c>
      <c r="L67" s="19">
        <v>47</v>
      </c>
      <c r="M67" s="19">
        <v>0</v>
      </c>
    </row>
    <row r="68" spans="1:13" ht="12.75">
      <c r="A68" s="1" t="s">
        <v>53</v>
      </c>
      <c r="B68" s="1" t="s">
        <v>33</v>
      </c>
      <c r="C68" s="18">
        <f>SUM(D68:M68)</f>
        <v>4557</v>
      </c>
      <c r="D68" s="19">
        <v>3529</v>
      </c>
      <c r="E68" s="19">
        <v>633</v>
      </c>
      <c r="F68" s="19">
        <v>1</v>
      </c>
      <c r="G68" s="19">
        <v>0</v>
      </c>
      <c r="H68" s="19">
        <v>4</v>
      </c>
      <c r="I68" s="19">
        <v>0</v>
      </c>
      <c r="J68" s="19">
        <v>0</v>
      </c>
      <c r="K68" s="19">
        <v>0</v>
      </c>
      <c r="L68" s="19">
        <v>390</v>
      </c>
      <c r="M68" s="19">
        <v>0</v>
      </c>
    </row>
    <row r="69" spans="1:13" ht="12.75">
      <c r="A69" s="3" t="s">
        <v>84</v>
      </c>
      <c r="B69" s="1"/>
      <c r="C69" s="15">
        <f>+C64+C65+C66+C67+C68</f>
        <v>7512</v>
      </c>
      <c r="D69" s="15">
        <f aca="true" t="shared" si="15" ref="D69:M69">+D64+D65+D66+D67+D68</f>
        <v>5681</v>
      </c>
      <c r="E69" s="15">
        <f t="shared" si="15"/>
        <v>1146</v>
      </c>
      <c r="F69" s="15">
        <f t="shared" si="15"/>
        <v>1</v>
      </c>
      <c r="G69" s="15">
        <f t="shared" si="15"/>
        <v>2</v>
      </c>
      <c r="H69" s="15">
        <f t="shared" si="15"/>
        <v>7</v>
      </c>
      <c r="I69" s="15">
        <f t="shared" si="15"/>
        <v>0</v>
      </c>
      <c r="J69" s="15">
        <f t="shared" si="15"/>
        <v>0</v>
      </c>
      <c r="K69" s="15">
        <f t="shared" si="15"/>
        <v>3</v>
      </c>
      <c r="L69" s="15">
        <f t="shared" si="15"/>
        <v>654</v>
      </c>
      <c r="M69" s="15">
        <f t="shared" si="15"/>
        <v>18</v>
      </c>
    </row>
    <row r="70" spans="1:13" ht="12.75">
      <c r="A70" s="1" t="s">
        <v>54</v>
      </c>
      <c r="B70" s="1" t="s">
        <v>35</v>
      </c>
      <c r="C70" s="18">
        <f aca="true" t="shared" si="16" ref="C70:C75">SUM(D70:M70)</f>
        <v>85</v>
      </c>
      <c r="D70" s="19">
        <v>0</v>
      </c>
      <c r="E70" s="19">
        <v>2</v>
      </c>
      <c r="F70" s="19">
        <v>0</v>
      </c>
      <c r="G70" s="19">
        <v>0</v>
      </c>
      <c r="H70" s="19">
        <v>1</v>
      </c>
      <c r="I70" s="19">
        <v>0</v>
      </c>
      <c r="J70" s="19">
        <v>0</v>
      </c>
      <c r="K70" s="19">
        <v>0</v>
      </c>
      <c r="L70" s="19">
        <v>82</v>
      </c>
      <c r="M70" s="19">
        <v>0</v>
      </c>
    </row>
    <row r="71" spans="1:13" ht="12.75">
      <c r="A71" s="1" t="s">
        <v>54</v>
      </c>
      <c r="B71" s="1" t="s">
        <v>18</v>
      </c>
      <c r="C71" s="18">
        <f t="shared" si="16"/>
        <v>414</v>
      </c>
      <c r="D71" s="19">
        <v>179</v>
      </c>
      <c r="E71" s="19">
        <v>3</v>
      </c>
      <c r="F71" s="19">
        <v>0</v>
      </c>
      <c r="G71" s="19">
        <v>1</v>
      </c>
      <c r="H71" s="19">
        <v>1</v>
      </c>
      <c r="I71" s="19">
        <v>0</v>
      </c>
      <c r="J71" s="19">
        <v>0</v>
      </c>
      <c r="K71" s="19">
        <v>0</v>
      </c>
      <c r="L71" s="19">
        <v>230</v>
      </c>
      <c r="M71" s="19">
        <v>0</v>
      </c>
    </row>
    <row r="72" spans="1:13" ht="12.75">
      <c r="A72" s="1" t="s">
        <v>54</v>
      </c>
      <c r="B72" s="1" t="s">
        <v>5</v>
      </c>
      <c r="C72" s="18">
        <f t="shared" si="16"/>
        <v>4073</v>
      </c>
      <c r="D72" s="19">
        <v>2977</v>
      </c>
      <c r="E72" s="19">
        <v>570</v>
      </c>
      <c r="F72" s="19">
        <v>46</v>
      </c>
      <c r="G72" s="19">
        <v>0</v>
      </c>
      <c r="H72" s="19">
        <v>38</v>
      </c>
      <c r="I72" s="19">
        <v>0</v>
      </c>
      <c r="J72" s="19">
        <v>0</v>
      </c>
      <c r="K72" s="19">
        <v>0</v>
      </c>
      <c r="L72" s="19">
        <v>442</v>
      </c>
      <c r="M72" s="19">
        <v>0</v>
      </c>
    </row>
    <row r="73" spans="1:13" ht="12.75">
      <c r="A73" s="1" t="s">
        <v>54</v>
      </c>
      <c r="B73" s="1" t="s">
        <v>31</v>
      </c>
      <c r="C73" s="18">
        <f t="shared" si="16"/>
        <v>2535</v>
      </c>
      <c r="D73" s="19">
        <v>1793</v>
      </c>
      <c r="E73" s="19">
        <v>262</v>
      </c>
      <c r="F73" s="19">
        <v>3</v>
      </c>
      <c r="G73" s="19">
        <v>1</v>
      </c>
      <c r="H73" s="19">
        <v>1</v>
      </c>
      <c r="I73" s="19">
        <v>0</v>
      </c>
      <c r="J73" s="19">
        <v>0</v>
      </c>
      <c r="K73" s="19">
        <v>47</v>
      </c>
      <c r="L73" s="19">
        <v>428</v>
      </c>
      <c r="M73" s="19">
        <v>0</v>
      </c>
    </row>
    <row r="74" spans="1:13" ht="12.75">
      <c r="A74" s="1" t="s">
        <v>54</v>
      </c>
      <c r="B74" s="1" t="s">
        <v>9</v>
      </c>
      <c r="C74" s="18">
        <f t="shared" si="16"/>
        <v>1032</v>
      </c>
      <c r="D74" s="14">
        <v>850</v>
      </c>
      <c r="E74" s="14">
        <v>134</v>
      </c>
      <c r="F74" s="14">
        <v>1</v>
      </c>
      <c r="G74" s="14">
        <v>0</v>
      </c>
      <c r="H74" s="14">
        <v>1</v>
      </c>
      <c r="I74" s="14">
        <v>0</v>
      </c>
      <c r="J74" s="14">
        <v>0</v>
      </c>
      <c r="K74" s="14">
        <v>0</v>
      </c>
      <c r="L74" s="14">
        <v>46</v>
      </c>
      <c r="M74" s="14">
        <v>0</v>
      </c>
    </row>
    <row r="75" spans="1:13" ht="12.75">
      <c r="A75" s="1" t="s">
        <v>54</v>
      </c>
      <c r="B75" s="1" t="s">
        <v>11</v>
      </c>
      <c r="C75" s="18">
        <f t="shared" si="16"/>
        <v>1272</v>
      </c>
      <c r="D75" s="19">
        <v>1119</v>
      </c>
      <c r="E75" s="19">
        <v>118</v>
      </c>
      <c r="F75" s="19">
        <v>22</v>
      </c>
      <c r="G75" s="19">
        <v>1</v>
      </c>
      <c r="H75" s="19">
        <v>1</v>
      </c>
      <c r="I75" s="19">
        <v>0</v>
      </c>
      <c r="J75" s="19">
        <v>0</v>
      </c>
      <c r="K75" s="19">
        <v>11</v>
      </c>
      <c r="L75" s="19">
        <v>0</v>
      </c>
      <c r="M75" s="19">
        <v>0</v>
      </c>
    </row>
    <row r="76" spans="1:13" ht="12.75">
      <c r="A76" s="3" t="s">
        <v>85</v>
      </c>
      <c r="C76" s="15">
        <f>+C70+C71+C72+C73+C74+C75</f>
        <v>9411</v>
      </c>
      <c r="D76" s="15">
        <f aca="true" t="shared" si="17" ref="D76:M76">+D70+D71+D72+D73+D74+D75</f>
        <v>6918</v>
      </c>
      <c r="E76" s="15">
        <f t="shared" si="17"/>
        <v>1089</v>
      </c>
      <c r="F76" s="15">
        <f t="shared" si="17"/>
        <v>72</v>
      </c>
      <c r="G76" s="15">
        <f t="shared" si="17"/>
        <v>3</v>
      </c>
      <c r="H76" s="15">
        <f t="shared" si="17"/>
        <v>43</v>
      </c>
      <c r="I76" s="15">
        <f t="shared" si="17"/>
        <v>0</v>
      </c>
      <c r="J76" s="15">
        <f t="shared" si="17"/>
        <v>0</v>
      </c>
      <c r="K76" s="15">
        <f t="shared" si="17"/>
        <v>58</v>
      </c>
      <c r="L76" s="15">
        <f t="shared" si="17"/>
        <v>1228</v>
      </c>
      <c r="M76" s="15">
        <f t="shared" si="17"/>
        <v>0</v>
      </c>
    </row>
    <row r="77" spans="3:13" ht="12.75"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2.75">
      <c r="A78" s="3" t="s">
        <v>86</v>
      </c>
      <c r="C78" s="15">
        <f>SUM(D78:M78)</f>
        <v>100456</v>
      </c>
      <c r="D78" s="15">
        <f>+D11+D14+D16+D20+D24+D30+D35+D38+D40+D42+D46+D56+D63+D69+D76</f>
        <v>82698</v>
      </c>
      <c r="E78" s="15">
        <f aca="true" t="shared" si="18" ref="E78:M78">+E11+E14+E16+E20+E24+E30+E35+E38+E40+E42+E46+E56+E63+E69+E76</f>
        <v>10326</v>
      </c>
      <c r="F78" s="15">
        <f t="shared" si="18"/>
        <v>652</v>
      </c>
      <c r="G78" s="15">
        <f t="shared" si="18"/>
        <v>23</v>
      </c>
      <c r="H78" s="15">
        <f t="shared" si="18"/>
        <v>139</v>
      </c>
      <c r="I78" s="15">
        <f t="shared" si="18"/>
        <v>0</v>
      </c>
      <c r="J78" s="15">
        <f t="shared" si="18"/>
        <v>7</v>
      </c>
      <c r="K78" s="15">
        <f t="shared" si="18"/>
        <v>840</v>
      </c>
      <c r="L78" s="15">
        <f t="shared" si="18"/>
        <v>5699</v>
      </c>
      <c r="M78" s="15">
        <f t="shared" si="18"/>
        <v>72</v>
      </c>
    </row>
    <row r="80" ht="12.75">
      <c r="A80" t="s">
        <v>71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2011-12-22T21:11:59Z</cp:lastPrinted>
  <dcterms:created xsi:type="dcterms:W3CDTF">2011-12-05T17:26:26Z</dcterms:created>
  <dcterms:modified xsi:type="dcterms:W3CDTF">2013-12-16T21:05:19Z</dcterms:modified>
  <cp:category/>
  <cp:version/>
  <cp:contentType/>
  <cp:contentStatus/>
</cp:coreProperties>
</file>