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santafe12" sheetId="1" r:id="rId1"/>
    <sheet name="usucoopsantafe12" sheetId="2" r:id="rId2"/>
  </sheets>
  <definedNames/>
  <calcPr fullCalcOnLoad="1"/>
</workbook>
</file>

<file path=xl/sharedStrings.xml><?xml version="1.0" encoding="utf-8"?>
<sst xmlns="http://schemas.openxmlformats.org/spreadsheetml/2006/main" count="324" uniqueCount="120">
  <si>
    <t>Belgrano</t>
  </si>
  <si>
    <t>Coop de Armstrong</t>
  </si>
  <si>
    <t>Coop de Tortugas</t>
  </si>
  <si>
    <t>Caseros</t>
  </si>
  <si>
    <t>Coop de San José de La Esquina</t>
  </si>
  <si>
    <t>Coop de Chabasense</t>
  </si>
  <si>
    <t>Coop de Arequito</t>
  </si>
  <si>
    <t>Coop de Los Molinos</t>
  </si>
  <si>
    <t>Coop de Godeken</t>
  </si>
  <si>
    <t>Castellanos</t>
  </si>
  <si>
    <t>Coop de Tacural</t>
  </si>
  <si>
    <t>Coop de Colonia Josefina</t>
  </si>
  <si>
    <t>Coop de Humberto Primero</t>
  </si>
  <si>
    <t>Constitución</t>
  </si>
  <si>
    <t>Coop de Juncal</t>
  </si>
  <si>
    <t>Coop de Cañada Rica</t>
  </si>
  <si>
    <t>Coop de Santa Teresa</t>
  </si>
  <si>
    <t>Coop de Pavón Arriba</t>
  </si>
  <si>
    <t>Coop de J. B. Molina</t>
  </si>
  <si>
    <t>Garay</t>
  </si>
  <si>
    <t>Coop de Helvecia</t>
  </si>
  <si>
    <t>General López</t>
  </si>
  <si>
    <t>Coop de San Eduardo</t>
  </si>
  <si>
    <t>Coop de Rufino</t>
  </si>
  <si>
    <t>Coop de Villa Cañás</t>
  </si>
  <si>
    <t>Coop de Elortondo</t>
  </si>
  <si>
    <t>Coop de Wheelwright</t>
  </si>
  <si>
    <t>Coop El Chingolo (Teodelina)</t>
  </si>
  <si>
    <t>Coop de Venado Tuerto</t>
  </si>
  <si>
    <t>Coop de Hugues</t>
  </si>
  <si>
    <t>Coop de San Gregorio</t>
  </si>
  <si>
    <t>Coop de Sancti Spiritu</t>
  </si>
  <si>
    <t>Coop de Maria Teresa</t>
  </si>
  <si>
    <t>Coop de Murphy</t>
  </si>
  <si>
    <t>Coop de Chovet</t>
  </si>
  <si>
    <t>Coop de Carmen</t>
  </si>
  <si>
    <t>General Obligado</t>
  </si>
  <si>
    <t>Coop de Avellaneda</t>
  </si>
  <si>
    <t>Coop de El Araza</t>
  </si>
  <si>
    <t>Coop de Las Toscas</t>
  </si>
  <si>
    <t>Iriondo</t>
  </si>
  <si>
    <t>Coop de Serodino Ltda.</t>
  </si>
  <si>
    <t>Coop de Cañada de Gomez</t>
  </si>
  <si>
    <t>Las Colonias</t>
  </si>
  <si>
    <t>Coop de Sa Pereyra</t>
  </si>
  <si>
    <t>Comuna de San Carlos Norte</t>
  </si>
  <si>
    <t>Rosario</t>
  </si>
  <si>
    <t>Coop de Villa  Amelia</t>
  </si>
  <si>
    <t>Coop de Ibarlucea</t>
  </si>
  <si>
    <t>Comuna de Arminda</t>
  </si>
  <si>
    <t>Coop de Villa Gdor. Galvez</t>
  </si>
  <si>
    <t>Coop de Soldini</t>
  </si>
  <si>
    <t>Coop de Acebal</t>
  </si>
  <si>
    <t>Coop de Pueblo Esther</t>
  </si>
  <si>
    <t>San Javier</t>
  </si>
  <si>
    <t>Coop de Romang</t>
  </si>
  <si>
    <t>San Jeronimo</t>
  </si>
  <si>
    <t>Coop de Lopez</t>
  </si>
  <si>
    <t>Coop de Galvez</t>
  </si>
  <si>
    <t>Coop de Centeno</t>
  </si>
  <si>
    <t>San Justo</t>
  </si>
  <si>
    <t>Coop de Vera y Pintado y La Camila</t>
  </si>
  <si>
    <t>Coop de La Criolla</t>
  </si>
  <si>
    <t>San Lorenzo</t>
  </si>
  <si>
    <t>Coop de Carcarañá</t>
  </si>
  <si>
    <t>Coop de Villa Mugueta</t>
  </si>
  <si>
    <t>Coop de Fuentes</t>
  </si>
  <si>
    <t>San Martín</t>
  </si>
  <si>
    <t>Coop de Colonia Belgrano</t>
  </si>
  <si>
    <t>Vera</t>
  </si>
  <si>
    <t>Coop de Margarita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</si>
  <si>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</si>
  <si>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</si>
  <si>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</si>
  <si>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</si>
  <si>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</si>
  <si>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</si>
  <si>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</si>
  <si>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</si>
  <si>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</si>
  <si>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</si>
  <si>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</si>
  <si>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</si>
  <si>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</si>
  <si>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</si>
  <si>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</si>
  <si>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</si>
  <si>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Coop de Bigand</t>
  </si>
  <si>
    <t>Coop de Gral Gelly</t>
  </si>
  <si>
    <t>Coop de Gral Gelly rural</t>
  </si>
  <si>
    <t>Coop de Peyrano</t>
  </si>
  <si>
    <t>Coop Rural de San Eduardo</t>
  </si>
  <si>
    <t>Municipal de Christophersen</t>
  </si>
  <si>
    <t>Coop de Calchaqui</t>
  </si>
  <si>
    <t>TOTAL COOPERATIVAS</t>
  </si>
  <si>
    <t>Las Cooperativas indicadas en rojo no tienen datos actualizados.</t>
  </si>
  <si>
    <t>Total Belgrano</t>
  </si>
  <si>
    <t>Total Caseros</t>
  </si>
  <si>
    <t>Total Castellanos</t>
  </si>
  <si>
    <t>Total Constitución</t>
  </si>
  <si>
    <t>Total Garay</t>
  </si>
  <si>
    <t>Total General López</t>
  </si>
  <si>
    <t>Total General Obligado</t>
  </si>
  <si>
    <t>Total Iriondo</t>
  </si>
  <si>
    <t>Total Las Colonias</t>
  </si>
  <si>
    <t>Total Rosario</t>
  </si>
  <si>
    <t>Total San Javier</t>
  </si>
  <si>
    <t>Total San Jeronimo</t>
  </si>
  <si>
    <t>Total San Justo</t>
  </si>
  <si>
    <t>Total San Lorenzo</t>
  </si>
  <si>
    <t>Total San Martín</t>
  </si>
  <si>
    <t>Total Vera</t>
  </si>
  <si>
    <t>Cooperativas de la Provincia de SANTA FE</t>
  </si>
  <si>
    <t>San Cristobal</t>
  </si>
  <si>
    <t>Total San Cristobal</t>
  </si>
  <si>
    <t>Coop de Rivadavia (S. del Estero)</t>
  </si>
  <si>
    <t>AÑO 2012</t>
  </si>
  <si>
    <t>En las Cooperativas de Juncal,  Helvecia, Comuna de San Carlos Norte, Carmen  y Coop Rivadavia de Sgo del Estero, se han repetido valores del año 2011.</t>
  </si>
  <si>
    <t xml:space="preserve">Las restantes cooperativas indicadas en rojo, no tiene datos actualizados, se han indicado con cero. </t>
  </si>
  <si>
    <t>Cop de Rivadavia (Sgo del Estero)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</si>
</sst>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5"/>
  <sheetViews>
    <sheetView workbookViewId="0" topLeftCell="A62">
      <selection activeCell="C89" sqref="C89:M89"/>
    </sheetView>
  </sheetViews>
  <sheetFormatPr defaultColWidth="11.421875" defaultRowHeight="12.75"/>
  <cols>
    <col min="1" max="1" width="23.140625" style="0" customWidth="1"/>
    <col min="2" max="2" width="25.00390625" style="0" customWidth="1"/>
    <col min="3" max="3" width="21.7109375" style="0" customWidth="1"/>
  </cols>
  <sheetData>
    <row r="2" spans="1:13" ht="12.75">
      <c r="A2" s="3" t="s">
        <v>116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112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71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72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73</v>
      </c>
      <c r="B7" s="3" t="s">
        <v>74</v>
      </c>
      <c r="C7" s="4" t="s">
        <v>75</v>
      </c>
      <c r="D7" s="4" t="s">
        <v>76</v>
      </c>
      <c r="E7" s="4" t="s">
        <v>77</v>
      </c>
      <c r="F7" s="4" t="s">
        <v>78</v>
      </c>
      <c r="G7" s="4" t="s">
        <v>79</v>
      </c>
      <c r="H7" s="4" t="s">
        <v>80</v>
      </c>
      <c r="I7" s="4" t="s">
        <v>81</v>
      </c>
      <c r="J7" s="4" t="s">
        <v>82</v>
      </c>
      <c r="K7" s="4" t="s">
        <v>83</v>
      </c>
      <c r="L7" s="4" t="s">
        <v>84</v>
      </c>
      <c r="M7" s="4" t="s">
        <v>85</v>
      </c>
    </row>
    <row r="8" spans="1:13" ht="12.75">
      <c r="A8" t="s">
        <v>0</v>
      </c>
      <c r="B8" t="s">
        <v>1</v>
      </c>
      <c r="C8" s="12">
        <f>SUM(D8:M8)</f>
        <v>30109.721999999998</v>
      </c>
      <c r="D8" s="12">
        <v>10137.647</v>
      </c>
      <c r="E8" s="12">
        <v>6657.707</v>
      </c>
      <c r="F8" s="12">
        <v>7764.874</v>
      </c>
      <c r="G8" s="12">
        <v>1412.626</v>
      </c>
      <c r="H8" s="12">
        <v>1865.3</v>
      </c>
      <c r="I8" s="12">
        <v>0</v>
      </c>
      <c r="J8" s="12">
        <v>0</v>
      </c>
      <c r="K8" s="12">
        <v>426.275</v>
      </c>
      <c r="L8" s="12">
        <v>1790.171</v>
      </c>
      <c r="M8" s="12">
        <v>55.122</v>
      </c>
    </row>
    <row r="9" spans="1:13" ht="12.75">
      <c r="A9" t="s">
        <v>0</v>
      </c>
      <c r="B9" t="s">
        <v>2</v>
      </c>
      <c r="C9" s="12">
        <f>SUM(D9:M9)</f>
        <v>4532.003999999999</v>
      </c>
      <c r="D9" s="12">
        <v>2610.633</v>
      </c>
      <c r="E9" s="12">
        <v>578.821</v>
      </c>
      <c r="F9" s="12">
        <v>308.53</v>
      </c>
      <c r="G9" s="12">
        <v>0</v>
      </c>
      <c r="H9" s="12">
        <v>392.787</v>
      </c>
      <c r="I9" s="12">
        <v>0</v>
      </c>
      <c r="J9" s="12">
        <v>0</v>
      </c>
      <c r="K9" s="12">
        <v>151.246</v>
      </c>
      <c r="L9" s="12">
        <v>489.987</v>
      </c>
      <c r="M9" s="12">
        <v>0</v>
      </c>
    </row>
    <row r="10" spans="1:13" ht="12.75">
      <c r="A10" s="1" t="s">
        <v>96</v>
      </c>
      <c r="C10" s="13">
        <f>+C8+C9</f>
        <v>34641.725999999995</v>
      </c>
      <c r="D10" s="13">
        <f aca="true" t="shared" si="0" ref="D10:M10">+D8+D9</f>
        <v>12748.28</v>
      </c>
      <c r="E10" s="13">
        <f t="shared" si="0"/>
        <v>7236.528</v>
      </c>
      <c r="F10" s="13">
        <f t="shared" si="0"/>
        <v>8073.4039999999995</v>
      </c>
      <c r="G10" s="13">
        <f t="shared" si="0"/>
        <v>1412.626</v>
      </c>
      <c r="H10" s="13">
        <f t="shared" si="0"/>
        <v>2258.087</v>
      </c>
      <c r="I10" s="13">
        <f t="shared" si="0"/>
        <v>0</v>
      </c>
      <c r="J10" s="13">
        <f t="shared" si="0"/>
        <v>0</v>
      </c>
      <c r="K10" s="13">
        <f t="shared" si="0"/>
        <v>577.521</v>
      </c>
      <c r="L10" s="13">
        <f t="shared" si="0"/>
        <v>2280.158</v>
      </c>
      <c r="M10" s="13">
        <f t="shared" si="0"/>
        <v>55.122</v>
      </c>
    </row>
    <row r="11" spans="1:13" ht="12.75">
      <c r="A11" t="s">
        <v>3</v>
      </c>
      <c r="B11" t="s">
        <v>4</v>
      </c>
      <c r="C11" s="12">
        <f aca="true" t="shared" si="1" ref="C11:C16">SUM(D11:M11)</f>
        <v>1195.912</v>
      </c>
      <c r="D11" s="12">
        <v>0</v>
      </c>
      <c r="E11" s="12">
        <v>0</v>
      </c>
      <c r="F11" s="12">
        <v>553.35</v>
      </c>
      <c r="G11" s="12">
        <v>238.257</v>
      </c>
      <c r="H11" s="12">
        <v>0</v>
      </c>
      <c r="I11" s="12">
        <v>0</v>
      </c>
      <c r="J11" s="12">
        <v>0</v>
      </c>
      <c r="K11" s="12">
        <v>0</v>
      </c>
      <c r="L11" s="12">
        <v>404.305</v>
      </c>
      <c r="M11" s="12">
        <v>0</v>
      </c>
    </row>
    <row r="12" spans="1:13" ht="12.75">
      <c r="A12" t="s">
        <v>3</v>
      </c>
      <c r="B12" t="s">
        <v>5</v>
      </c>
      <c r="C12" s="12">
        <f t="shared" si="1"/>
        <v>68597.36499999999</v>
      </c>
      <c r="D12" s="12">
        <v>6457.713</v>
      </c>
      <c r="E12" s="12">
        <v>2850.15</v>
      </c>
      <c r="F12" s="12">
        <v>56644.976</v>
      </c>
      <c r="G12" s="12">
        <v>255.083</v>
      </c>
      <c r="H12" s="12">
        <v>1398.37</v>
      </c>
      <c r="I12" s="12">
        <v>0</v>
      </c>
      <c r="J12" s="12">
        <v>0</v>
      </c>
      <c r="K12" s="12">
        <v>240.241</v>
      </c>
      <c r="L12" s="12">
        <v>473.275</v>
      </c>
      <c r="M12" s="12">
        <v>277.557</v>
      </c>
    </row>
    <row r="13" spans="1:13" ht="12.75">
      <c r="A13" t="s">
        <v>3</v>
      </c>
      <c r="B13" t="s">
        <v>6</v>
      </c>
      <c r="C13" s="12">
        <f t="shared" si="1"/>
        <v>556.638</v>
      </c>
      <c r="D13" s="12">
        <v>0</v>
      </c>
      <c r="E13" s="12">
        <v>0</v>
      </c>
      <c r="F13" s="12">
        <v>0</v>
      </c>
      <c r="G13" s="12">
        <v>325.296</v>
      </c>
      <c r="H13" s="12">
        <v>0</v>
      </c>
      <c r="I13" s="12">
        <v>0</v>
      </c>
      <c r="J13" s="12">
        <v>0</v>
      </c>
      <c r="K13" s="12">
        <v>0</v>
      </c>
      <c r="L13" s="12">
        <v>231.342</v>
      </c>
      <c r="M13" s="12">
        <v>0</v>
      </c>
    </row>
    <row r="14" spans="1:13" ht="12.75">
      <c r="A14" t="s">
        <v>3</v>
      </c>
      <c r="B14" s="8" t="s">
        <v>87</v>
      </c>
      <c r="C14" s="12">
        <f t="shared" si="1"/>
        <v>10819.2</v>
      </c>
      <c r="D14" s="12">
        <v>5400</v>
      </c>
      <c r="E14" s="12">
        <v>1560</v>
      </c>
      <c r="F14" s="12">
        <v>3199.2</v>
      </c>
      <c r="G14" s="12">
        <v>0</v>
      </c>
      <c r="H14" s="12">
        <v>660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12.75">
      <c r="A15" t="s">
        <v>3</v>
      </c>
      <c r="B15" t="s">
        <v>7</v>
      </c>
      <c r="C15" s="12">
        <f t="shared" si="1"/>
        <v>242.446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242.446</v>
      </c>
      <c r="M15" s="12">
        <v>0</v>
      </c>
    </row>
    <row r="16" spans="1:13" ht="12.75">
      <c r="A16" t="s">
        <v>3</v>
      </c>
      <c r="B16" t="s">
        <v>8</v>
      </c>
      <c r="C16" s="12">
        <f t="shared" si="1"/>
        <v>4217.503</v>
      </c>
      <c r="D16" s="12">
        <v>1900.356</v>
      </c>
      <c r="E16" s="12">
        <v>1319.454</v>
      </c>
      <c r="F16" s="12">
        <v>319.634</v>
      </c>
      <c r="G16" s="12">
        <v>0</v>
      </c>
      <c r="H16" s="12">
        <v>329.04</v>
      </c>
      <c r="I16" s="12">
        <v>0</v>
      </c>
      <c r="J16" s="12">
        <v>0</v>
      </c>
      <c r="K16" s="12">
        <v>49.312</v>
      </c>
      <c r="L16" s="12">
        <v>227.175</v>
      </c>
      <c r="M16" s="12">
        <v>72.532</v>
      </c>
    </row>
    <row r="17" spans="1:13" ht="12.75">
      <c r="A17" s="1" t="s">
        <v>97</v>
      </c>
      <c r="C17" s="13">
        <f>+C11+C12+C13+C14+C15+C16</f>
        <v>85629.06399999998</v>
      </c>
      <c r="D17" s="13">
        <f aca="true" t="shared" si="2" ref="D17:M17">+D11+D12+D13+D14+D15+D16</f>
        <v>13758.069</v>
      </c>
      <c r="E17" s="13">
        <f t="shared" si="2"/>
        <v>5729.603999999999</v>
      </c>
      <c r="F17" s="13">
        <f t="shared" si="2"/>
        <v>60717.159999999996</v>
      </c>
      <c r="G17" s="13">
        <f t="shared" si="2"/>
        <v>818.636</v>
      </c>
      <c r="H17" s="13">
        <f t="shared" si="2"/>
        <v>2387.41</v>
      </c>
      <c r="I17" s="13">
        <f t="shared" si="2"/>
        <v>0</v>
      </c>
      <c r="J17" s="13">
        <f t="shared" si="2"/>
        <v>0</v>
      </c>
      <c r="K17" s="13">
        <f t="shared" si="2"/>
        <v>289.553</v>
      </c>
      <c r="L17" s="13">
        <f t="shared" si="2"/>
        <v>1578.543</v>
      </c>
      <c r="M17" s="13">
        <f t="shared" si="2"/>
        <v>350.089</v>
      </c>
    </row>
    <row r="18" spans="1:13" ht="12.75">
      <c r="A18" t="s">
        <v>9</v>
      </c>
      <c r="B18" t="s">
        <v>10</v>
      </c>
      <c r="C18" s="12">
        <f>SUM(D18:M18)</f>
        <v>17551.883</v>
      </c>
      <c r="D18" s="12">
        <v>2597.636</v>
      </c>
      <c r="E18" s="12">
        <v>893.811</v>
      </c>
      <c r="F18" s="12">
        <v>0</v>
      </c>
      <c r="G18" s="12">
        <v>0</v>
      </c>
      <c r="H18" s="12">
        <v>552.783</v>
      </c>
      <c r="I18" s="12">
        <v>0</v>
      </c>
      <c r="J18" s="12">
        <v>0</v>
      </c>
      <c r="K18" s="12">
        <v>0</v>
      </c>
      <c r="L18" s="12">
        <v>13507.653</v>
      </c>
      <c r="M18" s="12">
        <v>0</v>
      </c>
    </row>
    <row r="19" spans="1:13" ht="12.75">
      <c r="A19" t="s">
        <v>9</v>
      </c>
      <c r="B19" t="s">
        <v>11</v>
      </c>
      <c r="C19" s="12">
        <f>SUM(D19:M19)</f>
        <v>5249.29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5249.29</v>
      </c>
      <c r="M19" s="12">
        <v>0</v>
      </c>
    </row>
    <row r="20" spans="1:13" ht="12.75">
      <c r="A20" t="s">
        <v>9</v>
      </c>
      <c r="B20" t="s">
        <v>12</v>
      </c>
      <c r="C20" s="12">
        <f>SUM(D20:M20)</f>
        <v>1610.352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1610.352</v>
      </c>
      <c r="M20" s="12">
        <v>0</v>
      </c>
    </row>
    <row r="21" spans="1:13" ht="12.75">
      <c r="A21" s="1" t="s">
        <v>98</v>
      </c>
      <c r="C21" s="13">
        <f>+C18+C19+C20</f>
        <v>24411.525</v>
      </c>
      <c r="D21" s="13">
        <f aca="true" t="shared" si="3" ref="D21:M21">+D18+D19+D20</f>
        <v>2597.636</v>
      </c>
      <c r="E21" s="13">
        <f t="shared" si="3"/>
        <v>893.811</v>
      </c>
      <c r="F21" s="13">
        <f t="shared" si="3"/>
        <v>0</v>
      </c>
      <c r="G21" s="13">
        <f t="shared" si="3"/>
        <v>0</v>
      </c>
      <c r="H21" s="13">
        <f t="shared" si="3"/>
        <v>552.783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20367.295</v>
      </c>
      <c r="M21" s="13">
        <f t="shared" si="3"/>
        <v>0</v>
      </c>
    </row>
    <row r="22" spans="1:13" ht="12.75">
      <c r="A22" t="s">
        <v>13</v>
      </c>
      <c r="B22" s="7" t="s">
        <v>14</v>
      </c>
      <c r="C22" s="9">
        <f aca="true" t="shared" si="4" ref="C22:C29">SUM(D22:M22)</f>
        <v>2745.5560000000005</v>
      </c>
      <c r="D22" s="9">
        <v>680.613</v>
      </c>
      <c r="E22" s="9">
        <v>1359.997</v>
      </c>
      <c r="F22" s="9">
        <v>52.165</v>
      </c>
      <c r="G22" s="9">
        <v>0</v>
      </c>
      <c r="H22" s="9">
        <v>196.923</v>
      </c>
      <c r="I22" s="9">
        <v>0</v>
      </c>
      <c r="J22" s="9">
        <v>0</v>
      </c>
      <c r="K22" s="9">
        <v>0</v>
      </c>
      <c r="L22" s="9">
        <v>455.858</v>
      </c>
      <c r="M22" s="9">
        <v>0</v>
      </c>
    </row>
    <row r="23" spans="1:13" ht="12.75">
      <c r="A23" t="s">
        <v>13</v>
      </c>
      <c r="B23" s="7" t="s">
        <v>88</v>
      </c>
      <c r="C23" s="9">
        <f t="shared" si="4"/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t="s">
        <v>13</v>
      </c>
      <c r="B24" s="7" t="s">
        <v>89</v>
      </c>
      <c r="C24" s="9">
        <f t="shared" si="4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t="s">
        <v>13</v>
      </c>
      <c r="B25" t="s">
        <v>15</v>
      </c>
      <c r="C25" s="12">
        <f t="shared" si="4"/>
        <v>1389.7379999999998</v>
      </c>
      <c r="D25" s="12">
        <v>744.548</v>
      </c>
      <c r="E25" s="12">
        <v>331.203</v>
      </c>
      <c r="F25" s="12">
        <v>0</v>
      </c>
      <c r="G25" s="12">
        <v>25.227</v>
      </c>
      <c r="H25" s="12">
        <v>88.09</v>
      </c>
      <c r="I25" s="12">
        <v>0</v>
      </c>
      <c r="J25" s="12">
        <v>0</v>
      </c>
      <c r="K25" s="12">
        <v>11.27</v>
      </c>
      <c r="L25" s="12">
        <v>167.126</v>
      </c>
      <c r="M25" s="12">
        <v>22.274</v>
      </c>
    </row>
    <row r="26" spans="1:13" ht="12.75">
      <c r="A26" t="s">
        <v>13</v>
      </c>
      <c r="B26" t="s">
        <v>16</v>
      </c>
      <c r="C26" s="12">
        <f t="shared" si="4"/>
        <v>5686.741999999999</v>
      </c>
      <c r="D26" s="12">
        <v>3157.476</v>
      </c>
      <c r="E26" s="12">
        <v>1035.403</v>
      </c>
      <c r="F26" s="12">
        <v>151.102</v>
      </c>
      <c r="G26" s="12">
        <v>138.823</v>
      </c>
      <c r="H26" s="12">
        <v>510.173</v>
      </c>
      <c r="I26" s="12">
        <v>0</v>
      </c>
      <c r="J26" s="12">
        <v>0</v>
      </c>
      <c r="K26" s="12">
        <v>142.168</v>
      </c>
      <c r="L26" s="12">
        <v>514.554</v>
      </c>
      <c r="M26" s="12">
        <v>37.043</v>
      </c>
    </row>
    <row r="27" spans="1:13" ht="12.75">
      <c r="A27" t="s">
        <v>13</v>
      </c>
      <c r="B27" s="7" t="s">
        <v>90</v>
      </c>
      <c r="C27" s="9">
        <f t="shared" si="4"/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t="s">
        <v>13</v>
      </c>
      <c r="B28" s="8" t="s">
        <v>17</v>
      </c>
      <c r="C28" s="12">
        <f t="shared" si="4"/>
        <v>3292.538</v>
      </c>
      <c r="D28" s="12">
        <v>2123.03</v>
      </c>
      <c r="E28" s="12">
        <v>525.98</v>
      </c>
      <c r="F28" s="12">
        <v>230.467</v>
      </c>
      <c r="G28" s="12">
        <v>258.76</v>
      </c>
      <c r="H28" s="12">
        <v>154.301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 ht="12.75">
      <c r="A29" t="s">
        <v>13</v>
      </c>
      <c r="B29" t="s">
        <v>18</v>
      </c>
      <c r="C29" s="12">
        <f t="shared" si="4"/>
        <v>2657.9449999999997</v>
      </c>
      <c r="D29" s="12">
        <v>1395.818</v>
      </c>
      <c r="E29" s="12">
        <v>919.757</v>
      </c>
      <c r="F29" s="12">
        <v>0</v>
      </c>
      <c r="G29" s="12">
        <v>0</v>
      </c>
      <c r="H29" s="12">
        <v>169.83</v>
      </c>
      <c r="I29" s="12">
        <v>0</v>
      </c>
      <c r="J29" s="12">
        <v>0</v>
      </c>
      <c r="K29" s="12">
        <v>65.114</v>
      </c>
      <c r="L29" s="12">
        <v>107.426</v>
      </c>
      <c r="M29" s="12">
        <v>0</v>
      </c>
    </row>
    <row r="30" spans="1:13" ht="12.75">
      <c r="A30" s="1" t="s">
        <v>99</v>
      </c>
      <c r="C30" s="13">
        <f>+C22+C23+C24+C25+C26+C27+C28+C29</f>
        <v>15772.519</v>
      </c>
      <c r="D30" s="13">
        <f aca="true" t="shared" si="5" ref="D30:M30">+D22+D23+D24+D25+D26+D27+D28+D29</f>
        <v>8101.4850000000015</v>
      </c>
      <c r="E30" s="13">
        <f t="shared" si="5"/>
        <v>4172.34</v>
      </c>
      <c r="F30" s="13">
        <f t="shared" si="5"/>
        <v>433.73400000000004</v>
      </c>
      <c r="G30" s="13">
        <f t="shared" si="5"/>
        <v>422.81</v>
      </c>
      <c r="H30" s="13">
        <f t="shared" si="5"/>
        <v>1119.317</v>
      </c>
      <c r="I30" s="13">
        <f t="shared" si="5"/>
        <v>0</v>
      </c>
      <c r="J30" s="13">
        <f t="shared" si="5"/>
        <v>0</v>
      </c>
      <c r="K30" s="13">
        <f t="shared" si="5"/>
        <v>218.55200000000002</v>
      </c>
      <c r="L30" s="13">
        <f t="shared" si="5"/>
        <v>1244.964</v>
      </c>
      <c r="M30" s="13">
        <f t="shared" si="5"/>
        <v>59.317</v>
      </c>
    </row>
    <row r="31" spans="1:13" ht="12.75">
      <c r="A31" t="s">
        <v>19</v>
      </c>
      <c r="B31" s="7" t="s">
        <v>20</v>
      </c>
      <c r="C31" s="9">
        <f>SUM(D31:M31)</f>
        <v>1853.383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1853.383</v>
      </c>
      <c r="M31" s="9">
        <v>0</v>
      </c>
    </row>
    <row r="32" spans="1:13" ht="12.75">
      <c r="A32" s="1" t="s">
        <v>100</v>
      </c>
      <c r="C32" s="13">
        <f>+C31</f>
        <v>1853.383</v>
      </c>
      <c r="D32" s="13">
        <f aca="true" t="shared" si="6" ref="D32:M32">+D31</f>
        <v>0</v>
      </c>
      <c r="E32" s="13">
        <f t="shared" si="6"/>
        <v>0</v>
      </c>
      <c r="F32" s="13">
        <f t="shared" si="6"/>
        <v>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3">
        <f t="shared" si="6"/>
        <v>0</v>
      </c>
      <c r="K32" s="13">
        <f t="shared" si="6"/>
        <v>0</v>
      </c>
      <c r="L32" s="13">
        <f t="shared" si="6"/>
        <v>1853.383</v>
      </c>
      <c r="M32" s="13">
        <f t="shared" si="6"/>
        <v>0</v>
      </c>
    </row>
    <row r="33" spans="1:13" ht="12.75">
      <c r="A33" t="s">
        <v>21</v>
      </c>
      <c r="B33" s="10" t="s">
        <v>91</v>
      </c>
      <c r="C33" s="9">
        <f aca="true" t="shared" si="7" ref="C33:C48">SUM(D33:M33)</f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t="s">
        <v>21</v>
      </c>
      <c r="B34" t="s">
        <v>22</v>
      </c>
      <c r="C34" s="12">
        <f t="shared" si="7"/>
        <v>1314.491</v>
      </c>
      <c r="D34" s="12">
        <v>807.441</v>
      </c>
      <c r="E34" s="12">
        <v>384.592</v>
      </c>
      <c r="F34" s="12">
        <v>0</v>
      </c>
      <c r="G34" s="12">
        <v>0</v>
      </c>
      <c r="H34" s="12">
        <v>122.458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 ht="12.75">
      <c r="A35" t="s">
        <v>21</v>
      </c>
      <c r="B35" t="s">
        <v>23</v>
      </c>
      <c r="C35" s="12">
        <f t="shared" si="7"/>
        <v>34745.19</v>
      </c>
      <c r="D35" s="12">
        <v>13884.138</v>
      </c>
      <c r="E35" s="12">
        <v>6141.714</v>
      </c>
      <c r="F35" s="12">
        <v>6890.352</v>
      </c>
      <c r="G35" s="12">
        <v>1709.58</v>
      </c>
      <c r="H35" s="12">
        <v>3633.587</v>
      </c>
      <c r="I35" s="12">
        <v>0</v>
      </c>
      <c r="J35" s="12">
        <v>0</v>
      </c>
      <c r="K35" s="12">
        <v>460.3</v>
      </c>
      <c r="L35" s="12">
        <v>1712.609</v>
      </c>
      <c r="M35" s="12">
        <v>312.91</v>
      </c>
    </row>
    <row r="36" spans="1:13" ht="12.75">
      <c r="A36" t="s">
        <v>21</v>
      </c>
      <c r="B36" s="8" t="s">
        <v>92</v>
      </c>
      <c r="C36" s="12">
        <f t="shared" si="7"/>
        <v>1057.608</v>
      </c>
      <c r="D36" s="12">
        <v>798.55</v>
      </c>
      <c r="E36" s="12">
        <v>0</v>
      </c>
      <c r="F36" s="12">
        <v>0</v>
      </c>
      <c r="G36" s="12">
        <v>4.993</v>
      </c>
      <c r="H36" s="12">
        <v>54.942</v>
      </c>
      <c r="I36" s="12">
        <v>0</v>
      </c>
      <c r="J36" s="12">
        <v>0</v>
      </c>
      <c r="K36" s="12">
        <v>199.123</v>
      </c>
      <c r="L36" s="12">
        <v>0</v>
      </c>
      <c r="M36" s="12">
        <v>0</v>
      </c>
    </row>
    <row r="37" spans="1:13" ht="12.75">
      <c r="A37" t="s">
        <v>21</v>
      </c>
      <c r="B37" t="s">
        <v>24</v>
      </c>
      <c r="C37" s="12">
        <f t="shared" si="7"/>
        <v>18381.556</v>
      </c>
      <c r="D37" s="12">
        <v>7941.611</v>
      </c>
      <c r="E37" s="12">
        <v>7387.166</v>
      </c>
      <c r="F37" s="12">
        <v>85.229</v>
      </c>
      <c r="G37" s="12">
        <v>373.876</v>
      </c>
      <c r="H37" s="12">
        <v>1331.934</v>
      </c>
      <c r="I37" s="12">
        <v>0</v>
      </c>
      <c r="J37" s="12">
        <v>0</v>
      </c>
      <c r="K37" s="12">
        <v>291.645</v>
      </c>
      <c r="L37" s="12">
        <v>722.665</v>
      </c>
      <c r="M37" s="12">
        <v>247.43</v>
      </c>
    </row>
    <row r="38" spans="1:13" ht="12.75">
      <c r="A38" t="s">
        <v>21</v>
      </c>
      <c r="B38" t="s">
        <v>25</v>
      </c>
      <c r="C38" s="12">
        <f t="shared" si="7"/>
        <v>12692.372000000001</v>
      </c>
      <c r="D38" s="12">
        <v>4781.279</v>
      </c>
      <c r="E38" s="12">
        <v>2106.654</v>
      </c>
      <c r="F38" s="12">
        <v>1377.693</v>
      </c>
      <c r="G38" s="12">
        <v>524.383</v>
      </c>
      <c r="H38" s="12">
        <v>1310.888</v>
      </c>
      <c r="I38" s="12">
        <v>0</v>
      </c>
      <c r="J38" s="12">
        <v>0</v>
      </c>
      <c r="K38" s="12">
        <v>166.712</v>
      </c>
      <c r="L38" s="12">
        <v>2347.077</v>
      </c>
      <c r="M38" s="12">
        <v>77.686</v>
      </c>
    </row>
    <row r="39" spans="1:13" ht="12.75">
      <c r="A39" t="s">
        <v>21</v>
      </c>
      <c r="B39" t="s">
        <v>26</v>
      </c>
      <c r="C39" s="12">
        <f t="shared" si="7"/>
        <v>10056.462</v>
      </c>
      <c r="D39" s="12">
        <v>5372.073</v>
      </c>
      <c r="E39" s="12">
        <v>1680.438</v>
      </c>
      <c r="F39" s="12">
        <v>1230.696</v>
      </c>
      <c r="G39" s="12">
        <v>312.314</v>
      </c>
      <c r="H39" s="12">
        <v>884.149</v>
      </c>
      <c r="I39" s="12">
        <v>0</v>
      </c>
      <c r="J39" s="12">
        <v>0</v>
      </c>
      <c r="K39" s="12">
        <v>182.591</v>
      </c>
      <c r="L39" s="12">
        <v>327.326</v>
      </c>
      <c r="M39" s="12">
        <v>66.875</v>
      </c>
    </row>
    <row r="40" spans="1:13" ht="12.75">
      <c r="A40" t="s">
        <v>21</v>
      </c>
      <c r="B40" t="s">
        <v>27</v>
      </c>
      <c r="C40" s="12">
        <f t="shared" si="7"/>
        <v>2336.771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2336.771</v>
      </c>
      <c r="M40" s="12">
        <v>0</v>
      </c>
    </row>
    <row r="41" spans="1:13" ht="12.75">
      <c r="A41" t="s">
        <v>21</v>
      </c>
      <c r="B41" t="s">
        <v>28</v>
      </c>
      <c r="C41" s="12">
        <f t="shared" si="7"/>
        <v>170165.65199999997</v>
      </c>
      <c r="D41" s="12">
        <v>67257.175</v>
      </c>
      <c r="E41" s="12">
        <v>36150.962</v>
      </c>
      <c r="F41" s="12">
        <v>52342.059</v>
      </c>
      <c r="G41" s="12">
        <v>1170</v>
      </c>
      <c r="H41" s="12">
        <v>9256.653</v>
      </c>
      <c r="I41" s="12">
        <v>0</v>
      </c>
      <c r="J41" s="12">
        <v>0</v>
      </c>
      <c r="K41" s="12">
        <v>2671.992</v>
      </c>
      <c r="L41" s="12">
        <v>0</v>
      </c>
      <c r="M41" s="12">
        <v>1316.811</v>
      </c>
    </row>
    <row r="42" spans="1:13" ht="12.75">
      <c r="A42" t="s">
        <v>21</v>
      </c>
      <c r="B42" t="s">
        <v>29</v>
      </c>
      <c r="C42" s="12">
        <f t="shared" si="7"/>
        <v>11387.674</v>
      </c>
      <c r="D42" s="12">
        <v>5828.571</v>
      </c>
      <c r="E42" s="12">
        <v>3576.876</v>
      </c>
      <c r="F42" s="12">
        <v>65.671</v>
      </c>
      <c r="G42" s="12">
        <v>485.534</v>
      </c>
      <c r="H42" s="12">
        <v>803.7</v>
      </c>
      <c r="I42" s="12">
        <v>0</v>
      </c>
      <c r="J42" s="12">
        <v>0</v>
      </c>
      <c r="K42" s="12">
        <v>63.793</v>
      </c>
      <c r="L42" s="12">
        <v>418.071</v>
      </c>
      <c r="M42" s="12">
        <v>145.458</v>
      </c>
    </row>
    <row r="43" spans="1:13" ht="12.75">
      <c r="A43" t="s">
        <v>21</v>
      </c>
      <c r="B43" t="s">
        <v>30</v>
      </c>
      <c r="C43" s="12">
        <f t="shared" si="7"/>
        <v>16599.058</v>
      </c>
      <c r="D43" s="12">
        <v>5927.234</v>
      </c>
      <c r="E43" s="12">
        <v>1394.651</v>
      </c>
      <c r="F43" s="12">
        <v>247.684</v>
      </c>
      <c r="G43" s="12">
        <v>97.514</v>
      </c>
      <c r="H43" s="12">
        <v>1276.406</v>
      </c>
      <c r="I43" s="12">
        <v>0</v>
      </c>
      <c r="J43" s="12">
        <v>0</v>
      </c>
      <c r="K43" s="12">
        <v>924.597</v>
      </c>
      <c r="L43" s="12">
        <v>6730.972</v>
      </c>
      <c r="M43" s="12">
        <v>0</v>
      </c>
    </row>
    <row r="44" spans="1:13" ht="12.75">
      <c r="A44" t="s">
        <v>21</v>
      </c>
      <c r="B44" t="s">
        <v>31</v>
      </c>
      <c r="C44" s="12">
        <f t="shared" si="7"/>
        <v>6843.698</v>
      </c>
      <c r="D44" s="12">
        <v>3459.526</v>
      </c>
      <c r="E44" s="12">
        <v>1136.467</v>
      </c>
      <c r="F44" s="12">
        <v>1017.166</v>
      </c>
      <c r="G44" s="12">
        <v>0</v>
      </c>
      <c r="H44" s="12">
        <v>491.868</v>
      </c>
      <c r="I44" s="12">
        <v>0</v>
      </c>
      <c r="J44" s="12">
        <v>0</v>
      </c>
      <c r="K44" s="12">
        <v>144.34</v>
      </c>
      <c r="L44" s="12">
        <v>517.909</v>
      </c>
      <c r="M44" s="12">
        <v>76.422</v>
      </c>
    </row>
    <row r="45" spans="1:13" ht="12.75">
      <c r="A45" t="s">
        <v>21</v>
      </c>
      <c r="B45" t="s">
        <v>32</v>
      </c>
      <c r="C45" s="12">
        <f t="shared" si="7"/>
        <v>6902.7080000000005</v>
      </c>
      <c r="D45" s="12">
        <v>3222.493</v>
      </c>
      <c r="E45" s="12">
        <v>2076.177</v>
      </c>
      <c r="F45" s="12">
        <v>37.997</v>
      </c>
      <c r="G45" s="12">
        <v>436.417</v>
      </c>
      <c r="H45" s="12">
        <v>402.674</v>
      </c>
      <c r="I45" s="12">
        <v>0</v>
      </c>
      <c r="J45" s="12">
        <v>0</v>
      </c>
      <c r="K45" s="12">
        <v>178.61</v>
      </c>
      <c r="L45" s="12">
        <v>488.227</v>
      </c>
      <c r="M45" s="12">
        <v>60.113</v>
      </c>
    </row>
    <row r="46" spans="1:13" ht="12.75">
      <c r="A46" t="s">
        <v>21</v>
      </c>
      <c r="B46" t="s">
        <v>33</v>
      </c>
      <c r="C46" s="12">
        <f t="shared" si="7"/>
        <v>8027.129000000001</v>
      </c>
      <c r="D46" s="12">
        <v>3091.421</v>
      </c>
      <c r="E46" s="12">
        <v>3795.712</v>
      </c>
      <c r="F46" s="12">
        <v>0</v>
      </c>
      <c r="G46" s="12">
        <v>3.499</v>
      </c>
      <c r="H46" s="12">
        <v>309.047</v>
      </c>
      <c r="I46" s="12">
        <v>0</v>
      </c>
      <c r="J46" s="12">
        <v>0</v>
      </c>
      <c r="K46" s="12">
        <v>185.93</v>
      </c>
      <c r="L46" s="12">
        <v>597.02</v>
      </c>
      <c r="M46" s="12">
        <v>44.5</v>
      </c>
    </row>
    <row r="47" spans="1:13" ht="12.75">
      <c r="A47" t="s">
        <v>21</v>
      </c>
      <c r="B47" t="s">
        <v>34</v>
      </c>
      <c r="C47" s="12">
        <f t="shared" si="7"/>
        <v>4952.696000000001</v>
      </c>
      <c r="D47" s="12">
        <v>1766.786</v>
      </c>
      <c r="E47" s="12">
        <v>1460.422</v>
      </c>
      <c r="F47" s="12">
        <v>142.267</v>
      </c>
      <c r="G47" s="12">
        <v>112.661</v>
      </c>
      <c r="H47" s="12">
        <v>418.283</v>
      </c>
      <c r="I47" s="12">
        <v>0</v>
      </c>
      <c r="J47" s="12">
        <v>0</v>
      </c>
      <c r="K47" s="12">
        <v>51.916</v>
      </c>
      <c r="L47" s="12">
        <v>931.685</v>
      </c>
      <c r="M47" s="12">
        <v>68.676</v>
      </c>
    </row>
    <row r="48" spans="1:13" ht="12.75">
      <c r="A48" t="s">
        <v>21</v>
      </c>
      <c r="B48" s="7" t="s">
        <v>35</v>
      </c>
      <c r="C48" s="9">
        <f t="shared" si="7"/>
        <v>3501.9080000000004</v>
      </c>
      <c r="D48" s="9">
        <v>1090.684</v>
      </c>
      <c r="E48" s="9">
        <v>310.104</v>
      </c>
      <c r="F48" s="9">
        <v>1009.117</v>
      </c>
      <c r="G48" s="9">
        <v>0</v>
      </c>
      <c r="H48" s="9">
        <v>248.199</v>
      </c>
      <c r="I48" s="9">
        <v>0</v>
      </c>
      <c r="J48" s="9">
        <v>0</v>
      </c>
      <c r="K48" s="9">
        <v>136.539</v>
      </c>
      <c r="L48" s="9">
        <v>601.996</v>
      </c>
      <c r="M48" s="9">
        <v>105.269</v>
      </c>
    </row>
    <row r="49" spans="1:13" ht="12.75">
      <c r="A49" s="1" t="s">
        <v>101</v>
      </c>
      <c r="C49" s="13">
        <f>+C33+C34+C35+C36+C37+C38+C39+C40+C41+C42+C43+C44+C45+C46+C47+C48</f>
        <v>308964.97299999994</v>
      </c>
      <c r="D49" s="13">
        <f aca="true" t="shared" si="8" ref="D49:M49">+D33+D34+D35+D36+D37+D38+D39+D40+D41+D42+D43+D44+D45+D46+D47+D48</f>
        <v>125228.982</v>
      </c>
      <c r="E49" s="13">
        <f t="shared" si="8"/>
        <v>67601.93500000001</v>
      </c>
      <c r="F49" s="13">
        <f t="shared" si="8"/>
        <v>64445.931000000004</v>
      </c>
      <c r="G49" s="13">
        <f t="shared" si="8"/>
        <v>5230.771</v>
      </c>
      <c r="H49" s="13">
        <f t="shared" si="8"/>
        <v>20544.787999999997</v>
      </c>
      <c r="I49" s="13">
        <f t="shared" si="8"/>
        <v>0</v>
      </c>
      <c r="J49" s="13">
        <f t="shared" si="8"/>
        <v>0</v>
      </c>
      <c r="K49" s="13">
        <f t="shared" si="8"/>
        <v>5658.088000000001</v>
      </c>
      <c r="L49" s="13">
        <f t="shared" si="8"/>
        <v>17732.328</v>
      </c>
      <c r="M49" s="13">
        <f t="shared" si="8"/>
        <v>2522.1499999999996</v>
      </c>
    </row>
    <row r="50" spans="1:13" ht="12.75">
      <c r="A50" t="s">
        <v>36</v>
      </c>
      <c r="B50" t="s">
        <v>37</v>
      </c>
      <c r="C50" s="12">
        <f>SUM(D50:M50)</f>
        <v>74507.58200000001</v>
      </c>
      <c r="D50" s="12">
        <v>21737.968</v>
      </c>
      <c r="E50" s="12">
        <v>5303.767</v>
      </c>
      <c r="F50" s="12">
        <v>39979.332</v>
      </c>
      <c r="G50" s="12">
        <v>901.013</v>
      </c>
      <c r="H50" s="12">
        <v>2975.178</v>
      </c>
      <c r="I50" s="12">
        <v>0</v>
      </c>
      <c r="J50" s="12">
        <v>120.233</v>
      </c>
      <c r="K50" s="12">
        <v>688.024</v>
      </c>
      <c r="L50" s="12">
        <v>2552.757</v>
      </c>
      <c r="M50" s="12">
        <v>249.31</v>
      </c>
    </row>
    <row r="51" spans="1:13" ht="12.75">
      <c r="A51" t="s">
        <v>36</v>
      </c>
      <c r="B51" t="s">
        <v>38</v>
      </c>
      <c r="C51" s="12">
        <f>SUM(D51:M51)</f>
        <v>1213.824</v>
      </c>
      <c r="D51" s="12">
        <v>480.392</v>
      </c>
      <c r="E51" s="12">
        <v>226.163</v>
      </c>
      <c r="F51" s="12">
        <v>16.559</v>
      </c>
      <c r="G51" s="12">
        <v>0</v>
      </c>
      <c r="H51" s="12">
        <v>175.298</v>
      </c>
      <c r="I51" s="12">
        <v>0</v>
      </c>
      <c r="J51" s="12">
        <v>0</v>
      </c>
      <c r="K51" s="12">
        <v>0</v>
      </c>
      <c r="L51" s="12">
        <v>315.412</v>
      </c>
      <c r="M51" s="12">
        <v>0</v>
      </c>
    </row>
    <row r="52" spans="1:13" ht="12.75">
      <c r="A52" t="s">
        <v>36</v>
      </c>
      <c r="B52" t="s">
        <v>39</v>
      </c>
      <c r="C52" s="12">
        <f>SUM(D52:M52)</f>
        <v>677.338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677.338</v>
      </c>
      <c r="M52" s="12">
        <v>0</v>
      </c>
    </row>
    <row r="53" spans="1:13" ht="12.75">
      <c r="A53" s="1" t="s">
        <v>102</v>
      </c>
      <c r="C53" s="13">
        <f>+C50+C51+C52</f>
        <v>76398.744</v>
      </c>
      <c r="D53" s="13">
        <f aca="true" t="shared" si="9" ref="D53:M53">+D50+D51+D52</f>
        <v>22218.36</v>
      </c>
      <c r="E53" s="13">
        <f t="shared" si="9"/>
        <v>5529.93</v>
      </c>
      <c r="F53" s="13">
        <f t="shared" si="9"/>
        <v>39995.891</v>
      </c>
      <c r="G53" s="13">
        <f t="shared" si="9"/>
        <v>901.013</v>
      </c>
      <c r="H53" s="13">
        <f t="shared" si="9"/>
        <v>3150.4759999999997</v>
      </c>
      <c r="I53" s="13">
        <f t="shared" si="9"/>
        <v>0</v>
      </c>
      <c r="J53" s="13">
        <f t="shared" si="9"/>
        <v>120.233</v>
      </c>
      <c r="K53" s="13">
        <f t="shared" si="9"/>
        <v>688.024</v>
      </c>
      <c r="L53" s="13">
        <f t="shared" si="9"/>
        <v>3545.5069999999996</v>
      </c>
      <c r="M53" s="13">
        <f t="shared" si="9"/>
        <v>249.31</v>
      </c>
    </row>
    <row r="54" spans="1:13" ht="12.75">
      <c r="A54" t="s">
        <v>40</v>
      </c>
      <c r="B54" t="s">
        <v>41</v>
      </c>
      <c r="C54" s="12">
        <f>SUM(D54:M54)</f>
        <v>226.015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226.015</v>
      </c>
      <c r="M54" s="12">
        <v>0</v>
      </c>
    </row>
    <row r="55" spans="1:13" ht="12.75">
      <c r="A55" t="s">
        <v>40</v>
      </c>
      <c r="B55" t="s">
        <v>42</v>
      </c>
      <c r="C55" s="12">
        <f>SUM(D55:M55)</f>
        <v>19945.176</v>
      </c>
      <c r="D55" s="12">
        <v>0</v>
      </c>
      <c r="E55" s="12">
        <v>0</v>
      </c>
      <c r="F55" s="12">
        <v>14633.438</v>
      </c>
      <c r="G55" s="12">
        <v>1551.009</v>
      </c>
      <c r="H55" s="12">
        <v>60.108</v>
      </c>
      <c r="I55" s="12">
        <v>0</v>
      </c>
      <c r="J55" s="12">
        <v>0</v>
      </c>
      <c r="K55" s="12">
        <v>70.082</v>
      </c>
      <c r="L55" s="12">
        <v>3630.539</v>
      </c>
      <c r="M55" s="12">
        <v>0</v>
      </c>
    </row>
    <row r="56" spans="1:13" ht="12.75">
      <c r="A56" s="1" t="s">
        <v>103</v>
      </c>
      <c r="C56" s="13">
        <f>+C54+C55</f>
        <v>20171.191</v>
      </c>
      <c r="D56" s="13">
        <f aca="true" t="shared" si="10" ref="D56:M56">+D54+D55</f>
        <v>0</v>
      </c>
      <c r="E56" s="13">
        <f t="shared" si="10"/>
        <v>0</v>
      </c>
      <c r="F56" s="13">
        <f t="shared" si="10"/>
        <v>14633.438</v>
      </c>
      <c r="G56" s="13">
        <f t="shared" si="10"/>
        <v>1551.009</v>
      </c>
      <c r="H56" s="13">
        <f t="shared" si="10"/>
        <v>60.108</v>
      </c>
      <c r="I56" s="13">
        <f t="shared" si="10"/>
        <v>0</v>
      </c>
      <c r="J56" s="13">
        <f t="shared" si="10"/>
        <v>0</v>
      </c>
      <c r="K56" s="13">
        <f t="shared" si="10"/>
        <v>70.082</v>
      </c>
      <c r="L56" s="13">
        <f t="shared" si="10"/>
        <v>3856.554</v>
      </c>
      <c r="M56" s="13">
        <f t="shared" si="10"/>
        <v>0</v>
      </c>
    </row>
    <row r="57" spans="1:13" ht="12.75">
      <c r="A57" t="s">
        <v>43</v>
      </c>
      <c r="B57" t="s">
        <v>44</v>
      </c>
      <c r="C57" s="12">
        <f>SUM(D57:M57)</f>
        <v>4629.734</v>
      </c>
      <c r="D57" s="12">
        <v>1589.672</v>
      </c>
      <c r="E57" s="12">
        <v>473.779</v>
      </c>
      <c r="F57" s="12">
        <v>895.198</v>
      </c>
      <c r="G57" s="12">
        <v>103.032</v>
      </c>
      <c r="H57" s="12">
        <v>343.624</v>
      </c>
      <c r="I57" s="12">
        <v>0</v>
      </c>
      <c r="J57" s="12">
        <v>0</v>
      </c>
      <c r="K57" s="12">
        <v>87.649</v>
      </c>
      <c r="L57" s="12">
        <v>1094.225</v>
      </c>
      <c r="M57" s="12">
        <v>42.555</v>
      </c>
    </row>
    <row r="58" spans="1:13" ht="12.75">
      <c r="A58" t="s">
        <v>43</v>
      </c>
      <c r="B58" s="7" t="s">
        <v>45</v>
      </c>
      <c r="C58" s="9">
        <f>SUM(D58:M58)</f>
        <v>1698.131</v>
      </c>
      <c r="D58" s="9">
        <v>863.747</v>
      </c>
      <c r="E58" s="9">
        <v>0</v>
      </c>
      <c r="F58" s="9">
        <v>559.53</v>
      </c>
      <c r="G58" s="9">
        <v>0</v>
      </c>
      <c r="H58" s="9">
        <v>274.854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</row>
    <row r="59" spans="1:13" ht="12.75">
      <c r="A59" s="1" t="s">
        <v>104</v>
      </c>
      <c r="C59" s="13">
        <f>+C57+C58</f>
        <v>6327.865000000001</v>
      </c>
      <c r="D59" s="13">
        <f aca="true" t="shared" si="11" ref="D59:M59">+D57+D58</f>
        <v>2453.419</v>
      </c>
      <c r="E59" s="13">
        <f t="shared" si="11"/>
        <v>473.779</v>
      </c>
      <c r="F59" s="13">
        <f t="shared" si="11"/>
        <v>1454.728</v>
      </c>
      <c r="G59" s="13">
        <f t="shared" si="11"/>
        <v>103.032</v>
      </c>
      <c r="H59" s="13">
        <f t="shared" si="11"/>
        <v>618.4780000000001</v>
      </c>
      <c r="I59" s="13">
        <f t="shared" si="11"/>
        <v>0</v>
      </c>
      <c r="J59" s="13">
        <f t="shared" si="11"/>
        <v>0</v>
      </c>
      <c r="K59" s="13">
        <f t="shared" si="11"/>
        <v>87.649</v>
      </c>
      <c r="L59" s="13">
        <f t="shared" si="11"/>
        <v>1094.225</v>
      </c>
      <c r="M59" s="13">
        <f t="shared" si="11"/>
        <v>42.555</v>
      </c>
    </row>
    <row r="60" spans="1:13" ht="12.75">
      <c r="A60" t="s">
        <v>46</v>
      </c>
      <c r="B60" t="s">
        <v>47</v>
      </c>
      <c r="C60" s="9">
        <f aca="true" t="shared" si="12" ref="C60:C66">SUM(D60:M60)</f>
        <v>1467.9119999999998</v>
      </c>
      <c r="D60" s="9">
        <v>958.353</v>
      </c>
      <c r="E60" s="9">
        <v>155.565</v>
      </c>
      <c r="F60" s="9">
        <v>233.167</v>
      </c>
      <c r="G60" s="9">
        <v>0</v>
      </c>
      <c r="H60" s="9">
        <v>120.827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</row>
    <row r="61" spans="1:13" ht="12.75">
      <c r="A61" t="s">
        <v>46</v>
      </c>
      <c r="B61" t="s">
        <v>48</v>
      </c>
      <c r="C61" s="12">
        <f t="shared" si="12"/>
        <v>2819.137</v>
      </c>
      <c r="D61" s="12">
        <v>2145.994</v>
      </c>
      <c r="E61" s="12">
        <v>368.168</v>
      </c>
      <c r="F61" s="12">
        <v>0</v>
      </c>
      <c r="G61" s="12">
        <v>0</v>
      </c>
      <c r="H61" s="12">
        <v>304.975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</row>
    <row r="62" spans="1:13" ht="12.75">
      <c r="A62" t="s">
        <v>46</v>
      </c>
      <c r="B62" t="s">
        <v>49</v>
      </c>
      <c r="C62" s="12">
        <f t="shared" si="12"/>
        <v>1132.7859999999998</v>
      </c>
      <c r="D62" s="12">
        <v>370.771</v>
      </c>
      <c r="E62" s="12">
        <v>543.586</v>
      </c>
      <c r="F62" s="12">
        <v>60.015</v>
      </c>
      <c r="G62" s="12">
        <v>0</v>
      </c>
      <c r="H62" s="12">
        <v>98.25</v>
      </c>
      <c r="I62" s="12">
        <v>0</v>
      </c>
      <c r="J62" s="12">
        <v>0</v>
      </c>
      <c r="K62" s="12">
        <v>9.002</v>
      </c>
      <c r="L62" s="12">
        <v>35.246</v>
      </c>
      <c r="M62" s="12">
        <v>15.916</v>
      </c>
    </row>
    <row r="63" spans="1:13" ht="12.75">
      <c r="A63" t="s">
        <v>46</v>
      </c>
      <c r="B63" t="s">
        <v>50</v>
      </c>
      <c r="C63" s="12">
        <f t="shared" si="12"/>
        <v>113947.13100000001</v>
      </c>
      <c r="D63" s="12">
        <v>48356.676</v>
      </c>
      <c r="E63" s="12">
        <v>10994.054</v>
      </c>
      <c r="F63" s="12">
        <v>40924.318</v>
      </c>
      <c r="G63" s="12">
        <v>1738.602</v>
      </c>
      <c r="H63" s="12">
        <v>9834.043</v>
      </c>
      <c r="I63" s="12">
        <v>0</v>
      </c>
      <c r="J63" s="12">
        <v>0</v>
      </c>
      <c r="K63" s="12">
        <v>948.513</v>
      </c>
      <c r="L63" s="12">
        <v>239.092</v>
      </c>
      <c r="M63" s="12">
        <v>911.833</v>
      </c>
    </row>
    <row r="64" spans="1:13" ht="12.75">
      <c r="A64" t="s">
        <v>46</v>
      </c>
      <c r="B64" t="s">
        <v>51</v>
      </c>
      <c r="C64" s="12">
        <f t="shared" si="12"/>
        <v>6127.348000000001</v>
      </c>
      <c r="D64" s="12">
        <v>2867.727</v>
      </c>
      <c r="E64" s="12">
        <v>676.371</v>
      </c>
      <c r="F64" s="12">
        <v>1130.01</v>
      </c>
      <c r="G64" s="12">
        <v>0</v>
      </c>
      <c r="H64" s="12">
        <v>539.283</v>
      </c>
      <c r="I64" s="12">
        <v>0</v>
      </c>
      <c r="J64" s="12">
        <v>256.493</v>
      </c>
      <c r="K64" s="12">
        <v>201.198</v>
      </c>
      <c r="L64" s="12">
        <v>456.266</v>
      </c>
      <c r="M64" s="12">
        <v>0</v>
      </c>
    </row>
    <row r="65" spans="1:13" ht="12.75">
      <c r="A65" t="s">
        <v>46</v>
      </c>
      <c r="B65" t="s">
        <v>52</v>
      </c>
      <c r="C65" s="12">
        <f t="shared" si="12"/>
        <v>10314.676</v>
      </c>
      <c r="D65" s="12">
        <v>4309.953</v>
      </c>
      <c r="E65" s="12">
        <v>1580.663</v>
      </c>
      <c r="F65" s="12">
        <v>2862.631</v>
      </c>
      <c r="G65" s="12">
        <v>323.989</v>
      </c>
      <c r="H65" s="12">
        <v>896.245</v>
      </c>
      <c r="I65" s="12">
        <v>0</v>
      </c>
      <c r="J65" s="12">
        <v>0</v>
      </c>
      <c r="K65" s="12">
        <v>239.953</v>
      </c>
      <c r="L65" s="12">
        <v>101.242</v>
      </c>
      <c r="M65" s="12">
        <v>0</v>
      </c>
    </row>
    <row r="66" spans="1:13" ht="12.75">
      <c r="A66" t="s">
        <v>46</v>
      </c>
      <c r="B66" t="s">
        <v>53</v>
      </c>
      <c r="C66" s="12">
        <f t="shared" si="12"/>
        <v>23877.626999999997</v>
      </c>
      <c r="D66" s="12">
        <v>10333.728</v>
      </c>
      <c r="E66" s="12">
        <v>2231.511</v>
      </c>
      <c r="F66" s="12">
        <v>8543.329</v>
      </c>
      <c r="G66" s="12">
        <v>178.279</v>
      </c>
      <c r="H66" s="12">
        <v>1983.467</v>
      </c>
      <c r="I66" s="12">
        <v>0</v>
      </c>
      <c r="J66" s="12">
        <v>0</v>
      </c>
      <c r="K66" s="12">
        <v>407.313</v>
      </c>
      <c r="L66" s="12">
        <v>0</v>
      </c>
      <c r="M66" s="12">
        <v>200</v>
      </c>
    </row>
    <row r="67" spans="1:13" ht="12.75">
      <c r="A67" s="1" t="s">
        <v>105</v>
      </c>
      <c r="C67" s="13">
        <f>+C60+C61+C62+C63+C64+C65+C66</f>
        <v>159686.61700000003</v>
      </c>
      <c r="D67" s="13">
        <f aca="true" t="shared" si="13" ref="D67:M67">+D60+D61+D62+D63+D64+D65+D66</f>
        <v>69343.202</v>
      </c>
      <c r="E67" s="13">
        <f t="shared" si="13"/>
        <v>16549.917999999998</v>
      </c>
      <c r="F67" s="13">
        <f t="shared" si="13"/>
        <v>53753.47</v>
      </c>
      <c r="G67" s="13">
        <f t="shared" si="13"/>
        <v>2240.87</v>
      </c>
      <c r="H67" s="13">
        <f t="shared" si="13"/>
        <v>13777.09</v>
      </c>
      <c r="I67" s="13">
        <f t="shared" si="13"/>
        <v>0</v>
      </c>
      <c r="J67" s="13">
        <f t="shared" si="13"/>
        <v>256.493</v>
      </c>
      <c r="K67" s="13">
        <f t="shared" si="13"/>
        <v>1805.9789999999998</v>
      </c>
      <c r="L67" s="13">
        <f t="shared" si="13"/>
        <v>831.846</v>
      </c>
      <c r="M67" s="13">
        <f t="shared" si="13"/>
        <v>1127.749</v>
      </c>
    </row>
    <row r="68" spans="1:13" ht="12.75">
      <c r="A68" s="11" t="s">
        <v>113</v>
      </c>
      <c r="B68" s="7" t="s">
        <v>115</v>
      </c>
      <c r="C68" s="9">
        <f>SUM(D68:M68)</f>
        <v>582.899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582.899</v>
      </c>
      <c r="M68" s="9">
        <v>0</v>
      </c>
    </row>
    <row r="69" spans="1:13" ht="12.75">
      <c r="A69" s="1" t="s">
        <v>114</v>
      </c>
      <c r="C69" s="13">
        <f>+C68</f>
        <v>582.899</v>
      </c>
      <c r="D69" s="13">
        <f aca="true" t="shared" si="14" ref="D69:M69">+D68</f>
        <v>0</v>
      </c>
      <c r="E69" s="13">
        <f t="shared" si="14"/>
        <v>0</v>
      </c>
      <c r="F69" s="13">
        <f t="shared" si="14"/>
        <v>0</v>
      </c>
      <c r="G69" s="13">
        <f t="shared" si="14"/>
        <v>0</v>
      </c>
      <c r="H69" s="13">
        <f t="shared" si="14"/>
        <v>0</v>
      </c>
      <c r="I69" s="13">
        <f t="shared" si="14"/>
        <v>0</v>
      </c>
      <c r="J69" s="13">
        <f t="shared" si="14"/>
        <v>0</v>
      </c>
      <c r="K69" s="13">
        <f t="shared" si="14"/>
        <v>0</v>
      </c>
      <c r="L69" s="13">
        <f t="shared" si="14"/>
        <v>582.899</v>
      </c>
      <c r="M69" s="13">
        <f t="shared" si="14"/>
        <v>0</v>
      </c>
    </row>
    <row r="70" spans="1:13" ht="12.75">
      <c r="A70" t="s">
        <v>54</v>
      </c>
      <c r="B70" t="s">
        <v>55</v>
      </c>
      <c r="C70" s="12">
        <f>SUM(D70:M70)</f>
        <v>4346.962</v>
      </c>
      <c r="D70" s="12">
        <v>735.739</v>
      </c>
      <c r="E70" s="12">
        <v>1583.388</v>
      </c>
      <c r="F70" s="12">
        <v>167.217</v>
      </c>
      <c r="G70" s="12">
        <v>0</v>
      </c>
      <c r="H70" s="12">
        <v>144.888</v>
      </c>
      <c r="I70" s="12">
        <v>0</v>
      </c>
      <c r="J70" s="12">
        <v>0</v>
      </c>
      <c r="K70" s="12">
        <v>56.926</v>
      </c>
      <c r="L70" s="12">
        <v>1634.642</v>
      </c>
      <c r="M70" s="12">
        <v>24.162</v>
      </c>
    </row>
    <row r="71" spans="1:13" ht="12.75">
      <c r="A71" s="1" t="s">
        <v>106</v>
      </c>
      <c r="C71" s="13">
        <f>+C70</f>
        <v>4346.962</v>
      </c>
      <c r="D71" s="13">
        <f aca="true" t="shared" si="15" ref="D71:M71">+D70</f>
        <v>735.739</v>
      </c>
      <c r="E71" s="13">
        <f t="shared" si="15"/>
        <v>1583.388</v>
      </c>
      <c r="F71" s="13">
        <f t="shared" si="15"/>
        <v>167.217</v>
      </c>
      <c r="G71" s="13">
        <f t="shared" si="15"/>
        <v>0</v>
      </c>
      <c r="H71" s="13">
        <f t="shared" si="15"/>
        <v>144.888</v>
      </c>
      <c r="I71" s="13">
        <f t="shared" si="15"/>
        <v>0</v>
      </c>
      <c r="J71" s="13">
        <f t="shared" si="15"/>
        <v>0</v>
      </c>
      <c r="K71" s="13">
        <f t="shared" si="15"/>
        <v>56.926</v>
      </c>
      <c r="L71" s="13">
        <f t="shared" si="15"/>
        <v>1634.642</v>
      </c>
      <c r="M71" s="13">
        <f t="shared" si="15"/>
        <v>24.162</v>
      </c>
    </row>
    <row r="72" spans="1:13" ht="12.75">
      <c r="A72" t="s">
        <v>56</v>
      </c>
      <c r="B72" t="s">
        <v>57</v>
      </c>
      <c r="C72" s="12">
        <f>SUM(D72:M72)</f>
        <v>3375.5190000000007</v>
      </c>
      <c r="D72" s="12">
        <v>1578.775</v>
      </c>
      <c r="E72" s="12">
        <v>750.244</v>
      </c>
      <c r="F72" s="12">
        <v>167.188</v>
      </c>
      <c r="G72" s="12">
        <v>0</v>
      </c>
      <c r="H72" s="12">
        <v>264.831</v>
      </c>
      <c r="I72" s="12">
        <v>0</v>
      </c>
      <c r="J72" s="12">
        <v>0</v>
      </c>
      <c r="K72" s="12">
        <v>52.195</v>
      </c>
      <c r="L72" s="12">
        <v>562.286</v>
      </c>
      <c r="M72" s="12">
        <v>0</v>
      </c>
    </row>
    <row r="73" spans="1:13" ht="12.75">
      <c r="A73" t="s">
        <v>56</v>
      </c>
      <c r="B73" t="s">
        <v>58</v>
      </c>
      <c r="C73" s="12">
        <f>SUM(D73:M73)</f>
        <v>48402.99399999999</v>
      </c>
      <c r="D73" s="12">
        <v>18151.476</v>
      </c>
      <c r="E73" s="12">
        <v>6069.696</v>
      </c>
      <c r="F73" s="12">
        <v>18595.475</v>
      </c>
      <c r="G73" s="12">
        <v>1622.835</v>
      </c>
      <c r="H73" s="12">
        <v>1627.251</v>
      </c>
      <c r="I73" s="12">
        <v>0</v>
      </c>
      <c r="J73" s="12">
        <v>0</v>
      </c>
      <c r="K73" s="12">
        <v>666.043</v>
      </c>
      <c r="L73" s="12">
        <v>1670.218</v>
      </c>
      <c r="M73" s="12">
        <v>0</v>
      </c>
    </row>
    <row r="74" spans="1:13" ht="12.75">
      <c r="A74" t="s">
        <v>56</v>
      </c>
      <c r="B74" t="s">
        <v>59</v>
      </c>
      <c r="C74" s="12">
        <f>SUM(D74:M74)</f>
        <v>7358.983</v>
      </c>
      <c r="D74" s="12">
        <v>2416.171</v>
      </c>
      <c r="E74" s="12">
        <v>991.838</v>
      </c>
      <c r="F74" s="12">
        <v>2968.014</v>
      </c>
      <c r="G74" s="12">
        <v>179.496</v>
      </c>
      <c r="H74" s="12">
        <v>534.069</v>
      </c>
      <c r="I74" s="12">
        <v>0</v>
      </c>
      <c r="J74" s="12">
        <v>0</v>
      </c>
      <c r="K74" s="12">
        <v>160.92</v>
      </c>
      <c r="L74" s="12">
        <v>92.616</v>
      </c>
      <c r="M74" s="12">
        <v>15.859</v>
      </c>
    </row>
    <row r="75" spans="1:13" ht="12.75">
      <c r="A75" s="1" t="s">
        <v>107</v>
      </c>
      <c r="C75" s="13">
        <f>+C72+C73+C74</f>
        <v>59137.49599999999</v>
      </c>
      <c r="D75" s="13">
        <f aca="true" t="shared" si="16" ref="D75:M75">+D72+D73+D74</f>
        <v>22146.422</v>
      </c>
      <c r="E75" s="13">
        <f t="shared" si="16"/>
        <v>7811.777999999999</v>
      </c>
      <c r="F75" s="13">
        <f t="shared" si="16"/>
        <v>21730.676999999996</v>
      </c>
      <c r="G75" s="13">
        <f t="shared" si="16"/>
        <v>1802.3310000000001</v>
      </c>
      <c r="H75" s="13">
        <f t="shared" si="16"/>
        <v>2426.151</v>
      </c>
      <c r="I75" s="13">
        <f t="shared" si="16"/>
        <v>0</v>
      </c>
      <c r="J75" s="13">
        <f t="shared" si="16"/>
        <v>0</v>
      </c>
      <c r="K75" s="13">
        <f t="shared" si="16"/>
        <v>879.158</v>
      </c>
      <c r="L75" s="13">
        <f t="shared" si="16"/>
        <v>2325.12</v>
      </c>
      <c r="M75" s="13">
        <f t="shared" si="16"/>
        <v>15.859</v>
      </c>
    </row>
    <row r="76" spans="1:13" ht="12.75">
      <c r="A76" t="s">
        <v>60</v>
      </c>
      <c r="B76" t="s">
        <v>61</v>
      </c>
      <c r="C76" s="12">
        <f>SUM(D76:M76)</f>
        <v>1750.429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1750.429</v>
      </c>
      <c r="M76" s="12">
        <v>0</v>
      </c>
    </row>
    <row r="77" spans="1:13" ht="12.75">
      <c r="A77" t="s">
        <v>60</v>
      </c>
      <c r="B77" t="s">
        <v>62</v>
      </c>
      <c r="C77" s="12">
        <f>SUM(D77:M77)</f>
        <v>1364.944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1364.944</v>
      </c>
      <c r="M77" s="12">
        <v>0</v>
      </c>
    </row>
    <row r="78" spans="1:13" ht="12.75">
      <c r="A78" s="1" t="s">
        <v>108</v>
      </c>
      <c r="C78" s="13">
        <f>+C76+C77</f>
        <v>3115.373</v>
      </c>
      <c r="D78" s="13">
        <f aca="true" t="shared" si="17" ref="D78:M78">+D76+D77</f>
        <v>0</v>
      </c>
      <c r="E78" s="13">
        <f t="shared" si="17"/>
        <v>0</v>
      </c>
      <c r="F78" s="13">
        <f t="shared" si="17"/>
        <v>0</v>
      </c>
      <c r="G78" s="13">
        <f t="shared" si="17"/>
        <v>0</v>
      </c>
      <c r="H78" s="13">
        <f t="shared" si="17"/>
        <v>0</v>
      </c>
      <c r="I78" s="13">
        <f t="shared" si="17"/>
        <v>0</v>
      </c>
      <c r="J78" s="13">
        <f t="shared" si="17"/>
        <v>0</v>
      </c>
      <c r="K78" s="13">
        <f t="shared" si="17"/>
        <v>0</v>
      </c>
      <c r="L78" s="13">
        <f t="shared" si="17"/>
        <v>3115.373</v>
      </c>
      <c r="M78" s="13">
        <f t="shared" si="17"/>
        <v>0</v>
      </c>
    </row>
    <row r="79" spans="1:13" ht="12.75">
      <c r="A79" t="s">
        <v>63</v>
      </c>
      <c r="B79" t="s">
        <v>64</v>
      </c>
      <c r="C79" s="12">
        <f>SUM(D79:M79)</f>
        <v>2106.104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2106.104</v>
      </c>
      <c r="M79" s="12">
        <v>0</v>
      </c>
    </row>
    <row r="80" spans="1:13" ht="12.75">
      <c r="A80" t="s">
        <v>63</v>
      </c>
      <c r="B80" t="s">
        <v>65</v>
      </c>
      <c r="C80" s="12">
        <f>SUM(D80:M80)</f>
        <v>5074.473999999999</v>
      </c>
      <c r="D80" s="12">
        <v>2892.93</v>
      </c>
      <c r="E80" s="12">
        <v>1422.114</v>
      </c>
      <c r="F80" s="12">
        <v>111.266</v>
      </c>
      <c r="G80" s="12">
        <v>11.107</v>
      </c>
      <c r="H80" s="12">
        <v>300.99</v>
      </c>
      <c r="I80" s="12">
        <v>0</v>
      </c>
      <c r="J80" s="12">
        <v>0</v>
      </c>
      <c r="K80" s="12">
        <v>89.081</v>
      </c>
      <c r="L80" s="12">
        <v>79.065</v>
      </c>
      <c r="M80" s="12">
        <v>167.921</v>
      </c>
    </row>
    <row r="81" spans="1:13" ht="12.75">
      <c r="A81" t="s">
        <v>63</v>
      </c>
      <c r="B81" t="s">
        <v>66</v>
      </c>
      <c r="C81" s="12">
        <f>SUM(D81:M81)</f>
        <v>7768.788</v>
      </c>
      <c r="D81" s="12">
        <v>3335.295</v>
      </c>
      <c r="E81" s="12">
        <v>600.74</v>
      </c>
      <c r="F81" s="12">
        <v>2767.737</v>
      </c>
      <c r="G81" s="12">
        <v>151.767</v>
      </c>
      <c r="H81" s="12">
        <v>481.869</v>
      </c>
      <c r="I81" s="12">
        <v>0</v>
      </c>
      <c r="J81" s="12">
        <v>0</v>
      </c>
      <c r="K81" s="12">
        <v>254.89</v>
      </c>
      <c r="L81" s="12">
        <v>176.49</v>
      </c>
      <c r="M81" s="12">
        <v>0</v>
      </c>
    </row>
    <row r="82" spans="1:13" ht="12.75">
      <c r="A82" s="1" t="s">
        <v>109</v>
      </c>
      <c r="C82" s="13">
        <f>+C79+C80+C81</f>
        <v>14949.365999999998</v>
      </c>
      <c r="D82" s="13">
        <f aca="true" t="shared" si="18" ref="D82:L82">+D79+D80+D81</f>
        <v>6228.225</v>
      </c>
      <c r="E82" s="13">
        <f t="shared" si="18"/>
        <v>2022.854</v>
      </c>
      <c r="F82" s="13">
        <f t="shared" si="18"/>
        <v>2879.003</v>
      </c>
      <c r="G82" s="13">
        <f t="shared" si="18"/>
        <v>162.874</v>
      </c>
      <c r="H82" s="13">
        <f t="shared" si="18"/>
        <v>782.859</v>
      </c>
      <c r="I82" s="13">
        <f t="shared" si="18"/>
        <v>0</v>
      </c>
      <c r="J82" s="13">
        <f t="shared" si="18"/>
        <v>0</v>
      </c>
      <c r="K82" s="13">
        <f t="shared" si="18"/>
        <v>343.971</v>
      </c>
      <c r="L82" s="13">
        <f t="shared" si="18"/>
        <v>2361.6589999999997</v>
      </c>
      <c r="M82" s="13">
        <f>+M79+M80+M81</f>
        <v>167.921</v>
      </c>
    </row>
    <row r="83" spans="1:13" ht="12.75">
      <c r="A83" t="s">
        <v>67</v>
      </c>
      <c r="B83" t="s">
        <v>68</v>
      </c>
      <c r="C83" s="12">
        <f>SUM(D83:M83)</f>
        <v>2552.997</v>
      </c>
      <c r="D83" s="12">
        <v>1231.292</v>
      </c>
      <c r="E83" s="12">
        <v>331.187</v>
      </c>
      <c r="F83" s="12">
        <v>514.714</v>
      </c>
      <c r="G83" s="12">
        <v>0</v>
      </c>
      <c r="H83" s="12">
        <v>189.098</v>
      </c>
      <c r="I83" s="12">
        <v>0</v>
      </c>
      <c r="J83" s="12">
        <v>0</v>
      </c>
      <c r="K83" s="12">
        <v>42.639</v>
      </c>
      <c r="L83" s="12">
        <v>244.067</v>
      </c>
      <c r="M83" s="12">
        <v>0</v>
      </c>
    </row>
    <row r="84" spans="1:13" ht="12.75">
      <c r="A84" s="1" t="s">
        <v>110</v>
      </c>
      <c r="C84" s="13">
        <f>+C83</f>
        <v>2552.997</v>
      </c>
      <c r="D84" s="13">
        <f aca="true" t="shared" si="19" ref="D84:M84">+D83</f>
        <v>1231.292</v>
      </c>
      <c r="E84" s="13">
        <f t="shared" si="19"/>
        <v>331.187</v>
      </c>
      <c r="F84" s="13">
        <f t="shared" si="19"/>
        <v>514.714</v>
      </c>
      <c r="G84" s="13">
        <f t="shared" si="19"/>
        <v>0</v>
      </c>
      <c r="H84" s="13">
        <f t="shared" si="19"/>
        <v>189.098</v>
      </c>
      <c r="I84" s="13">
        <f t="shared" si="19"/>
        <v>0</v>
      </c>
      <c r="J84" s="13">
        <f t="shared" si="19"/>
        <v>0</v>
      </c>
      <c r="K84" s="13">
        <f t="shared" si="19"/>
        <v>42.639</v>
      </c>
      <c r="L84" s="13">
        <f t="shared" si="19"/>
        <v>244.067</v>
      </c>
      <c r="M84" s="13">
        <f t="shared" si="19"/>
        <v>0</v>
      </c>
    </row>
    <row r="85" spans="1:13" ht="12.75">
      <c r="A85" t="s">
        <v>69</v>
      </c>
      <c r="B85" s="8" t="s">
        <v>93</v>
      </c>
      <c r="C85" s="12">
        <f>SUM(D85:M85)</f>
        <v>547.442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547.442</v>
      </c>
      <c r="M85" s="12">
        <v>0</v>
      </c>
    </row>
    <row r="86" spans="1:13" ht="12.75">
      <c r="A86" t="s">
        <v>69</v>
      </c>
      <c r="B86" t="s">
        <v>70</v>
      </c>
      <c r="C86" s="12">
        <f>SUM(D86:M86)</f>
        <v>496.758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496.758</v>
      </c>
      <c r="M86" s="12">
        <v>0</v>
      </c>
    </row>
    <row r="87" spans="1:14" ht="12.75">
      <c r="A87" s="1" t="s">
        <v>111</v>
      </c>
      <c r="C87" s="13">
        <f>+C85+C86</f>
        <v>1044.2</v>
      </c>
      <c r="D87" s="13">
        <f aca="true" t="shared" si="20" ref="D87:M87">+D85+D86</f>
        <v>0</v>
      </c>
      <c r="E87" s="13">
        <f t="shared" si="20"/>
        <v>0</v>
      </c>
      <c r="F87" s="13">
        <f t="shared" si="20"/>
        <v>0</v>
      </c>
      <c r="G87" s="13">
        <f t="shared" si="20"/>
        <v>0</v>
      </c>
      <c r="H87" s="13">
        <f t="shared" si="20"/>
        <v>0</v>
      </c>
      <c r="I87" s="13">
        <f t="shared" si="20"/>
        <v>0</v>
      </c>
      <c r="J87" s="13">
        <f t="shared" si="20"/>
        <v>0</v>
      </c>
      <c r="K87" s="13">
        <f t="shared" si="20"/>
        <v>0</v>
      </c>
      <c r="L87" s="13">
        <f t="shared" si="20"/>
        <v>1044.2</v>
      </c>
      <c r="M87" s="13">
        <f t="shared" si="20"/>
        <v>0</v>
      </c>
      <c r="N87" s="14"/>
    </row>
    <row r="88" spans="1:13" ht="12.75">
      <c r="A88" s="1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2.75">
      <c r="A89" s="1" t="s">
        <v>94</v>
      </c>
      <c r="C89" s="13">
        <f>+C10+C17+C21+C30+C32+C49+C53+C56+C59+C67+C69+C71+C75+C78+C82+C84+C87</f>
        <v>819586.8999999999</v>
      </c>
      <c r="D89" s="13">
        <f aca="true" t="shared" si="21" ref="D89:M89">+D10+D17+D21+D30+D32+D49+D53+D56+D59+D67+D69+D71+D75+D78+D82+D84+D87</f>
        <v>286791.111</v>
      </c>
      <c r="E89" s="13">
        <f t="shared" si="21"/>
        <v>119937.05200000003</v>
      </c>
      <c r="F89" s="13">
        <f t="shared" si="21"/>
        <v>268799.367</v>
      </c>
      <c r="G89" s="13">
        <f t="shared" si="21"/>
        <v>14645.972</v>
      </c>
      <c r="H89" s="13">
        <f t="shared" si="21"/>
        <v>48011.53299999999</v>
      </c>
      <c r="I89" s="13">
        <f t="shared" si="21"/>
        <v>0</v>
      </c>
      <c r="J89" s="13">
        <f t="shared" si="21"/>
        <v>376.726</v>
      </c>
      <c r="K89" s="13">
        <f t="shared" si="21"/>
        <v>10718.142</v>
      </c>
      <c r="L89" s="13">
        <f t="shared" si="21"/>
        <v>65692.763</v>
      </c>
      <c r="M89" s="13">
        <f t="shared" si="21"/>
        <v>4614.234</v>
      </c>
    </row>
    <row r="90" ht="12.75">
      <c r="A90" s="1"/>
    </row>
    <row r="92" ht="12.75">
      <c r="A92" s="1"/>
    </row>
    <row r="93" ht="12.75">
      <c r="A93" t="s">
        <v>117</v>
      </c>
    </row>
    <row r="94" ht="12.75">
      <c r="A94" t="s">
        <v>118</v>
      </c>
    </row>
    <row r="95" ht="12.75">
      <c r="C95" s="2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1"/>
  <sheetViews>
    <sheetView tabSelected="1" workbookViewId="0" topLeftCell="A68">
      <selection activeCell="C89" sqref="C89:M89"/>
    </sheetView>
  </sheetViews>
  <sheetFormatPr defaultColWidth="11.421875" defaultRowHeight="12.75"/>
  <cols>
    <col min="1" max="1" width="21.57421875" style="0" customWidth="1"/>
    <col min="2" max="2" width="24.57421875" style="0" customWidth="1"/>
    <col min="3" max="3" width="20.00390625" style="0" customWidth="1"/>
  </cols>
  <sheetData>
    <row r="2" spans="1:3" ht="12.75">
      <c r="A2" s="1" t="s">
        <v>116</v>
      </c>
      <c r="C2" s="5"/>
    </row>
    <row r="3" spans="1:3" ht="12.75">
      <c r="A3" s="3" t="s">
        <v>112</v>
      </c>
      <c r="C3" s="5"/>
    </row>
    <row r="4" spans="1:3" ht="12.75">
      <c r="A4" s="1"/>
      <c r="C4" s="5"/>
    </row>
    <row r="5" spans="1:3" ht="12.75">
      <c r="A5" s="1" t="s">
        <v>86</v>
      </c>
      <c r="C5" s="5"/>
    </row>
    <row r="6" ht="12.75">
      <c r="C6" s="5"/>
    </row>
    <row r="7" spans="1:13" ht="12.75">
      <c r="A7" s="1" t="s">
        <v>73</v>
      </c>
      <c r="B7" s="1" t="s">
        <v>74</v>
      </c>
      <c r="C7" s="6" t="s">
        <v>75</v>
      </c>
      <c r="D7" s="6" t="s">
        <v>76</v>
      </c>
      <c r="E7" s="6" t="s">
        <v>77</v>
      </c>
      <c r="F7" s="6" t="s">
        <v>78</v>
      </c>
      <c r="G7" s="6" t="s">
        <v>79</v>
      </c>
      <c r="H7" s="6" t="s">
        <v>80</v>
      </c>
      <c r="I7" s="6" t="s">
        <v>81</v>
      </c>
      <c r="J7" s="6" t="s">
        <v>82</v>
      </c>
      <c r="K7" s="6" t="s">
        <v>83</v>
      </c>
      <c r="L7" s="6" t="s">
        <v>84</v>
      </c>
      <c r="M7" s="6" t="s">
        <v>85</v>
      </c>
    </row>
    <row r="8" spans="1:13" ht="12.75">
      <c r="A8" t="s">
        <v>0</v>
      </c>
      <c r="B8" t="s">
        <v>1</v>
      </c>
      <c r="C8" s="12">
        <f>SUM(D8:M8)</f>
        <v>5721</v>
      </c>
      <c r="D8" s="12">
        <v>4486</v>
      </c>
      <c r="E8" s="12">
        <v>540</v>
      </c>
      <c r="F8" s="12">
        <v>217</v>
      </c>
      <c r="G8" s="12">
        <v>1</v>
      </c>
      <c r="H8" s="12">
        <v>1</v>
      </c>
      <c r="I8" s="12">
        <v>0</v>
      </c>
      <c r="J8" s="12">
        <v>0</v>
      </c>
      <c r="K8" s="12">
        <v>51</v>
      </c>
      <c r="L8" s="12">
        <v>418</v>
      </c>
      <c r="M8" s="12">
        <v>7</v>
      </c>
    </row>
    <row r="9" spans="1:13" ht="12.75">
      <c r="A9" t="s">
        <v>0</v>
      </c>
      <c r="B9" t="s">
        <v>2</v>
      </c>
      <c r="C9" s="12">
        <f>SUM(D9:M9)</f>
        <v>1169</v>
      </c>
      <c r="D9" s="12">
        <v>930</v>
      </c>
      <c r="E9" s="12">
        <v>68</v>
      </c>
      <c r="F9" s="12">
        <v>32</v>
      </c>
      <c r="G9" s="12">
        <v>0</v>
      </c>
      <c r="H9" s="12">
        <v>1</v>
      </c>
      <c r="I9" s="12">
        <v>0</v>
      </c>
      <c r="J9" s="12">
        <v>0</v>
      </c>
      <c r="K9" s="12">
        <v>21</v>
      </c>
      <c r="L9" s="12">
        <v>117</v>
      </c>
      <c r="M9" s="12">
        <v>0</v>
      </c>
    </row>
    <row r="10" spans="1:13" ht="12.75">
      <c r="A10" s="1" t="s">
        <v>96</v>
      </c>
      <c r="C10" s="13">
        <f>+C8+C9</f>
        <v>6890</v>
      </c>
      <c r="D10" s="13">
        <f aca="true" t="shared" si="0" ref="D10:M10">+D8+D9</f>
        <v>5416</v>
      </c>
      <c r="E10" s="13">
        <f t="shared" si="0"/>
        <v>608</v>
      </c>
      <c r="F10" s="13">
        <f t="shared" si="0"/>
        <v>249</v>
      </c>
      <c r="G10" s="13">
        <f t="shared" si="0"/>
        <v>1</v>
      </c>
      <c r="H10" s="13">
        <f t="shared" si="0"/>
        <v>2</v>
      </c>
      <c r="I10" s="13">
        <f t="shared" si="0"/>
        <v>0</v>
      </c>
      <c r="J10" s="13">
        <f t="shared" si="0"/>
        <v>0</v>
      </c>
      <c r="K10" s="13">
        <f t="shared" si="0"/>
        <v>72</v>
      </c>
      <c r="L10" s="13">
        <f t="shared" si="0"/>
        <v>535</v>
      </c>
      <c r="M10" s="13">
        <f t="shared" si="0"/>
        <v>7</v>
      </c>
    </row>
    <row r="11" spans="1:13" ht="12.75">
      <c r="A11" t="s">
        <v>3</v>
      </c>
      <c r="B11" t="s">
        <v>4</v>
      </c>
      <c r="C11" s="12">
        <f aca="true" t="shared" si="1" ref="C11:C16">SUM(D11:M11)</f>
        <v>166</v>
      </c>
      <c r="D11" s="12">
        <v>0</v>
      </c>
      <c r="E11" s="12">
        <v>0</v>
      </c>
      <c r="F11" s="12">
        <v>5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160</v>
      </c>
      <c r="M11" s="12">
        <v>0</v>
      </c>
    </row>
    <row r="12" spans="1:13" ht="12.75">
      <c r="A12" t="s">
        <v>3</v>
      </c>
      <c r="B12" t="s">
        <v>5</v>
      </c>
      <c r="C12" s="12">
        <f t="shared" si="1"/>
        <v>3423</v>
      </c>
      <c r="D12" s="12">
        <v>2717</v>
      </c>
      <c r="E12" s="12">
        <v>353</v>
      </c>
      <c r="F12" s="12">
        <v>179</v>
      </c>
      <c r="G12" s="12">
        <v>1</v>
      </c>
      <c r="H12" s="12">
        <v>1</v>
      </c>
      <c r="I12" s="12">
        <v>0</v>
      </c>
      <c r="J12" s="12">
        <v>0</v>
      </c>
      <c r="K12" s="12">
        <v>45</v>
      </c>
      <c r="L12" s="12">
        <v>124</v>
      </c>
      <c r="M12" s="12">
        <v>3</v>
      </c>
    </row>
    <row r="13" spans="1:13" ht="12.75">
      <c r="A13" t="s">
        <v>3</v>
      </c>
      <c r="B13" t="s">
        <v>6</v>
      </c>
      <c r="C13" s="12">
        <f t="shared" si="1"/>
        <v>108</v>
      </c>
      <c r="D13" s="12">
        <v>0</v>
      </c>
      <c r="E13" s="12">
        <v>0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107</v>
      </c>
      <c r="M13" s="12">
        <v>0</v>
      </c>
    </row>
    <row r="14" spans="1:13" ht="12.75">
      <c r="A14" t="s">
        <v>3</v>
      </c>
      <c r="B14" s="8" t="s">
        <v>87</v>
      </c>
      <c r="C14" s="12">
        <f t="shared" si="1"/>
        <v>2566</v>
      </c>
      <c r="D14" s="12">
        <v>2075</v>
      </c>
      <c r="E14" s="12">
        <v>400</v>
      </c>
      <c r="F14" s="12">
        <v>90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12.75">
      <c r="A15" t="s">
        <v>3</v>
      </c>
      <c r="B15" t="s">
        <v>7</v>
      </c>
      <c r="C15" s="12">
        <f t="shared" si="1"/>
        <v>75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75</v>
      </c>
      <c r="M15" s="12">
        <v>0</v>
      </c>
    </row>
    <row r="16" spans="1:13" ht="12.75">
      <c r="A16" t="s">
        <v>3</v>
      </c>
      <c r="B16" t="s">
        <v>8</v>
      </c>
      <c r="C16" s="12">
        <f t="shared" si="1"/>
        <v>926</v>
      </c>
      <c r="D16" s="12">
        <v>657</v>
      </c>
      <c r="E16" s="12">
        <v>115</v>
      </c>
      <c r="F16" s="12">
        <v>78</v>
      </c>
      <c r="G16" s="12">
        <v>0</v>
      </c>
      <c r="H16" s="12">
        <v>1</v>
      </c>
      <c r="I16" s="12">
        <v>0</v>
      </c>
      <c r="J16" s="12">
        <v>0</v>
      </c>
      <c r="K16" s="12">
        <v>7</v>
      </c>
      <c r="L16" s="12">
        <v>56</v>
      </c>
      <c r="M16" s="12">
        <v>12</v>
      </c>
    </row>
    <row r="17" spans="1:13" ht="12.75">
      <c r="A17" s="1" t="s">
        <v>97</v>
      </c>
      <c r="C17" s="13">
        <f>+C11+C12+C13+C14+C15+C16</f>
        <v>7264</v>
      </c>
      <c r="D17" s="13">
        <f aca="true" t="shared" si="2" ref="D17:M17">+D11+D12+D13+D14+D15+D16</f>
        <v>5449</v>
      </c>
      <c r="E17" s="13">
        <f t="shared" si="2"/>
        <v>868</v>
      </c>
      <c r="F17" s="13">
        <f t="shared" si="2"/>
        <v>352</v>
      </c>
      <c r="G17" s="13">
        <f t="shared" si="2"/>
        <v>3</v>
      </c>
      <c r="H17" s="13">
        <f t="shared" si="2"/>
        <v>3</v>
      </c>
      <c r="I17" s="13">
        <f t="shared" si="2"/>
        <v>0</v>
      </c>
      <c r="J17" s="13">
        <f t="shared" si="2"/>
        <v>0</v>
      </c>
      <c r="K17" s="13">
        <f t="shared" si="2"/>
        <v>52</v>
      </c>
      <c r="L17" s="13">
        <f t="shared" si="2"/>
        <v>522</v>
      </c>
      <c r="M17" s="13">
        <f t="shared" si="2"/>
        <v>15</v>
      </c>
    </row>
    <row r="18" spans="1:13" ht="12.75">
      <c r="A18" t="s">
        <v>9</v>
      </c>
      <c r="B18" t="s">
        <v>10</v>
      </c>
      <c r="C18" s="12">
        <f>SUM(D18:M18)</f>
        <v>1864</v>
      </c>
      <c r="D18" s="12">
        <v>727</v>
      </c>
      <c r="E18" s="12">
        <v>159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2">
        <v>977</v>
      </c>
      <c r="M18" s="12">
        <v>0</v>
      </c>
    </row>
    <row r="19" spans="1:13" ht="12.75">
      <c r="A19" t="s">
        <v>9</v>
      </c>
      <c r="B19" t="s">
        <v>11</v>
      </c>
      <c r="C19" s="12">
        <f>SUM(D19:M19)</f>
        <v>489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489</v>
      </c>
      <c r="M19" s="12">
        <v>0</v>
      </c>
    </row>
    <row r="20" spans="1:13" ht="12.75">
      <c r="A20" t="s">
        <v>9</v>
      </c>
      <c r="B20" t="s">
        <v>12</v>
      </c>
      <c r="C20" s="12">
        <f>SUM(D20:M20)</f>
        <v>143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143</v>
      </c>
      <c r="M20" s="12">
        <v>0</v>
      </c>
    </row>
    <row r="21" spans="1:13" ht="12.75">
      <c r="A21" s="1" t="s">
        <v>98</v>
      </c>
      <c r="C21" s="13">
        <f>+C18+C19+C20</f>
        <v>2496</v>
      </c>
      <c r="D21" s="13">
        <f aca="true" t="shared" si="3" ref="D21:M21">+D18+D19+D20</f>
        <v>727</v>
      </c>
      <c r="E21" s="13">
        <f t="shared" si="3"/>
        <v>159</v>
      </c>
      <c r="F21" s="13">
        <f t="shared" si="3"/>
        <v>0</v>
      </c>
      <c r="G21" s="13">
        <f t="shared" si="3"/>
        <v>0</v>
      </c>
      <c r="H21" s="13">
        <f t="shared" si="3"/>
        <v>1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1609</v>
      </c>
      <c r="M21" s="13">
        <f t="shared" si="3"/>
        <v>0</v>
      </c>
    </row>
    <row r="22" spans="1:13" ht="12.75">
      <c r="A22" t="s">
        <v>13</v>
      </c>
      <c r="B22" s="7" t="s">
        <v>14</v>
      </c>
      <c r="C22" s="9">
        <f aca="true" t="shared" si="4" ref="C22:C29">SUM(D22:M22)</f>
        <v>734</v>
      </c>
      <c r="D22" s="9">
        <v>480</v>
      </c>
      <c r="E22" s="9">
        <v>120</v>
      </c>
      <c r="F22" s="9">
        <v>7</v>
      </c>
      <c r="G22" s="9">
        <v>0</v>
      </c>
      <c r="H22" s="9">
        <v>1</v>
      </c>
      <c r="I22" s="9">
        <v>0</v>
      </c>
      <c r="J22" s="9">
        <v>0</v>
      </c>
      <c r="K22" s="9">
        <v>0</v>
      </c>
      <c r="L22" s="9">
        <v>126</v>
      </c>
      <c r="M22" s="9">
        <v>0</v>
      </c>
    </row>
    <row r="23" spans="1:13" ht="12.75">
      <c r="A23" t="s">
        <v>13</v>
      </c>
      <c r="B23" s="7" t="s">
        <v>88</v>
      </c>
      <c r="C23" s="9">
        <f t="shared" si="4"/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t="s">
        <v>13</v>
      </c>
      <c r="B24" s="7" t="s">
        <v>89</v>
      </c>
      <c r="C24" s="9">
        <f t="shared" si="4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t="s">
        <v>13</v>
      </c>
      <c r="B25" t="s">
        <v>15</v>
      </c>
      <c r="C25" s="12">
        <f t="shared" si="4"/>
        <v>334</v>
      </c>
      <c r="D25" s="12">
        <v>220</v>
      </c>
      <c r="E25" s="12">
        <v>59</v>
      </c>
      <c r="F25" s="12">
        <v>0</v>
      </c>
      <c r="G25" s="12">
        <v>1</v>
      </c>
      <c r="H25" s="12">
        <v>1</v>
      </c>
      <c r="I25" s="12">
        <v>0</v>
      </c>
      <c r="J25" s="12">
        <v>0</v>
      </c>
      <c r="K25" s="12">
        <v>6</v>
      </c>
      <c r="L25" s="12">
        <v>46</v>
      </c>
      <c r="M25" s="12">
        <v>1</v>
      </c>
    </row>
    <row r="26" spans="1:13" ht="12.75">
      <c r="A26" t="s">
        <v>13</v>
      </c>
      <c r="B26" t="s">
        <v>16</v>
      </c>
      <c r="C26" s="12">
        <f t="shared" si="4"/>
        <v>1633</v>
      </c>
      <c r="D26" s="12">
        <v>1271</v>
      </c>
      <c r="E26" s="12">
        <v>139</v>
      </c>
      <c r="F26" s="12">
        <v>107</v>
      </c>
      <c r="G26" s="12">
        <v>1</v>
      </c>
      <c r="H26" s="12">
        <v>1</v>
      </c>
      <c r="I26" s="12">
        <v>0</v>
      </c>
      <c r="J26" s="12">
        <v>0</v>
      </c>
      <c r="K26" s="12">
        <v>25</v>
      </c>
      <c r="L26" s="12">
        <v>88</v>
      </c>
      <c r="M26" s="12">
        <v>1</v>
      </c>
    </row>
    <row r="27" spans="1:13" ht="12.75">
      <c r="A27" t="s">
        <v>13</v>
      </c>
      <c r="B27" s="7" t="s">
        <v>90</v>
      </c>
      <c r="C27" s="9">
        <f t="shared" si="4"/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t="s">
        <v>13</v>
      </c>
      <c r="B28" t="s">
        <v>17</v>
      </c>
      <c r="C28" s="12">
        <f t="shared" si="4"/>
        <v>727</v>
      </c>
      <c r="D28" s="12">
        <v>567</v>
      </c>
      <c r="E28" s="12">
        <v>146</v>
      </c>
      <c r="F28" s="12">
        <v>12</v>
      </c>
      <c r="G28" s="12">
        <v>1</v>
      </c>
      <c r="H28" s="12">
        <v>1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 ht="12.75">
      <c r="A29" t="s">
        <v>13</v>
      </c>
      <c r="B29" t="s">
        <v>18</v>
      </c>
      <c r="C29" s="12">
        <f t="shared" si="4"/>
        <v>637</v>
      </c>
      <c r="D29" s="12">
        <v>500</v>
      </c>
      <c r="E29" s="12">
        <v>90</v>
      </c>
      <c r="F29" s="12">
        <v>0</v>
      </c>
      <c r="G29" s="12">
        <v>0</v>
      </c>
      <c r="H29" s="12">
        <v>1</v>
      </c>
      <c r="I29" s="12">
        <v>0</v>
      </c>
      <c r="J29" s="12">
        <v>0</v>
      </c>
      <c r="K29" s="12">
        <v>14</v>
      </c>
      <c r="L29" s="12">
        <v>32</v>
      </c>
      <c r="M29" s="12">
        <v>0</v>
      </c>
    </row>
    <row r="30" spans="1:13" ht="12.75">
      <c r="A30" s="1" t="s">
        <v>99</v>
      </c>
      <c r="C30" s="13">
        <f>+C22+C23+C24+C25+C26+C27+C28+C29</f>
        <v>4065</v>
      </c>
      <c r="D30" s="13">
        <f aca="true" t="shared" si="5" ref="D30:M30">+D22+D23+D24+D25+D26+D27+D28+D29</f>
        <v>3038</v>
      </c>
      <c r="E30" s="13">
        <f t="shared" si="5"/>
        <v>554</v>
      </c>
      <c r="F30" s="13">
        <f t="shared" si="5"/>
        <v>126</v>
      </c>
      <c r="G30" s="13">
        <f t="shared" si="5"/>
        <v>3</v>
      </c>
      <c r="H30" s="13">
        <f t="shared" si="5"/>
        <v>5</v>
      </c>
      <c r="I30" s="13">
        <f t="shared" si="5"/>
        <v>0</v>
      </c>
      <c r="J30" s="13">
        <f t="shared" si="5"/>
        <v>0</v>
      </c>
      <c r="K30" s="13">
        <f t="shared" si="5"/>
        <v>45</v>
      </c>
      <c r="L30" s="13">
        <f t="shared" si="5"/>
        <v>292</v>
      </c>
      <c r="M30" s="13">
        <f t="shared" si="5"/>
        <v>2</v>
      </c>
    </row>
    <row r="31" spans="1:13" ht="12.75">
      <c r="A31" t="s">
        <v>19</v>
      </c>
      <c r="B31" s="7" t="s">
        <v>20</v>
      </c>
      <c r="C31" s="9">
        <f>SUM(D31:M31)</f>
        <v>730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730</v>
      </c>
      <c r="M31" s="9">
        <v>0</v>
      </c>
    </row>
    <row r="32" spans="1:13" ht="12.75">
      <c r="A32" s="1" t="s">
        <v>100</v>
      </c>
      <c r="C32" s="13">
        <f>+C31</f>
        <v>730</v>
      </c>
      <c r="D32" s="13">
        <f aca="true" t="shared" si="6" ref="D32:M32">+D31</f>
        <v>0</v>
      </c>
      <c r="E32" s="13">
        <f t="shared" si="6"/>
        <v>0</v>
      </c>
      <c r="F32" s="13">
        <f t="shared" si="6"/>
        <v>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3">
        <f t="shared" si="6"/>
        <v>0</v>
      </c>
      <c r="K32" s="13">
        <f t="shared" si="6"/>
        <v>0</v>
      </c>
      <c r="L32" s="13">
        <f t="shared" si="6"/>
        <v>730</v>
      </c>
      <c r="M32" s="13">
        <f t="shared" si="6"/>
        <v>0</v>
      </c>
    </row>
    <row r="33" spans="1:13" ht="12.75">
      <c r="A33" t="s">
        <v>21</v>
      </c>
      <c r="B33" s="10" t="s">
        <v>91</v>
      </c>
      <c r="C33" s="9">
        <f aca="true" t="shared" si="7" ref="C33:C48">SUM(D33:M33)</f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t="s">
        <v>21</v>
      </c>
      <c r="B34" t="s">
        <v>22</v>
      </c>
      <c r="C34" s="12">
        <f t="shared" si="7"/>
        <v>460</v>
      </c>
      <c r="D34" s="12">
        <v>402</v>
      </c>
      <c r="E34" s="12">
        <v>57</v>
      </c>
      <c r="F34" s="12">
        <v>0</v>
      </c>
      <c r="G34" s="12">
        <v>0</v>
      </c>
      <c r="H34" s="12">
        <v>1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 ht="12.75">
      <c r="A35" t="s">
        <v>21</v>
      </c>
      <c r="B35" t="s">
        <v>23</v>
      </c>
      <c r="C35" s="12">
        <f t="shared" si="7"/>
        <v>9087</v>
      </c>
      <c r="D35" s="12">
        <v>7493</v>
      </c>
      <c r="E35" s="12">
        <v>1178</v>
      </c>
      <c r="F35" s="12">
        <v>92</v>
      </c>
      <c r="G35" s="12">
        <v>2</v>
      </c>
      <c r="H35" s="12">
        <v>2</v>
      </c>
      <c r="I35" s="12">
        <v>0</v>
      </c>
      <c r="J35" s="12">
        <v>0</v>
      </c>
      <c r="K35" s="12">
        <v>36</v>
      </c>
      <c r="L35" s="12">
        <v>234</v>
      </c>
      <c r="M35" s="12">
        <v>50</v>
      </c>
    </row>
    <row r="36" spans="1:13" ht="12.75">
      <c r="A36" t="s">
        <v>21</v>
      </c>
      <c r="B36" s="8" t="s">
        <v>92</v>
      </c>
      <c r="C36" s="12">
        <f t="shared" si="7"/>
        <v>220</v>
      </c>
      <c r="D36" s="12">
        <v>208</v>
      </c>
      <c r="E36" s="12">
        <v>0</v>
      </c>
      <c r="F36" s="12">
        <v>0</v>
      </c>
      <c r="G36" s="12">
        <v>1</v>
      </c>
      <c r="H36" s="12">
        <v>1</v>
      </c>
      <c r="I36" s="12">
        <v>0</v>
      </c>
      <c r="J36" s="12">
        <v>0</v>
      </c>
      <c r="K36" s="12">
        <v>10</v>
      </c>
      <c r="L36" s="12">
        <v>0</v>
      </c>
      <c r="M36" s="12">
        <v>0</v>
      </c>
    </row>
    <row r="37" spans="1:13" ht="12.75">
      <c r="A37" t="s">
        <v>21</v>
      </c>
      <c r="B37" t="s">
        <v>24</v>
      </c>
      <c r="C37" s="12">
        <f t="shared" si="7"/>
        <v>4518</v>
      </c>
      <c r="D37" s="12">
        <v>3590</v>
      </c>
      <c r="E37" s="12">
        <v>646</v>
      </c>
      <c r="F37" s="12">
        <v>20</v>
      </c>
      <c r="G37" s="12">
        <v>1</v>
      </c>
      <c r="H37" s="12">
        <v>1</v>
      </c>
      <c r="I37" s="12">
        <v>0</v>
      </c>
      <c r="J37" s="12">
        <v>0</v>
      </c>
      <c r="K37" s="12">
        <v>49</v>
      </c>
      <c r="L37" s="12">
        <v>173</v>
      </c>
      <c r="M37" s="12">
        <v>38</v>
      </c>
    </row>
    <row r="38" spans="1:13" ht="12.75">
      <c r="A38" t="s">
        <v>21</v>
      </c>
      <c r="B38" t="s">
        <v>25</v>
      </c>
      <c r="C38" s="12">
        <f t="shared" si="7"/>
        <v>3083</v>
      </c>
      <c r="D38" s="12">
        <v>2408</v>
      </c>
      <c r="E38" s="12">
        <v>342</v>
      </c>
      <c r="F38" s="12">
        <v>114</v>
      </c>
      <c r="G38" s="12">
        <v>1</v>
      </c>
      <c r="H38" s="12">
        <v>1</v>
      </c>
      <c r="I38" s="12">
        <v>0</v>
      </c>
      <c r="J38" s="12">
        <v>0</v>
      </c>
      <c r="K38" s="12">
        <v>12</v>
      </c>
      <c r="L38" s="12">
        <v>195</v>
      </c>
      <c r="M38" s="12">
        <v>10</v>
      </c>
    </row>
    <row r="39" spans="1:13" ht="12.75">
      <c r="A39" t="s">
        <v>21</v>
      </c>
      <c r="B39" t="s">
        <v>26</v>
      </c>
      <c r="C39" s="12">
        <f t="shared" si="7"/>
        <v>2841</v>
      </c>
      <c r="D39" s="12">
        <v>2232</v>
      </c>
      <c r="E39" s="12">
        <v>327</v>
      </c>
      <c r="F39" s="12">
        <v>122</v>
      </c>
      <c r="G39" s="12">
        <v>1</v>
      </c>
      <c r="H39" s="12">
        <v>1</v>
      </c>
      <c r="I39" s="12">
        <v>0</v>
      </c>
      <c r="J39" s="12">
        <v>0</v>
      </c>
      <c r="K39" s="12">
        <v>44</v>
      </c>
      <c r="L39" s="12">
        <v>108</v>
      </c>
      <c r="M39" s="12">
        <v>6</v>
      </c>
    </row>
    <row r="40" spans="1:13" ht="12.75">
      <c r="A40" t="s">
        <v>21</v>
      </c>
      <c r="B40" t="s">
        <v>27</v>
      </c>
      <c r="C40" s="12">
        <f t="shared" si="7"/>
        <v>160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160</v>
      </c>
      <c r="M40" s="12">
        <v>0</v>
      </c>
    </row>
    <row r="41" spans="1:13" ht="12.75">
      <c r="A41" t="s">
        <v>21</v>
      </c>
      <c r="B41" t="s">
        <v>28</v>
      </c>
      <c r="C41" s="12">
        <f t="shared" si="7"/>
        <v>35731</v>
      </c>
      <c r="D41" s="12">
        <v>30536</v>
      </c>
      <c r="E41" s="12">
        <v>3411</v>
      </c>
      <c r="F41" s="12">
        <v>1289</v>
      </c>
      <c r="G41" s="12">
        <v>4</v>
      </c>
      <c r="H41" s="12">
        <v>4</v>
      </c>
      <c r="I41" s="12">
        <v>0</v>
      </c>
      <c r="J41" s="12">
        <v>0</v>
      </c>
      <c r="K41" s="12">
        <v>303</v>
      </c>
      <c r="L41" s="12">
        <v>0</v>
      </c>
      <c r="M41" s="12">
        <v>184</v>
      </c>
    </row>
    <row r="42" spans="1:13" ht="12.75">
      <c r="A42" t="s">
        <v>21</v>
      </c>
      <c r="B42" t="s">
        <v>29</v>
      </c>
      <c r="C42" s="12">
        <f t="shared" si="7"/>
        <v>2145</v>
      </c>
      <c r="D42" s="12">
        <v>1752</v>
      </c>
      <c r="E42" s="12">
        <v>278</v>
      </c>
      <c r="F42" s="12">
        <v>9</v>
      </c>
      <c r="G42" s="12">
        <v>1</v>
      </c>
      <c r="H42" s="12">
        <v>1</v>
      </c>
      <c r="I42" s="12">
        <v>0</v>
      </c>
      <c r="J42" s="12">
        <v>0</v>
      </c>
      <c r="K42" s="12">
        <v>5</v>
      </c>
      <c r="L42" s="12">
        <v>92</v>
      </c>
      <c r="M42" s="12">
        <v>7</v>
      </c>
    </row>
    <row r="43" spans="1:13" ht="12.75">
      <c r="A43" t="s">
        <v>21</v>
      </c>
      <c r="B43" t="s">
        <v>30</v>
      </c>
      <c r="C43" s="12">
        <f t="shared" si="7"/>
        <v>3132</v>
      </c>
      <c r="D43" s="12">
        <v>2464</v>
      </c>
      <c r="E43" s="12">
        <v>270</v>
      </c>
      <c r="F43" s="12">
        <v>123</v>
      </c>
      <c r="G43" s="12">
        <v>2</v>
      </c>
      <c r="H43" s="12">
        <v>2</v>
      </c>
      <c r="I43" s="12">
        <v>0</v>
      </c>
      <c r="J43" s="12">
        <v>0</v>
      </c>
      <c r="K43" s="12">
        <v>22</v>
      </c>
      <c r="L43" s="12">
        <v>249</v>
      </c>
      <c r="M43" s="12">
        <v>0</v>
      </c>
    </row>
    <row r="44" spans="1:13" ht="12.75">
      <c r="A44" t="s">
        <v>21</v>
      </c>
      <c r="B44" t="s">
        <v>31</v>
      </c>
      <c r="C44" s="12">
        <f t="shared" si="7"/>
        <v>1600</v>
      </c>
      <c r="D44" s="12">
        <v>1242</v>
      </c>
      <c r="E44" s="12">
        <v>220</v>
      </c>
      <c r="F44" s="12">
        <v>13</v>
      </c>
      <c r="G44" s="12">
        <v>0</v>
      </c>
      <c r="H44" s="12">
        <v>1</v>
      </c>
      <c r="I44" s="12">
        <v>0</v>
      </c>
      <c r="J44" s="12">
        <v>0</v>
      </c>
      <c r="K44" s="12">
        <v>18</v>
      </c>
      <c r="L44" s="12">
        <v>89</v>
      </c>
      <c r="M44" s="12">
        <v>17</v>
      </c>
    </row>
    <row r="45" spans="1:13" ht="12.75">
      <c r="A45" t="s">
        <v>21</v>
      </c>
      <c r="B45" t="s">
        <v>32</v>
      </c>
      <c r="C45" s="12">
        <f t="shared" si="7"/>
        <v>1784</v>
      </c>
      <c r="D45" s="12">
        <v>1416</v>
      </c>
      <c r="E45" s="12">
        <v>180</v>
      </c>
      <c r="F45" s="12">
        <v>11</v>
      </c>
      <c r="G45" s="12">
        <v>1</v>
      </c>
      <c r="H45" s="12">
        <v>1</v>
      </c>
      <c r="I45" s="12">
        <v>0</v>
      </c>
      <c r="J45" s="12">
        <v>0</v>
      </c>
      <c r="K45" s="12">
        <v>46</v>
      </c>
      <c r="L45" s="12">
        <v>126</v>
      </c>
      <c r="M45" s="12">
        <v>3</v>
      </c>
    </row>
    <row r="46" spans="1:13" ht="12.75">
      <c r="A46" t="s">
        <v>21</v>
      </c>
      <c r="B46" t="s">
        <v>33</v>
      </c>
      <c r="C46" s="12">
        <f t="shared" si="7"/>
        <v>1759</v>
      </c>
      <c r="D46" s="12">
        <v>1429</v>
      </c>
      <c r="E46" s="12">
        <v>164</v>
      </c>
      <c r="F46" s="12">
        <v>0</v>
      </c>
      <c r="G46" s="12">
        <v>1</v>
      </c>
      <c r="H46" s="12">
        <v>1</v>
      </c>
      <c r="I46" s="12">
        <v>0</v>
      </c>
      <c r="J46" s="12">
        <v>0</v>
      </c>
      <c r="K46" s="12">
        <v>28</v>
      </c>
      <c r="L46" s="12">
        <v>132</v>
      </c>
      <c r="M46" s="12">
        <v>4</v>
      </c>
    </row>
    <row r="47" spans="1:13" ht="12.75">
      <c r="A47" t="s">
        <v>21</v>
      </c>
      <c r="B47" t="s">
        <v>34</v>
      </c>
      <c r="C47" s="12">
        <f t="shared" si="7"/>
        <v>1270</v>
      </c>
      <c r="D47" s="12">
        <v>815</v>
      </c>
      <c r="E47" s="12">
        <v>141</v>
      </c>
      <c r="F47" s="12">
        <v>13</v>
      </c>
      <c r="G47" s="12">
        <v>1</v>
      </c>
      <c r="H47" s="12">
        <v>1</v>
      </c>
      <c r="I47" s="12">
        <v>0</v>
      </c>
      <c r="J47" s="12">
        <v>0</v>
      </c>
      <c r="K47" s="12">
        <v>13</v>
      </c>
      <c r="L47" s="12">
        <v>272</v>
      </c>
      <c r="M47" s="12">
        <v>14</v>
      </c>
    </row>
    <row r="48" spans="1:13" ht="12.75">
      <c r="A48" t="s">
        <v>21</v>
      </c>
      <c r="B48" t="s">
        <v>35</v>
      </c>
      <c r="C48" s="9">
        <f t="shared" si="7"/>
        <v>907</v>
      </c>
      <c r="D48" s="9">
        <v>699</v>
      </c>
      <c r="E48" s="9">
        <v>71</v>
      </c>
      <c r="F48" s="9">
        <v>28</v>
      </c>
      <c r="G48" s="9">
        <v>0</v>
      </c>
      <c r="H48" s="9">
        <v>1</v>
      </c>
      <c r="I48" s="9">
        <v>0</v>
      </c>
      <c r="J48" s="9">
        <v>0</v>
      </c>
      <c r="K48" s="9">
        <v>8</v>
      </c>
      <c r="L48" s="9">
        <v>78</v>
      </c>
      <c r="M48" s="9">
        <v>22</v>
      </c>
    </row>
    <row r="49" spans="1:13" ht="12.75">
      <c r="A49" s="1" t="s">
        <v>101</v>
      </c>
      <c r="C49" s="13">
        <f>+C33+C34+C35+C36+C37+C38+C39+C40+C41+C42+C43+C44+C45+C46+C47+C48</f>
        <v>68697</v>
      </c>
      <c r="D49" s="13">
        <f aca="true" t="shared" si="8" ref="D49:M49">+D33+D34+D35+D36+D37+D38+D39+D40+D41+D42+D43+D44+D45+D46+D47+D48</f>
        <v>56686</v>
      </c>
      <c r="E49" s="13">
        <f t="shared" si="8"/>
        <v>7285</v>
      </c>
      <c r="F49" s="13">
        <f t="shared" si="8"/>
        <v>1834</v>
      </c>
      <c r="G49" s="13">
        <f t="shared" si="8"/>
        <v>16</v>
      </c>
      <c r="H49" s="13">
        <f t="shared" si="8"/>
        <v>19</v>
      </c>
      <c r="I49" s="13">
        <f t="shared" si="8"/>
        <v>0</v>
      </c>
      <c r="J49" s="13">
        <f t="shared" si="8"/>
        <v>0</v>
      </c>
      <c r="K49" s="13">
        <f t="shared" si="8"/>
        <v>594</v>
      </c>
      <c r="L49" s="13">
        <f t="shared" si="8"/>
        <v>1908</v>
      </c>
      <c r="M49" s="13">
        <f t="shared" si="8"/>
        <v>355</v>
      </c>
    </row>
    <row r="50" spans="1:13" ht="12.75">
      <c r="A50" t="s">
        <v>36</v>
      </c>
      <c r="B50" t="s">
        <v>37</v>
      </c>
      <c r="C50" s="12">
        <f>SUM(D50:M50)</f>
        <v>8398</v>
      </c>
      <c r="D50" s="12">
        <v>6762</v>
      </c>
      <c r="E50" s="12">
        <v>545</v>
      </c>
      <c r="F50" s="12">
        <v>372</v>
      </c>
      <c r="G50" s="12">
        <v>1</v>
      </c>
      <c r="H50" s="12">
        <v>1</v>
      </c>
      <c r="I50" s="12">
        <v>0</v>
      </c>
      <c r="J50" s="12">
        <v>22</v>
      </c>
      <c r="K50" s="12">
        <v>65</v>
      </c>
      <c r="L50" s="12">
        <v>574</v>
      </c>
      <c r="M50" s="12">
        <v>56</v>
      </c>
    </row>
    <row r="51" spans="1:13" ht="12.75">
      <c r="A51" t="s">
        <v>36</v>
      </c>
      <c r="B51" t="s">
        <v>38</v>
      </c>
      <c r="C51" s="12">
        <f>SUM(D51:M51)</f>
        <v>270</v>
      </c>
      <c r="D51" s="12">
        <v>181</v>
      </c>
      <c r="E51" s="12">
        <v>12</v>
      </c>
      <c r="F51" s="12">
        <v>5</v>
      </c>
      <c r="G51" s="12">
        <v>1</v>
      </c>
      <c r="H51" s="12">
        <v>1</v>
      </c>
      <c r="I51" s="12">
        <v>0</v>
      </c>
      <c r="J51" s="12">
        <v>0</v>
      </c>
      <c r="K51" s="12">
        <v>7</v>
      </c>
      <c r="L51" s="12">
        <v>63</v>
      </c>
      <c r="M51" s="12">
        <v>0</v>
      </c>
    </row>
    <row r="52" spans="1:13" ht="12.75">
      <c r="A52" t="s">
        <v>36</v>
      </c>
      <c r="B52" t="s">
        <v>39</v>
      </c>
      <c r="C52" s="12">
        <f>SUM(D52:M52)</f>
        <v>280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280</v>
      </c>
      <c r="M52" s="12">
        <v>0</v>
      </c>
    </row>
    <row r="53" spans="1:13" ht="12.75">
      <c r="A53" s="1" t="s">
        <v>102</v>
      </c>
      <c r="C53" s="13">
        <f>+C50+C51+C52</f>
        <v>8948</v>
      </c>
      <c r="D53" s="13">
        <f aca="true" t="shared" si="9" ref="D53:M53">+D50+D51+D52</f>
        <v>6943</v>
      </c>
      <c r="E53" s="13">
        <f t="shared" si="9"/>
        <v>557</v>
      </c>
      <c r="F53" s="13">
        <f t="shared" si="9"/>
        <v>377</v>
      </c>
      <c r="G53" s="13">
        <f t="shared" si="9"/>
        <v>2</v>
      </c>
      <c r="H53" s="13">
        <f t="shared" si="9"/>
        <v>2</v>
      </c>
      <c r="I53" s="13">
        <f t="shared" si="9"/>
        <v>0</v>
      </c>
      <c r="J53" s="13">
        <f t="shared" si="9"/>
        <v>22</v>
      </c>
      <c r="K53" s="13">
        <f t="shared" si="9"/>
        <v>72</v>
      </c>
      <c r="L53" s="13">
        <f t="shared" si="9"/>
        <v>917</v>
      </c>
      <c r="M53" s="13">
        <f t="shared" si="9"/>
        <v>56</v>
      </c>
    </row>
    <row r="54" spans="1:13" ht="12.75">
      <c r="A54" t="s">
        <v>40</v>
      </c>
      <c r="B54" t="s">
        <v>41</v>
      </c>
      <c r="C54" s="12">
        <f>SUM(D54:M54)</f>
        <v>62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62</v>
      </c>
      <c r="M54" s="12">
        <v>0</v>
      </c>
    </row>
    <row r="55" spans="1:13" ht="12.75">
      <c r="A55" t="s">
        <v>40</v>
      </c>
      <c r="B55" t="s">
        <v>42</v>
      </c>
      <c r="C55" s="12">
        <f>SUM(D55:M55)</f>
        <v>873</v>
      </c>
      <c r="D55" s="12">
        <v>0</v>
      </c>
      <c r="E55" s="12">
        <v>0</v>
      </c>
      <c r="F55" s="12">
        <v>89</v>
      </c>
      <c r="G55" s="12">
        <v>1</v>
      </c>
      <c r="H55" s="12">
        <v>1</v>
      </c>
      <c r="I55" s="12">
        <v>0</v>
      </c>
      <c r="J55" s="12">
        <v>0</v>
      </c>
      <c r="K55" s="12">
        <v>19</v>
      </c>
      <c r="L55" s="12">
        <v>763</v>
      </c>
      <c r="M55" s="12">
        <v>0</v>
      </c>
    </row>
    <row r="56" spans="1:13" ht="12.75">
      <c r="A56" s="1" t="s">
        <v>103</v>
      </c>
      <c r="C56" s="13">
        <f>+C54+C55</f>
        <v>935</v>
      </c>
      <c r="D56" s="13">
        <f aca="true" t="shared" si="10" ref="D56:M56">+D54+D55</f>
        <v>0</v>
      </c>
      <c r="E56" s="13">
        <f t="shared" si="10"/>
        <v>0</v>
      </c>
      <c r="F56" s="13">
        <f t="shared" si="10"/>
        <v>89</v>
      </c>
      <c r="G56" s="13">
        <f t="shared" si="10"/>
        <v>1</v>
      </c>
      <c r="H56" s="13">
        <f t="shared" si="10"/>
        <v>1</v>
      </c>
      <c r="I56" s="13">
        <f t="shared" si="10"/>
        <v>0</v>
      </c>
      <c r="J56" s="13">
        <f t="shared" si="10"/>
        <v>0</v>
      </c>
      <c r="K56" s="13">
        <f t="shared" si="10"/>
        <v>19</v>
      </c>
      <c r="L56" s="13">
        <f t="shared" si="10"/>
        <v>825</v>
      </c>
      <c r="M56" s="13">
        <f t="shared" si="10"/>
        <v>0</v>
      </c>
    </row>
    <row r="57" spans="1:13" ht="12.75">
      <c r="A57" t="s">
        <v>43</v>
      </c>
      <c r="B57" t="s">
        <v>44</v>
      </c>
      <c r="C57" s="12">
        <f>SUM(D57:M57)</f>
        <v>791</v>
      </c>
      <c r="D57" s="12">
        <v>568</v>
      </c>
      <c r="E57" s="12">
        <v>95</v>
      </c>
      <c r="F57" s="12">
        <v>6</v>
      </c>
      <c r="G57" s="12">
        <v>1</v>
      </c>
      <c r="H57" s="12">
        <v>1</v>
      </c>
      <c r="I57" s="12">
        <v>0</v>
      </c>
      <c r="J57" s="12">
        <v>0</v>
      </c>
      <c r="K57" s="12">
        <v>11</v>
      </c>
      <c r="L57" s="12">
        <v>94</v>
      </c>
      <c r="M57" s="12">
        <v>15</v>
      </c>
    </row>
    <row r="58" spans="1:13" ht="12.75">
      <c r="A58" t="s">
        <v>43</v>
      </c>
      <c r="B58" s="7" t="s">
        <v>45</v>
      </c>
      <c r="C58" s="9">
        <f>SUM(D58:M58)</f>
        <v>395</v>
      </c>
      <c r="D58" s="9">
        <v>343</v>
      </c>
      <c r="E58" s="9">
        <v>0</v>
      </c>
      <c r="F58" s="9">
        <v>51</v>
      </c>
      <c r="G58" s="9">
        <v>0</v>
      </c>
      <c r="H58" s="9">
        <v>1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</row>
    <row r="59" spans="1:13" ht="12.75">
      <c r="A59" s="1" t="s">
        <v>104</v>
      </c>
      <c r="C59" s="13">
        <f>+C57+C58</f>
        <v>1186</v>
      </c>
      <c r="D59" s="13">
        <f aca="true" t="shared" si="11" ref="D59:M59">+D57+D58</f>
        <v>911</v>
      </c>
      <c r="E59" s="13">
        <f t="shared" si="11"/>
        <v>95</v>
      </c>
      <c r="F59" s="13">
        <f t="shared" si="11"/>
        <v>57</v>
      </c>
      <c r="G59" s="13">
        <f t="shared" si="11"/>
        <v>1</v>
      </c>
      <c r="H59" s="13">
        <f t="shared" si="11"/>
        <v>2</v>
      </c>
      <c r="I59" s="13">
        <f t="shared" si="11"/>
        <v>0</v>
      </c>
      <c r="J59" s="13">
        <f t="shared" si="11"/>
        <v>0</v>
      </c>
      <c r="K59" s="13">
        <f t="shared" si="11"/>
        <v>11</v>
      </c>
      <c r="L59" s="13">
        <f t="shared" si="11"/>
        <v>94</v>
      </c>
      <c r="M59" s="13">
        <f t="shared" si="11"/>
        <v>15</v>
      </c>
    </row>
    <row r="60" spans="1:13" ht="12.75">
      <c r="A60" t="s">
        <v>46</v>
      </c>
      <c r="B60" s="7" t="s">
        <v>47</v>
      </c>
      <c r="C60" s="9">
        <f aca="true" t="shared" si="12" ref="C60:C66">SUM(D60:M60)</f>
        <v>470</v>
      </c>
      <c r="D60" s="9">
        <v>383</v>
      </c>
      <c r="E60" s="9">
        <v>30</v>
      </c>
      <c r="F60" s="9">
        <v>56</v>
      </c>
      <c r="G60" s="9">
        <v>0</v>
      </c>
      <c r="H60" s="9">
        <v>1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</row>
    <row r="61" spans="1:13" ht="12.75">
      <c r="A61" t="s">
        <v>46</v>
      </c>
      <c r="B61" t="s">
        <v>48</v>
      </c>
      <c r="C61" s="12">
        <f t="shared" si="12"/>
        <v>867</v>
      </c>
      <c r="D61" s="12">
        <v>793</v>
      </c>
      <c r="E61" s="12">
        <v>73</v>
      </c>
      <c r="F61" s="12">
        <v>0</v>
      </c>
      <c r="G61" s="12">
        <v>0</v>
      </c>
      <c r="H61" s="12">
        <v>1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</row>
    <row r="62" spans="1:13" ht="12.75">
      <c r="A62" t="s">
        <v>46</v>
      </c>
      <c r="B62" t="s">
        <v>49</v>
      </c>
      <c r="C62" s="12">
        <f t="shared" si="12"/>
        <v>177</v>
      </c>
      <c r="D62" s="12">
        <v>118</v>
      </c>
      <c r="E62" s="12">
        <v>35</v>
      </c>
      <c r="F62" s="12">
        <v>6</v>
      </c>
      <c r="G62" s="12">
        <v>0</v>
      </c>
      <c r="H62" s="12">
        <v>1</v>
      </c>
      <c r="I62" s="12">
        <v>0</v>
      </c>
      <c r="J62" s="12">
        <v>0</v>
      </c>
      <c r="K62" s="12">
        <v>2</v>
      </c>
      <c r="L62" s="12">
        <v>9</v>
      </c>
      <c r="M62" s="12">
        <v>6</v>
      </c>
    </row>
    <row r="63" spans="1:13" ht="12.75">
      <c r="A63" t="s">
        <v>46</v>
      </c>
      <c r="B63" t="s">
        <v>50</v>
      </c>
      <c r="C63" s="12">
        <f t="shared" si="12"/>
        <v>24903</v>
      </c>
      <c r="D63" s="12">
        <v>22345</v>
      </c>
      <c r="E63" s="12">
        <v>1507</v>
      </c>
      <c r="F63" s="12">
        <v>749</v>
      </c>
      <c r="G63" s="12">
        <v>1</v>
      </c>
      <c r="H63" s="12">
        <v>1</v>
      </c>
      <c r="I63" s="12">
        <v>0</v>
      </c>
      <c r="J63" s="12">
        <v>0</v>
      </c>
      <c r="K63" s="12">
        <v>204</v>
      </c>
      <c r="L63" s="12">
        <v>35</v>
      </c>
      <c r="M63" s="12">
        <v>61</v>
      </c>
    </row>
    <row r="64" spans="1:13" ht="12.75">
      <c r="A64" t="s">
        <v>46</v>
      </c>
      <c r="B64" t="s">
        <v>51</v>
      </c>
      <c r="C64" s="12">
        <f t="shared" si="12"/>
        <v>1383</v>
      </c>
      <c r="D64" s="12">
        <v>1049</v>
      </c>
      <c r="E64" s="12">
        <v>136</v>
      </c>
      <c r="F64" s="12">
        <v>17</v>
      </c>
      <c r="G64" s="12">
        <v>0</v>
      </c>
      <c r="H64" s="12">
        <v>1</v>
      </c>
      <c r="I64" s="12">
        <v>0</v>
      </c>
      <c r="J64" s="12">
        <v>53</v>
      </c>
      <c r="K64" s="12">
        <v>27</v>
      </c>
      <c r="L64" s="12">
        <v>100</v>
      </c>
      <c r="M64" s="12">
        <v>0</v>
      </c>
    </row>
    <row r="65" spans="1:13" ht="12.75">
      <c r="A65" t="s">
        <v>46</v>
      </c>
      <c r="B65" t="s">
        <v>52</v>
      </c>
      <c r="C65" s="12">
        <f t="shared" si="12"/>
        <v>2199</v>
      </c>
      <c r="D65" s="12">
        <v>1705</v>
      </c>
      <c r="E65" s="12">
        <v>297</v>
      </c>
      <c r="F65" s="12">
        <v>146</v>
      </c>
      <c r="G65" s="12">
        <v>1</v>
      </c>
      <c r="H65" s="12">
        <v>1</v>
      </c>
      <c r="I65" s="12">
        <v>0</v>
      </c>
      <c r="J65" s="12">
        <v>0</v>
      </c>
      <c r="K65" s="12">
        <v>22</v>
      </c>
      <c r="L65" s="12">
        <v>27</v>
      </c>
      <c r="M65" s="12">
        <v>0</v>
      </c>
    </row>
    <row r="66" spans="1:13" ht="12.75">
      <c r="A66" t="s">
        <v>46</v>
      </c>
      <c r="B66" t="s">
        <v>53</v>
      </c>
      <c r="C66" s="12">
        <f t="shared" si="12"/>
        <v>5004</v>
      </c>
      <c r="D66" s="12">
        <v>4621</v>
      </c>
      <c r="E66" s="12">
        <v>319</v>
      </c>
      <c r="F66" s="12">
        <v>22</v>
      </c>
      <c r="G66" s="12">
        <v>1</v>
      </c>
      <c r="H66" s="12">
        <v>1</v>
      </c>
      <c r="I66" s="12">
        <v>0</v>
      </c>
      <c r="J66" s="12">
        <v>0</v>
      </c>
      <c r="K66" s="12">
        <v>39</v>
      </c>
      <c r="L66" s="12">
        <v>0</v>
      </c>
      <c r="M66" s="12">
        <v>1</v>
      </c>
    </row>
    <row r="67" spans="1:13" ht="12.75">
      <c r="A67" s="1" t="s">
        <v>105</v>
      </c>
      <c r="C67" s="13">
        <f>+C60+C61+C62+C63+C64+C65+C66</f>
        <v>35003</v>
      </c>
      <c r="D67" s="13">
        <f aca="true" t="shared" si="13" ref="D67:M67">+D60+D61+D62+D63+D64+D65+D66</f>
        <v>31014</v>
      </c>
      <c r="E67" s="13">
        <f t="shared" si="13"/>
        <v>2397</v>
      </c>
      <c r="F67" s="13">
        <f t="shared" si="13"/>
        <v>996</v>
      </c>
      <c r="G67" s="13">
        <f t="shared" si="13"/>
        <v>3</v>
      </c>
      <c r="H67" s="13">
        <f t="shared" si="13"/>
        <v>7</v>
      </c>
      <c r="I67" s="13">
        <f t="shared" si="13"/>
        <v>0</v>
      </c>
      <c r="J67" s="13">
        <f t="shared" si="13"/>
        <v>53</v>
      </c>
      <c r="K67" s="13">
        <f t="shared" si="13"/>
        <v>294</v>
      </c>
      <c r="L67" s="13">
        <f t="shared" si="13"/>
        <v>171</v>
      </c>
      <c r="M67" s="13">
        <f t="shared" si="13"/>
        <v>68</v>
      </c>
    </row>
    <row r="68" spans="1:13" ht="12.75">
      <c r="A68" s="11" t="s">
        <v>113</v>
      </c>
      <c r="B68" s="7" t="s">
        <v>119</v>
      </c>
      <c r="C68" s="9">
        <f>SUM(D68:M68)</f>
        <v>61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61</v>
      </c>
      <c r="M68" s="9">
        <v>0</v>
      </c>
    </row>
    <row r="69" spans="1:13" ht="12.75">
      <c r="A69" s="1" t="s">
        <v>114</v>
      </c>
      <c r="C69" s="13">
        <f>+C68</f>
        <v>61</v>
      </c>
      <c r="D69" s="13">
        <f aca="true" t="shared" si="14" ref="D69:M69">+D68</f>
        <v>0</v>
      </c>
      <c r="E69" s="13">
        <f t="shared" si="14"/>
        <v>0</v>
      </c>
      <c r="F69" s="13">
        <f t="shared" si="14"/>
        <v>0</v>
      </c>
      <c r="G69" s="13">
        <f t="shared" si="14"/>
        <v>0</v>
      </c>
      <c r="H69" s="13">
        <f t="shared" si="14"/>
        <v>0</v>
      </c>
      <c r="I69" s="13">
        <f t="shared" si="14"/>
        <v>0</v>
      </c>
      <c r="J69" s="13">
        <f t="shared" si="14"/>
        <v>0</v>
      </c>
      <c r="K69" s="13">
        <f t="shared" si="14"/>
        <v>0</v>
      </c>
      <c r="L69" s="13">
        <f t="shared" si="14"/>
        <v>61</v>
      </c>
      <c r="M69" s="13">
        <f t="shared" si="14"/>
        <v>0</v>
      </c>
    </row>
    <row r="70" spans="1:13" ht="12.75">
      <c r="A70" t="s">
        <v>54</v>
      </c>
      <c r="B70" t="s">
        <v>55</v>
      </c>
      <c r="C70" s="12">
        <f>SUM(D70:M70)</f>
        <v>973</v>
      </c>
      <c r="D70" s="12">
        <v>372</v>
      </c>
      <c r="E70" s="12">
        <v>54</v>
      </c>
      <c r="F70" s="12">
        <v>9</v>
      </c>
      <c r="G70" s="12">
        <v>0</v>
      </c>
      <c r="H70" s="12">
        <v>1</v>
      </c>
      <c r="I70" s="12">
        <v>0</v>
      </c>
      <c r="J70" s="12">
        <v>0</v>
      </c>
      <c r="K70" s="12">
        <v>15</v>
      </c>
      <c r="L70" s="12">
        <v>515</v>
      </c>
      <c r="M70" s="12">
        <v>7</v>
      </c>
    </row>
    <row r="71" spans="1:13" ht="12.75">
      <c r="A71" s="1" t="s">
        <v>106</v>
      </c>
      <c r="C71" s="13">
        <f>+C70</f>
        <v>973</v>
      </c>
      <c r="D71" s="13">
        <f aca="true" t="shared" si="15" ref="D71:M71">+D70</f>
        <v>372</v>
      </c>
      <c r="E71" s="13">
        <f t="shared" si="15"/>
        <v>54</v>
      </c>
      <c r="F71" s="13">
        <f t="shared" si="15"/>
        <v>9</v>
      </c>
      <c r="G71" s="13">
        <f t="shared" si="15"/>
        <v>0</v>
      </c>
      <c r="H71" s="13">
        <f t="shared" si="15"/>
        <v>1</v>
      </c>
      <c r="I71" s="13">
        <f t="shared" si="15"/>
        <v>0</v>
      </c>
      <c r="J71" s="13">
        <f t="shared" si="15"/>
        <v>0</v>
      </c>
      <c r="K71" s="13">
        <f t="shared" si="15"/>
        <v>15</v>
      </c>
      <c r="L71" s="13">
        <f t="shared" si="15"/>
        <v>515</v>
      </c>
      <c r="M71" s="13">
        <f t="shared" si="15"/>
        <v>7</v>
      </c>
    </row>
    <row r="72" spans="1:13" ht="12.75">
      <c r="A72" t="s">
        <v>56</v>
      </c>
      <c r="B72" t="s">
        <v>57</v>
      </c>
      <c r="C72" s="12">
        <f>SUM(D72:M72)</f>
        <v>666</v>
      </c>
      <c r="D72" s="12">
        <v>495</v>
      </c>
      <c r="E72" s="12">
        <v>60</v>
      </c>
      <c r="F72" s="12">
        <v>41</v>
      </c>
      <c r="G72" s="12">
        <v>0</v>
      </c>
      <c r="H72" s="12">
        <v>2</v>
      </c>
      <c r="I72" s="12">
        <v>0</v>
      </c>
      <c r="J72" s="12">
        <v>0</v>
      </c>
      <c r="K72" s="12">
        <v>6</v>
      </c>
      <c r="L72" s="12">
        <v>62</v>
      </c>
      <c r="M72" s="12">
        <v>0</v>
      </c>
    </row>
    <row r="73" spans="1:13" ht="12.75">
      <c r="A73" t="s">
        <v>56</v>
      </c>
      <c r="B73" t="s">
        <v>58</v>
      </c>
      <c r="C73" s="12">
        <f>SUM(D73:M73)</f>
        <v>8580</v>
      </c>
      <c r="D73" s="12">
        <v>7222</v>
      </c>
      <c r="E73" s="12">
        <v>844</v>
      </c>
      <c r="F73" s="12">
        <v>230</v>
      </c>
      <c r="G73" s="12">
        <v>1</v>
      </c>
      <c r="H73" s="12">
        <v>1</v>
      </c>
      <c r="I73" s="12">
        <v>0</v>
      </c>
      <c r="J73" s="12">
        <v>0</v>
      </c>
      <c r="K73" s="12">
        <v>55</v>
      </c>
      <c r="L73" s="12">
        <v>227</v>
      </c>
      <c r="M73" s="12">
        <v>0</v>
      </c>
    </row>
    <row r="74" spans="1:13" ht="12.75">
      <c r="A74" t="s">
        <v>56</v>
      </c>
      <c r="B74" t="s">
        <v>59</v>
      </c>
      <c r="C74" s="12">
        <f>SUM(D74:M74)</f>
        <v>1364</v>
      </c>
      <c r="D74" s="12">
        <v>1168</v>
      </c>
      <c r="E74" s="12">
        <v>143</v>
      </c>
      <c r="F74" s="12">
        <v>20</v>
      </c>
      <c r="G74" s="12">
        <v>2</v>
      </c>
      <c r="H74" s="12">
        <v>1</v>
      </c>
      <c r="I74" s="12">
        <v>0</v>
      </c>
      <c r="J74" s="12">
        <v>0</v>
      </c>
      <c r="K74" s="12">
        <v>24</v>
      </c>
      <c r="L74" s="12">
        <v>2</v>
      </c>
      <c r="M74" s="12">
        <v>4</v>
      </c>
    </row>
    <row r="75" spans="1:13" ht="12.75">
      <c r="A75" s="1" t="s">
        <v>107</v>
      </c>
      <c r="C75" s="13">
        <f>+C72+C73+C74</f>
        <v>10610</v>
      </c>
      <c r="D75" s="13">
        <f aca="true" t="shared" si="16" ref="D75:M75">+D72+D73+D74</f>
        <v>8885</v>
      </c>
      <c r="E75" s="13">
        <f t="shared" si="16"/>
        <v>1047</v>
      </c>
      <c r="F75" s="13">
        <f t="shared" si="16"/>
        <v>291</v>
      </c>
      <c r="G75" s="13">
        <f t="shared" si="16"/>
        <v>3</v>
      </c>
      <c r="H75" s="13">
        <f t="shared" si="16"/>
        <v>4</v>
      </c>
      <c r="I75" s="13">
        <f t="shared" si="16"/>
        <v>0</v>
      </c>
      <c r="J75" s="13">
        <f t="shared" si="16"/>
        <v>0</v>
      </c>
      <c r="K75" s="13">
        <f t="shared" si="16"/>
        <v>85</v>
      </c>
      <c r="L75" s="13">
        <f t="shared" si="16"/>
        <v>291</v>
      </c>
      <c r="M75" s="13">
        <f t="shared" si="16"/>
        <v>4</v>
      </c>
    </row>
    <row r="76" spans="1:13" ht="12.75">
      <c r="A76" t="s">
        <v>60</v>
      </c>
      <c r="B76" t="s">
        <v>61</v>
      </c>
      <c r="C76" s="12">
        <f>SUM(D76:M76)</f>
        <v>441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441</v>
      </c>
      <c r="M76" s="12">
        <v>0</v>
      </c>
    </row>
    <row r="77" spans="1:13" ht="12.75">
      <c r="A77" t="s">
        <v>60</v>
      </c>
      <c r="B77" t="s">
        <v>62</v>
      </c>
      <c r="C77" s="12">
        <f>SUM(D77:M77)</f>
        <v>369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369</v>
      </c>
      <c r="M77" s="12">
        <v>0</v>
      </c>
    </row>
    <row r="78" spans="1:13" ht="12.75">
      <c r="A78" s="1" t="s">
        <v>108</v>
      </c>
      <c r="C78" s="13">
        <f>+C76+C77</f>
        <v>810</v>
      </c>
      <c r="D78" s="13">
        <f aca="true" t="shared" si="17" ref="D78:M78">+D76+D77</f>
        <v>0</v>
      </c>
      <c r="E78" s="13">
        <f t="shared" si="17"/>
        <v>0</v>
      </c>
      <c r="F78" s="13">
        <f t="shared" si="17"/>
        <v>0</v>
      </c>
      <c r="G78" s="13">
        <f t="shared" si="17"/>
        <v>0</v>
      </c>
      <c r="H78" s="13">
        <f t="shared" si="17"/>
        <v>0</v>
      </c>
      <c r="I78" s="13">
        <f t="shared" si="17"/>
        <v>0</v>
      </c>
      <c r="J78" s="13">
        <f t="shared" si="17"/>
        <v>0</v>
      </c>
      <c r="K78" s="13">
        <f t="shared" si="17"/>
        <v>0</v>
      </c>
      <c r="L78" s="13">
        <f t="shared" si="17"/>
        <v>810</v>
      </c>
      <c r="M78" s="13">
        <f t="shared" si="17"/>
        <v>0</v>
      </c>
    </row>
    <row r="79" spans="1:13" ht="12.75">
      <c r="A79" t="s">
        <v>63</v>
      </c>
      <c r="B79" t="s">
        <v>64</v>
      </c>
      <c r="C79" s="12">
        <f>SUM(D79:M79)</f>
        <v>188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188</v>
      </c>
      <c r="M79" s="12">
        <v>0</v>
      </c>
    </row>
    <row r="80" spans="1:13" ht="12.75">
      <c r="A80" t="s">
        <v>63</v>
      </c>
      <c r="B80" t="s">
        <v>65</v>
      </c>
      <c r="C80" s="12">
        <f>SUM(D80:M80)</f>
        <v>1146</v>
      </c>
      <c r="D80" s="12">
        <v>895</v>
      </c>
      <c r="E80" s="12">
        <v>150</v>
      </c>
      <c r="F80" s="12">
        <v>53</v>
      </c>
      <c r="G80" s="12">
        <v>1</v>
      </c>
      <c r="H80" s="12">
        <v>1</v>
      </c>
      <c r="I80" s="12">
        <v>0</v>
      </c>
      <c r="J80" s="12">
        <v>0</v>
      </c>
      <c r="K80" s="12">
        <v>16</v>
      </c>
      <c r="L80" s="12">
        <v>29</v>
      </c>
      <c r="M80" s="12">
        <v>1</v>
      </c>
    </row>
    <row r="81" spans="1:13" ht="12.75">
      <c r="A81" t="s">
        <v>63</v>
      </c>
      <c r="B81" t="s">
        <v>66</v>
      </c>
      <c r="C81" s="12">
        <f>SUM(D81:M81)</f>
        <v>1301</v>
      </c>
      <c r="D81" s="12">
        <v>967</v>
      </c>
      <c r="E81" s="12">
        <v>97</v>
      </c>
      <c r="F81" s="12">
        <v>149</v>
      </c>
      <c r="G81" s="12">
        <v>1</v>
      </c>
      <c r="H81" s="12">
        <v>1</v>
      </c>
      <c r="I81" s="12">
        <v>0</v>
      </c>
      <c r="J81" s="12">
        <v>0</v>
      </c>
      <c r="K81" s="12">
        <v>37</v>
      </c>
      <c r="L81" s="12">
        <v>49</v>
      </c>
      <c r="M81" s="12">
        <v>0</v>
      </c>
    </row>
    <row r="82" spans="1:13" ht="12.75">
      <c r="A82" s="1" t="s">
        <v>109</v>
      </c>
      <c r="C82" s="13">
        <f>+C79+C80+C81</f>
        <v>2635</v>
      </c>
      <c r="D82" s="13">
        <f aca="true" t="shared" si="18" ref="D82:M82">+D79+D80+D81</f>
        <v>1862</v>
      </c>
      <c r="E82" s="13">
        <f t="shared" si="18"/>
        <v>247</v>
      </c>
      <c r="F82" s="13">
        <f t="shared" si="18"/>
        <v>202</v>
      </c>
      <c r="G82" s="13">
        <f t="shared" si="18"/>
        <v>2</v>
      </c>
      <c r="H82" s="13">
        <f t="shared" si="18"/>
        <v>2</v>
      </c>
      <c r="I82" s="13">
        <f t="shared" si="18"/>
        <v>0</v>
      </c>
      <c r="J82" s="13">
        <f t="shared" si="18"/>
        <v>0</v>
      </c>
      <c r="K82" s="13">
        <f t="shared" si="18"/>
        <v>53</v>
      </c>
      <c r="L82" s="13">
        <f t="shared" si="18"/>
        <v>266</v>
      </c>
      <c r="M82" s="13">
        <f t="shared" si="18"/>
        <v>1</v>
      </c>
    </row>
    <row r="83" spans="1:13" ht="12.75">
      <c r="A83" t="s">
        <v>67</v>
      </c>
      <c r="B83" t="s">
        <v>68</v>
      </c>
      <c r="C83" s="12">
        <f>SUM(D83:M83)</f>
        <v>585</v>
      </c>
      <c r="D83" s="12">
        <v>454</v>
      </c>
      <c r="E83" s="12">
        <v>75</v>
      </c>
      <c r="F83" s="12">
        <v>17</v>
      </c>
      <c r="G83" s="12">
        <v>0</v>
      </c>
      <c r="H83" s="12">
        <v>1</v>
      </c>
      <c r="I83" s="12">
        <v>0</v>
      </c>
      <c r="J83" s="12">
        <v>0</v>
      </c>
      <c r="K83" s="12">
        <v>7</v>
      </c>
      <c r="L83" s="12">
        <v>31</v>
      </c>
      <c r="M83" s="12">
        <v>0</v>
      </c>
    </row>
    <row r="84" spans="1:13" ht="12.75">
      <c r="A84" s="1" t="s">
        <v>110</v>
      </c>
      <c r="C84" s="13">
        <f>+C83</f>
        <v>585</v>
      </c>
      <c r="D84" s="13">
        <f aca="true" t="shared" si="19" ref="D84:M84">+D83</f>
        <v>454</v>
      </c>
      <c r="E84" s="13">
        <f t="shared" si="19"/>
        <v>75</v>
      </c>
      <c r="F84" s="13">
        <f t="shared" si="19"/>
        <v>17</v>
      </c>
      <c r="G84" s="13">
        <f t="shared" si="19"/>
        <v>0</v>
      </c>
      <c r="H84" s="13">
        <f t="shared" si="19"/>
        <v>1</v>
      </c>
      <c r="I84" s="13">
        <f t="shared" si="19"/>
        <v>0</v>
      </c>
      <c r="J84" s="13">
        <f t="shared" si="19"/>
        <v>0</v>
      </c>
      <c r="K84" s="13">
        <f t="shared" si="19"/>
        <v>7</v>
      </c>
      <c r="L84" s="13">
        <f t="shared" si="19"/>
        <v>31</v>
      </c>
      <c r="M84" s="13">
        <f t="shared" si="19"/>
        <v>0</v>
      </c>
    </row>
    <row r="85" spans="1:13" ht="12.75">
      <c r="A85" t="s">
        <v>69</v>
      </c>
      <c r="B85" s="8" t="s">
        <v>93</v>
      </c>
      <c r="C85" s="12">
        <f>SUM(D85:M85)</f>
        <v>154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154</v>
      </c>
      <c r="M85" s="12">
        <v>0</v>
      </c>
    </row>
    <row r="86" spans="1:13" ht="12.75">
      <c r="A86" t="s">
        <v>69</v>
      </c>
      <c r="B86" t="s">
        <v>70</v>
      </c>
      <c r="C86" s="12">
        <f>SUM(D86:M86)</f>
        <v>197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197</v>
      </c>
      <c r="M86" s="12">
        <v>0</v>
      </c>
    </row>
    <row r="87" spans="1:13" ht="12.75">
      <c r="A87" s="1" t="s">
        <v>111</v>
      </c>
      <c r="C87" s="13">
        <f>+C85+C86</f>
        <v>351</v>
      </c>
      <c r="D87" s="13">
        <f aca="true" t="shared" si="20" ref="D87:M87">+D85+D86</f>
        <v>0</v>
      </c>
      <c r="E87" s="13">
        <f t="shared" si="20"/>
        <v>0</v>
      </c>
      <c r="F87" s="13">
        <f t="shared" si="20"/>
        <v>0</v>
      </c>
      <c r="G87" s="13">
        <f t="shared" si="20"/>
        <v>0</v>
      </c>
      <c r="H87" s="13">
        <f t="shared" si="20"/>
        <v>0</v>
      </c>
      <c r="I87" s="13">
        <f t="shared" si="20"/>
        <v>0</v>
      </c>
      <c r="J87" s="13">
        <f t="shared" si="20"/>
        <v>0</v>
      </c>
      <c r="K87" s="13">
        <f t="shared" si="20"/>
        <v>0</v>
      </c>
      <c r="L87" s="13">
        <f t="shared" si="20"/>
        <v>351</v>
      </c>
      <c r="M87" s="13">
        <f t="shared" si="20"/>
        <v>0</v>
      </c>
    </row>
    <row r="88" spans="1:13" ht="12.75">
      <c r="A88" s="1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2.75">
      <c r="A89" s="1" t="s">
        <v>94</v>
      </c>
      <c r="C89" s="13">
        <f>+C10+C17+C21+C30+C32+C49+C53+C56+C59+C67+C69+C71+C75+C78+C82+C84+C87</f>
        <v>152239</v>
      </c>
      <c r="D89" s="13">
        <f aca="true" t="shared" si="21" ref="D89:M89">+D10+D17+D21+D30+D32+D49+D53+D56+D59+D67+D69+D71+D75+D78+D82+D84+D87</f>
        <v>121757</v>
      </c>
      <c r="E89" s="13">
        <f t="shared" si="21"/>
        <v>13946</v>
      </c>
      <c r="F89" s="13">
        <f t="shared" si="21"/>
        <v>4599</v>
      </c>
      <c r="G89" s="13">
        <f t="shared" si="21"/>
        <v>35</v>
      </c>
      <c r="H89" s="13">
        <f t="shared" si="21"/>
        <v>50</v>
      </c>
      <c r="I89" s="13">
        <f t="shared" si="21"/>
        <v>0</v>
      </c>
      <c r="J89" s="13">
        <f t="shared" si="21"/>
        <v>75</v>
      </c>
      <c r="K89" s="13">
        <f t="shared" si="21"/>
        <v>1319</v>
      </c>
      <c r="L89" s="13">
        <f t="shared" si="21"/>
        <v>9928</v>
      </c>
      <c r="M89" s="13">
        <f t="shared" si="21"/>
        <v>530</v>
      </c>
    </row>
    <row r="91" ht="12.75">
      <c r="A91" s="1" t="s">
        <v>95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2012-01-11T16:41:57Z</cp:lastPrinted>
  <dcterms:created xsi:type="dcterms:W3CDTF">2011-12-05T18:34:28Z</dcterms:created>
  <dcterms:modified xsi:type="dcterms:W3CDTF">2013-12-18T19:56:40Z</dcterms:modified>
  <cp:category/>
  <cp:version/>
  <cp:contentType/>
  <cp:contentStatus/>
</cp:coreProperties>
</file>