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coopareaEDES12" sheetId="1" r:id="rId1"/>
    <sheet name="usucoopareaEDES12" sheetId="2" r:id="rId2"/>
  </sheets>
  <definedNames/>
  <calcPr fullCalcOnLoad="1"/>
</workbook>
</file>

<file path=xl/sharedStrings.xml><?xml version="1.0" encoding="utf-8"?>
<sst xmlns="http://schemas.openxmlformats.org/spreadsheetml/2006/main" count="285" uniqueCount="91">
  <si>
    <t>Coop de Darregueira</t>
  </si>
  <si>
    <t>Coop de Las Martinetas</t>
  </si>
  <si>
    <t>Coop de Stroeder</t>
  </si>
  <si>
    <t>Coop de Espartillar</t>
  </si>
  <si>
    <t>Coop de Villa Iris</t>
  </si>
  <si>
    <t>Coop de Pedro Luro</t>
  </si>
  <si>
    <t>Coop de Azopardo</t>
  </si>
  <si>
    <t>Coop de San Jorge</t>
  </si>
  <si>
    <t>Coop de S. de la Ventana</t>
  </si>
  <si>
    <t>Coop de Algarrobo (J. Couste)</t>
  </si>
  <si>
    <t>Coop de Cabildo</t>
  </si>
  <si>
    <t>Coop de Ascasubi</t>
  </si>
  <si>
    <t>Coop de J. Pradere</t>
  </si>
  <si>
    <t>Coop de Cnel. Dorrego</t>
  </si>
  <si>
    <t>Coop de General Lamadrid</t>
  </si>
  <si>
    <t>Coop de Pigüe</t>
  </si>
  <si>
    <t>Coop de San Miguel Arcangel</t>
  </si>
  <si>
    <t>Coop de Puan</t>
  </si>
  <si>
    <t>Coop de Colonia Los Alfalfares</t>
  </si>
  <si>
    <t>Coop de Chasico</t>
  </si>
  <si>
    <t>Coop de Dufaur</t>
  </si>
  <si>
    <t>Coop de Felipe Sola</t>
  </si>
  <si>
    <t>Coop de Monte Hermoso</t>
  </si>
  <si>
    <t>Coop de Punta Alta</t>
  </si>
  <si>
    <t>Coop de Huanguelen</t>
  </si>
  <si>
    <t>Coop de Villa Maza</t>
  </si>
  <si>
    <t>Coop de San Jose</t>
  </si>
  <si>
    <t>Coop de Goyena</t>
  </si>
  <si>
    <t>Coop de Saldungaray</t>
  </si>
  <si>
    <t>Coop de Coronel Pringles</t>
  </si>
  <si>
    <t>Coop de San Germán</t>
  </si>
  <si>
    <t>Coop de Mayor Buratovich</t>
  </si>
  <si>
    <t>Coop de Indio Rico</t>
  </si>
  <si>
    <t>Coop de Tornquist</t>
  </si>
  <si>
    <t>Coop de La Colina</t>
  </si>
  <si>
    <t>Coop de Colonia La Merced</t>
  </si>
  <si>
    <t>Coop de Bordenave</t>
  </si>
  <si>
    <t>Coop de 17 de Agosto</t>
  </si>
  <si>
    <t>Coop de El Perdido - Jose A. Guisasola</t>
  </si>
  <si>
    <t>Coop de Bahia San Blás</t>
  </si>
  <si>
    <t>Coop de Oriente Ltda.</t>
  </si>
  <si>
    <t>Adolfo Alsina</t>
  </si>
  <si>
    <t>Bahía Blanca</t>
  </si>
  <si>
    <t>Cnl. de Marina L. Rosales</t>
  </si>
  <si>
    <t>Coronel Dorrego</t>
  </si>
  <si>
    <t>Coronel Pringles</t>
  </si>
  <si>
    <t>Coronel Suárez</t>
  </si>
  <si>
    <t>General Lamadrid</t>
  </si>
  <si>
    <t>Guaminí</t>
  </si>
  <si>
    <t>Monte Hermoso</t>
  </si>
  <si>
    <t>Patagones</t>
  </si>
  <si>
    <t>Puán</t>
  </si>
  <si>
    <t>Saavedra</t>
  </si>
  <si>
    <t>Tornquist</t>
  </si>
  <si>
    <t>Villarino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</si>
  <si>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</si>
  <si>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</si>
  <si>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</si>
  <si>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</si>
  <si>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</si>
  <si>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</si>
  <si>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</si>
  <si>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</si>
  <si>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</si>
  <si>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</si>
  <si>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</si>
  <si>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</si>
  <si>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</si>
  <si>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</si>
  <si>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</si>
  <si>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</si>
  <si>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Las Cooperativas que no están en Adolfo Alsina fueron cargadas en el Area NORTE</t>
  </si>
  <si>
    <t>Total Adolfo Alsina</t>
  </si>
  <si>
    <t>Total Bahía Blanca</t>
  </si>
  <si>
    <t>Total Cnl. de Marina L. Rosales</t>
  </si>
  <si>
    <t>Total Coronel Dorrego</t>
  </si>
  <si>
    <t>Total Coronel Pringles</t>
  </si>
  <si>
    <t>Total Coronel Suárez</t>
  </si>
  <si>
    <t>Total General Lamadrid</t>
  </si>
  <si>
    <t>Total Guaminí</t>
  </si>
  <si>
    <t>Total Monte Hermoso</t>
  </si>
  <si>
    <t>Total Patagones</t>
  </si>
  <si>
    <t>Total Puán</t>
  </si>
  <si>
    <t>Total Saavedra</t>
  </si>
  <si>
    <t>Total Tornquist</t>
  </si>
  <si>
    <t>Total Villarino</t>
  </si>
  <si>
    <t>Total Cooperativas</t>
  </si>
  <si>
    <t>PROVINCIA DE BUENOS AIRES- Cooperativas AREA SUR</t>
  </si>
  <si>
    <t>PROVINCIA DE BUENOS AIRES- Cooperativas  AREA SUR</t>
  </si>
  <si>
    <t>Coopde San Jorge</t>
  </si>
  <si>
    <t>AÑO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</si>
</sst>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2" fillId="0" borderId="1" xfId="19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1" xfId="19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 quotePrefix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workbookViewId="0" topLeftCell="A19">
      <selection activeCell="A35" sqref="A35:A36"/>
    </sheetView>
  </sheetViews>
  <sheetFormatPr defaultColWidth="11.421875" defaultRowHeight="12.75"/>
  <cols>
    <col min="1" max="1" width="25.421875" style="0" customWidth="1"/>
    <col min="2" max="2" width="29.421875" style="0" customWidth="1"/>
    <col min="3" max="3" width="21.00390625" style="0" customWidth="1"/>
    <col min="12" max="12" width="11.00390625" style="0" customWidth="1"/>
  </cols>
  <sheetData>
    <row r="2" spans="1:13" ht="12.75">
      <c r="A2" s="3" t="s">
        <v>90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 t="s">
        <v>88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" t="s">
        <v>55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 t="s">
        <v>56</v>
      </c>
      <c r="C5" s="3"/>
      <c r="D5" s="3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3" t="s">
        <v>57</v>
      </c>
      <c r="B7" s="3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</row>
    <row r="8" spans="1:13" ht="12.75">
      <c r="A8" s="1" t="s">
        <v>41</v>
      </c>
      <c r="B8" s="1" t="s">
        <v>16</v>
      </c>
      <c r="C8" s="15">
        <f>SUM(D8:M8)</f>
        <v>1078.9009999999998</v>
      </c>
      <c r="D8" s="15">
        <v>524.115</v>
      </c>
      <c r="E8" s="15">
        <v>222.218</v>
      </c>
      <c r="F8" s="15">
        <v>68.872</v>
      </c>
      <c r="G8" s="15">
        <v>0</v>
      </c>
      <c r="H8" s="15">
        <v>141.24</v>
      </c>
      <c r="I8" s="15">
        <v>0</v>
      </c>
      <c r="J8" s="15">
        <v>0</v>
      </c>
      <c r="K8" s="15">
        <v>0</v>
      </c>
      <c r="L8" s="15">
        <v>122.456</v>
      </c>
      <c r="M8" s="15">
        <v>0</v>
      </c>
    </row>
    <row r="9" spans="1:13" ht="12.75">
      <c r="A9" s="1" t="s">
        <v>41</v>
      </c>
      <c r="B9" s="1" t="s">
        <v>0</v>
      </c>
      <c r="C9" s="15">
        <f>SUM(D9:M9)</f>
        <v>419.233</v>
      </c>
      <c r="D9" s="15">
        <v>0</v>
      </c>
      <c r="E9" s="15">
        <v>0</v>
      </c>
      <c r="F9" s="15">
        <v>6.534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412.699</v>
      </c>
      <c r="M9" s="15">
        <v>0</v>
      </c>
    </row>
    <row r="10" spans="1:13" ht="12.75">
      <c r="A10" s="1" t="s">
        <v>41</v>
      </c>
      <c r="B10" s="1" t="s">
        <v>25</v>
      </c>
      <c r="C10" s="15">
        <f>SUM(D10:M10)</f>
        <v>8736.873</v>
      </c>
      <c r="D10" s="15">
        <v>1299.816</v>
      </c>
      <c r="E10" s="15">
        <v>846.735</v>
      </c>
      <c r="F10" s="15">
        <v>5349.762</v>
      </c>
      <c r="G10" s="15">
        <v>40.205</v>
      </c>
      <c r="H10" s="15">
        <v>433.911</v>
      </c>
      <c r="I10" s="15">
        <v>0</v>
      </c>
      <c r="J10" s="15">
        <v>0</v>
      </c>
      <c r="K10" s="15">
        <v>0</v>
      </c>
      <c r="L10" s="15">
        <v>667.313</v>
      </c>
      <c r="M10" s="15">
        <v>99.131</v>
      </c>
    </row>
    <row r="11" spans="1:13" ht="12.75">
      <c r="A11" s="1" t="s">
        <v>41</v>
      </c>
      <c r="B11" s="1" t="s">
        <v>3</v>
      </c>
      <c r="C11" s="15">
        <f>SUM(D11:M11)</f>
        <v>517.849</v>
      </c>
      <c r="D11" s="15">
        <v>25.184</v>
      </c>
      <c r="E11" s="15">
        <v>7.985</v>
      </c>
      <c r="F11" s="15">
        <v>102.383</v>
      </c>
      <c r="G11" s="15">
        <v>0</v>
      </c>
      <c r="H11" s="15">
        <v>57.543</v>
      </c>
      <c r="I11" s="15">
        <v>0</v>
      </c>
      <c r="J11" s="15">
        <v>180.798</v>
      </c>
      <c r="K11" s="15">
        <v>0</v>
      </c>
      <c r="L11" s="15">
        <v>143.956</v>
      </c>
      <c r="M11" s="15">
        <v>0</v>
      </c>
    </row>
    <row r="12" spans="1:13" s="16" customFormat="1" ht="12.75">
      <c r="A12" s="3" t="s">
        <v>72</v>
      </c>
      <c r="B12" s="14"/>
      <c r="C12" s="4">
        <f>+C8+C9+C10+C11</f>
        <v>10752.856</v>
      </c>
      <c r="D12" s="4">
        <f aca="true" t="shared" si="0" ref="D12:M12">+D8+D9+D10+D11</f>
        <v>1849.115</v>
      </c>
      <c r="E12" s="4">
        <f t="shared" si="0"/>
        <v>1076.9379999999999</v>
      </c>
      <c r="F12" s="4">
        <f t="shared" si="0"/>
        <v>5527.5509999999995</v>
      </c>
      <c r="G12" s="4">
        <f t="shared" si="0"/>
        <v>40.205</v>
      </c>
      <c r="H12" s="4">
        <f t="shared" si="0"/>
        <v>632.6940000000001</v>
      </c>
      <c r="I12" s="4">
        <f t="shared" si="0"/>
        <v>0</v>
      </c>
      <c r="J12" s="4">
        <f t="shared" si="0"/>
        <v>180.798</v>
      </c>
      <c r="K12" s="4">
        <f t="shared" si="0"/>
        <v>0</v>
      </c>
      <c r="L12" s="4">
        <f t="shared" si="0"/>
        <v>1346.4239999999998</v>
      </c>
      <c r="M12" s="4">
        <f t="shared" si="0"/>
        <v>99.131</v>
      </c>
    </row>
    <row r="13" spans="1:13" ht="12.75">
      <c r="A13" s="1" t="s">
        <v>42</v>
      </c>
      <c r="B13" s="1" t="s">
        <v>35</v>
      </c>
      <c r="C13" s="8">
        <f>SUM(D13:M13)</f>
        <v>439.399</v>
      </c>
      <c r="D13" s="8">
        <v>0</v>
      </c>
      <c r="E13" s="8">
        <v>0</v>
      </c>
      <c r="F13" s="8">
        <v>0</v>
      </c>
      <c r="G13" s="8">
        <v>0</v>
      </c>
      <c r="H13" s="8">
        <v>13.315</v>
      </c>
      <c r="I13" s="8">
        <v>0</v>
      </c>
      <c r="J13" s="8">
        <v>0</v>
      </c>
      <c r="K13" s="8">
        <v>0</v>
      </c>
      <c r="L13" s="8">
        <v>426.084</v>
      </c>
      <c r="M13" s="8">
        <v>0</v>
      </c>
    </row>
    <row r="14" spans="1:13" ht="12.75">
      <c r="A14" s="1" t="s">
        <v>42</v>
      </c>
      <c r="B14" s="1" t="s">
        <v>10</v>
      </c>
      <c r="C14" s="15">
        <f>SUM(D14:M14)</f>
        <v>14910.182999999999</v>
      </c>
      <c r="D14" s="15">
        <v>2016.622</v>
      </c>
      <c r="E14" s="15">
        <v>445.378</v>
      </c>
      <c r="F14" s="15">
        <v>3275.433</v>
      </c>
      <c r="G14" s="15">
        <v>5252.766</v>
      </c>
      <c r="H14" s="15">
        <v>364.82</v>
      </c>
      <c r="I14" s="15">
        <v>0</v>
      </c>
      <c r="J14" s="15">
        <v>0</v>
      </c>
      <c r="K14" s="15">
        <v>1872.138</v>
      </c>
      <c r="L14" s="15">
        <v>1683.026</v>
      </c>
      <c r="M14" s="15">
        <v>0</v>
      </c>
    </row>
    <row r="15" spans="1:13" s="16" customFormat="1" ht="12.75">
      <c r="A15" s="3" t="s">
        <v>73</v>
      </c>
      <c r="B15" s="14"/>
      <c r="C15" s="4">
        <f>+C13+C14</f>
        <v>15349.581999999999</v>
      </c>
      <c r="D15" s="4">
        <f aca="true" t="shared" si="1" ref="D15:M15">+D13+D14</f>
        <v>2016.622</v>
      </c>
      <c r="E15" s="4">
        <f t="shared" si="1"/>
        <v>445.378</v>
      </c>
      <c r="F15" s="4">
        <f t="shared" si="1"/>
        <v>3275.433</v>
      </c>
      <c r="G15" s="4">
        <f t="shared" si="1"/>
        <v>5252.766</v>
      </c>
      <c r="H15" s="4">
        <f t="shared" si="1"/>
        <v>378.135</v>
      </c>
      <c r="I15" s="4">
        <f t="shared" si="1"/>
        <v>0</v>
      </c>
      <c r="J15" s="4">
        <f t="shared" si="1"/>
        <v>0</v>
      </c>
      <c r="K15" s="4">
        <f t="shared" si="1"/>
        <v>1872.138</v>
      </c>
      <c r="L15" s="4">
        <f t="shared" si="1"/>
        <v>2109.11</v>
      </c>
      <c r="M15" s="4">
        <f t="shared" si="1"/>
        <v>0</v>
      </c>
    </row>
    <row r="16" spans="1:13" ht="12.75">
      <c r="A16" s="1" t="s">
        <v>43</v>
      </c>
      <c r="B16" s="1" t="s">
        <v>23</v>
      </c>
      <c r="C16" s="15">
        <f>SUM(D16:M16)</f>
        <v>122569.464</v>
      </c>
      <c r="D16" s="15">
        <v>40187.064</v>
      </c>
      <c r="E16" s="15">
        <v>13869.11</v>
      </c>
      <c r="F16" s="15">
        <v>29350.893</v>
      </c>
      <c r="G16" s="15">
        <v>258.32</v>
      </c>
      <c r="H16" s="15">
        <v>4318.005</v>
      </c>
      <c r="I16" s="15">
        <v>0</v>
      </c>
      <c r="J16" s="15">
        <v>0</v>
      </c>
      <c r="K16" s="15">
        <v>33790.634</v>
      </c>
      <c r="L16" s="15">
        <v>561.036</v>
      </c>
      <c r="M16" s="15">
        <v>234.402</v>
      </c>
    </row>
    <row r="17" spans="1:13" s="16" customFormat="1" ht="12.75">
      <c r="A17" s="3" t="s">
        <v>74</v>
      </c>
      <c r="B17" s="14"/>
      <c r="C17" s="4">
        <f>SUM(D17:M17)</f>
        <v>122569.464</v>
      </c>
      <c r="D17" s="4">
        <f aca="true" t="shared" si="2" ref="D17:M17">+D16</f>
        <v>40187.064</v>
      </c>
      <c r="E17" s="4">
        <f t="shared" si="2"/>
        <v>13869.11</v>
      </c>
      <c r="F17" s="4">
        <f t="shared" si="2"/>
        <v>29350.893</v>
      </c>
      <c r="G17" s="4">
        <f t="shared" si="2"/>
        <v>258.32</v>
      </c>
      <c r="H17" s="4">
        <f t="shared" si="2"/>
        <v>4318.005</v>
      </c>
      <c r="I17" s="4">
        <f t="shared" si="2"/>
        <v>0</v>
      </c>
      <c r="J17" s="4">
        <f t="shared" si="2"/>
        <v>0</v>
      </c>
      <c r="K17" s="4">
        <f t="shared" si="2"/>
        <v>33790.634</v>
      </c>
      <c r="L17" s="4">
        <f t="shared" si="2"/>
        <v>561.036</v>
      </c>
      <c r="M17" s="4">
        <f t="shared" si="2"/>
        <v>234.402</v>
      </c>
    </row>
    <row r="18" spans="1:13" ht="12.75">
      <c r="A18" s="1" t="s">
        <v>44</v>
      </c>
      <c r="B18" s="1" t="s">
        <v>38</v>
      </c>
      <c r="C18" s="15">
        <f>SUM(D18:M18)</f>
        <v>1637.63</v>
      </c>
      <c r="D18" s="15">
        <v>641.2</v>
      </c>
      <c r="E18" s="15">
        <v>223.344</v>
      </c>
      <c r="F18" s="15">
        <v>466.132</v>
      </c>
      <c r="G18" s="15">
        <v>28.926</v>
      </c>
      <c r="H18" s="15">
        <v>233.759</v>
      </c>
      <c r="I18" s="15">
        <v>0</v>
      </c>
      <c r="J18" s="15">
        <v>0</v>
      </c>
      <c r="K18" s="15">
        <v>33.767</v>
      </c>
      <c r="L18" s="15">
        <v>0</v>
      </c>
      <c r="M18" s="15">
        <v>10.502</v>
      </c>
    </row>
    <row r="19" spans="1:13" ht="12.75">
      <c r="A19" s="1" t="s">
        <v>44</v>
      </c>
      <c r="B19" s="1" t="s">
        <v>13</v>
      </c>
      <c r="C19" s="15">
        <f>SUM(D19:M19)</f>
        <v>20374.203</v>
      </c>
      <c r="D19" s="15">
        <v>8051.225</v>
      </c>
      <c r="E19" s="15">
        <v>5229.828</v>
      </c>
      <c r="F19" s="15">
        <v>842.82</v>
      </c>
      <c r="G19" s="15">
        <v>1182.014</v>
      </c>
      <c r="H19" s="15">
        <v>1997.22</v>
      </c>
      <c r="I19" s="15">
        <v>0</v>
      </c>
      <c r="J19" s="15">
        <v>133.05</v>
      </c>
      <c r="K19" s="15">
        <v>762.609</v>
      </c>
      <c r="L19" s="15">
        <v>2175.437</v>
      </c>
      <c r="M19" s="15">
        <v>0</v>
      </c>
    </row>
    <row r="20" spans="1:13" ht="12.75">
      <c r="A20" s="1" t="s">
        <v>44</v>
      </c>
      <c r="B20" s="1" t="s">
        <v>40</v>
      </c>
      <c r="C20" s="15">
        <f>SUM(D20:M20)</f>
        <v>3187.3900000000003</v>
      </c>
      <c r="D20" s="15">
        <v>1479.097</v>
      </c>
      <c r="E20" s="15">
        <v>827.631</v>
      </c>
      <c r="F20" s="15">
        <v>319.52</v>
      </c>
      <c r="G20" s="15">
        <v>0</v>
      </c>
      <c r="H20" s="15">
        <v>401.194</v>
      </c>
      <c r="I20" s="15">
        <v>0</v>
      </c>
      <c r="J20" s="15">
        <v>0</v>
      </c>
      <c r="K20" s="15">
        <v>146.592</v>
      </c>
      <c r="L20" s="15">
        <v>13.356</v>
      </c>
      <c r="M20" s="15">
        <v>0</v>
      </c>
    </row>
    <row r="21" spans="1:13" s="16" customFormat="1" ht="12.75">
      <c r="A21" s="3" t="s">
        <v>75</v>
      </c>
      <c r="B21" s="14"/>
      <c r="C21" s="4">
        <f>SUM(D21:M21)</f>
        <v>25199.223</v>
      </c>
      <c r="D21" s="4">
        <f aca="true" t="shared" si="3" ref="D21:M21">+D18+D19+D20</f>
        <v>10171.522</v>
      </c>
      <c r="E21" s="4">
        <f t="shared" si="3"/>
        <v>6280.803000000001</v>
      </c>
      <c r="F21" s="4">
        <f t="shared" si="3"/>
        <v>1628.472</v>
      </c>
      <c r="G21" s="4">
        <f t="shared" si="3"/>
        <v>1210.9399999999998</v>
      </c>
      <c r="H21" s="4">
        <f t="shared" si="3"/>
        <v>2632.173</v>
      </c>
      <c r="I21" s="4">
        <f t="shared" si="3"/>
        <v>0</v>
      </c>
      <c r="J21" s="4">
        <f t="shared" si="3"/>
        <v>133.05</v>
      </c>
      <c r="K21" s="4">
        <f t="shared" si="3"/>
        <v>942.9680000000001</v>
      </c>
      <c r="L21" s="4">
        <f t="shared" si="3"/>
        <v>2188.793</v>
      </c>
      <c r="M21" s="4">
        <f t="shared" si="3"/>
        <v>10.502</v>
      </c>
    </row>
    <row r="22" spans="1:13" ht="12.75">
      <c r="A22" s="1" t="s">
        <v>45</v>
      </c>
      <c r="B22" s="1" t="s">
        <v>32</v>
      </c>
      <c r="C22" s="15">
        <f>SUM(D22:M22)</f>
        <v>1370.008</v>
      </c>
      <c r="D22" s="15">
        <v>656.256</v>
      </c>
      <c r="E22" s="15">
        <v>137.675</v>
      </c>
      <c r="F22" s="15">
        <v>123.134</v>
      </c>
      <c r="G22" s="15">
        <v>21.443</v>
      </c>
      <c r="H22" s="15">
        <v>280.057</v>
      </c>
      <c r="I22" s="15">
        <v>0</v>
      </c>
      <c r="J22" s="15">
        <v>0</v>
      </c>
      <c r="K22" s="15">
        <v>58.601</v>
      </c>
      <c r="L22" s="15">
        <v>87.781</v>
      </c>
      <c r="M22" s="15">
        <v>5.061</v>
      </c>
    </row>
    <row r="23" spans="1:13" ht="12.75">
      <c r="A23" s="1" t="s">
        <v>45</v>
      </c>
      <c r="B23" s="1" t="s">
        <v>28</v>
      </c>
      <c r="C23" s="15">
        <f>SUM(D23:M23)</f>
        <v>942.008</v>
      </c>
      <c r="D23" s="15">
        <v>19.65</v>
      </c>
      <c r="E23" s="15">
        <v>341.334</v>
      </c>
      <c r="F23" s="15">
        <v>0</v>
      </c>
      <c r="G23" s="15">
        <v>0</v>
      </c>
      <c r="H23" s="15">
        <v>75.123</v>
      </c>
      <c r="I23" s="15">
        <v>0</v>
      </c>
      <c r="J23" s="15">
        <v>0</v>
      </c>
      <c r="K23" s="15">
        <v>0</v>
      </c>
      <c r="L23" s="15">
        <v>505.901</v>
      </c>
      <c r="M23" s="15">
        <v>0</v>
      </c>
    </row>
    <row r="24" spans="1:13" ht="12.75">
      <c r="A24" s="1" t="s">
        <v>45</v>
      </c>
      <c r="B24" s="1" t="s">
        <v>29</v>
      </c>
      <c r="C24" s="15">
        <f>SUM(D24:M24)</f>
        <v>32848.72</v>
      </c>
      <c r="D24" s="15">
        <v>14798.405</v>
      </c>
      <c r="E24" s="15">
        <v>4759.744</v>
      </c>
      <c r="F24" s="15">
        <v>9438.671</v>
      </c>
      <c r="G24" s="15">
        <v>0</v>
      </c>
      <c r="H24" s="15">
        <v>2028.678</v>
      </c>
      <c r="I24" s="15">
        <v>0</v>
      </c>
      <c r="J24" s="15">
        <v>0</v>
      </c>
      <c r="K24" s="15">
        <v>816.557</v>
      </c>
      <c r="L24" s="15">
        <v>1006.665</v>
      </c>
      <c r="M24" s="15">
        <v>0</v>
      </c>
    </row>
    <row r="25" spans="1:13" s="16" customFormat="1" ht="12.75">
      <c r="A25" s="3" t="s">
        <v>76</v>
      </c>
      <c r="B25" s="14"/>
      <c r="C25" s="4">
        <f>SUM(D25:M25)</f>
        <v>35160.736000000004</v>
      </c>
      <c r="D25" s="4">
        <f aca="true" t="shared" si="4" ref="D25:M25">+D22+D23+D24</f>
        <v>15474.311000000002</v>
      </c>
      <c r="E25" s="4">
        <f t="shared" si="4"/>
        <v>5238.753</v>
      </c>
      <c r="F25" s="4">
        <f t="shared" si="4"/>
        <v>9561.805</v>
      </c>
      <c r="G25" s="4">
        <f t="shared" si="4"/>
        <v>21.443</v>
      </c>
      <c r="H25" s="4">
        <f t="shared" si="4"/>
        <v>2383.858</v>
      </c>
      <c r="I25" s="4">
        <f t="shared" si="4"/>
        <v>0</v>
      </c>
      <c r="J25" s="4">
        <f t="shared" si="4"/>
        <v>0</v>
      </c>
      <c r="K25" s="4">
        <f t="shared" si="4"/>
        <v>875.158</v>
      </c>
      <c r="L25" s="4">
        <f t="shared" si="4"/>
        <v>1600.347</v>
      </c>
      <c r="M25" s="4">
        <f t="shared" si="4"/>
        <v>5.061</v>
      </c>
    </row>
    <row r="26" spans="1:13" ht="12.75">
      <c r="A26" s="1" t="s">
        <v>46</v>
      </c>
      <c r="B26" s="1" t="s">
        <v>3</v>
      </c>
      <c r="C26" s="15">
        <f>SUM(D26:M26)</f>
        <v>985.09</v>
      </c>
      <c r="D26" s="15">
        <v>11.354</v>
      </c>
      <c r="E26" s="15">
        <v>1.067</v>
      </c>
      <c r="F26" s="15">
        <v>124.819</v>
      </c>
      <c r="G26" s="15">
        <v>0</v>
      </c>
      <c r="H26" s="15">
        <v>9.072</v>
      </c>
      <c r="I26" s="15">
        <v>0</v>
      </c>
      <c r="J26" s="15">
        <v>656.596</v>
      </c>
      <c r="K26" s="15">
        <v>0</v>
      </c>
      <c r="L26" s="15">
        <v>182.182</v>
      </c>
      <c r="M26" s="15">
        <v>0</v>
      </c>
    </row>
    <row r="27" spans="1:13" ht="12.75">
      <c r="A27" s="1" t="s">
        <v>46</v>
      </c>
      <c r="B27" s="1" t="s">
        <v>8</v>
      </c>
      <c r="C27" s="15">
        <f>SUM(D27:M27)</f>
        <v>919.671</v>
      </c>
      <c r="D27" s="15">
        <v>392.949</v>
      </c>
      <c r="E27" s="15">
        <v>340.029</v>
      </c>
      <c r="F27" s="15">
        <v>0</v>
      </c>
      <c r="G27" s="15">
        <v>0</v>
      </c>
      <c r="H27" s="15">
        <v>186.693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12.75">
      <c r="A28" s="1" t="s">
        <v>46</v>
      </c>
      <c r="B28" s="1" t="s">
        <v>34</v>
      </c>
      <c r="C28" s="15">
        <f>SUM(D28:M28)</f>
        <v>830.924</v>
      </c>
      <c r="D28" s="15">
        <v>6.567</v>
      </c>
      <c r="E28" s="15">
        <v>0</v>
      </c>
      <c r="F28" s="15">
        <v>1.186</v>
      </c>
      <c r="G28" s="15">
        <v>0</v>
      </c>
      <c r="H28" s="15">
        <v>3.528</v>
      </c>
      <c r="I28" s="15">
        <v>0</v>
      </c>
      <c r="J28" s="15">
        <v>0</v>
      </c>
      <c r="K28" s="15">
        <v>1.415</v>
      </c>
      <c r="L28" s="15">
        <v>818.228</v>
      </c>
      <c r="M28" s="15">
        <v>0</v>
      </c>
    </row>
    <row r="29" spans="1:13" ht="12.75">
      <c r="A29" s="1" t="s">
        <v>46</v>
      </c>
      <c r="B29" s="1" t="s">
        <v>26</v>
      </c>
      <c r="C29" s="15">
        <f>SUM(D29:M29)</f>
        <v>8492.710000000001</v>
      </c>
      <c r="D29" s="15">
        <v>3989.99</v>
      </c>
      <c r="E29" s="15">
        <v>666.42</v>
      </c>
      <c r="F29" s="15">
        <v>2296.224</v>
      </c>
      <c r="G29" s="15">
        <v>72.878</v>
      </c>
      <c r="H29" s="15">
        <v>886.194</v>
      </c>
      <c r="I29" s="15">
        <v>0</v>
      </c>
      <c r="J29" s="15">
        <v>0</v>
      </c>
      <c r="K29" s="15">
        <v>121.639</v>
      </c>
      <c r="L29" s="15">
        <v>459.365</v>
      </c>
      <c r="M29" s="15">
        <v>0</v>
      </c>
    </row>
    <row r="30" spans="1:13" ht="12.75">
      <c r="A30" s="1" t="s">
        <v>46</v>
      </c>
      <c r="B30" s="1" t="s">
        <v>24</v>
      </c>
      <c r="C30" s="15">
        <f>SUM(D30:M30)</f>
        <v>9362.681</v>
      </c>
      <c r="D30" s="15">
        <v>3638.546</v>
      </c>
      <c r="E30" s="15">
        <v>1848.547</v>
      </c>
      <c r="F30" s="15">
        <v>1992.426</v>
      </c>
      <c r="G30" s="15">
        <v>0</v>
      </c>
      <c r="H30" s="15">
        <v>1161.32</v>
      </c>
      <c r="I30" s="15">
        <v>0</v>
      </c>
      <c r="J30" s="15">
        <v>0</v>
      </c>
      <c r="K30" s="15">
        <v>0</v>
      </c>
      <c r="L30" s="15">
        <v>721.842</v>
      </c>
      <c r="M30" s="15">
        <v>0</v>
      </c>
    </row>
    <row r="31" spans="1:13" s="16" customFormat="1" ht="12.75">
      <c r="A31" s="3" t="s">
        <v>77</v>
      </c>
      <c r="B31" s="14"/>
      <c r="C31" s="4">
        <f>SUM(D31:M31)</f>
        <v>20591.076</v>
      </c>
      <c r="D31" s="4">
        <f aca="true" t="shared" si="5" ref="D31:M31">+D26+D27+D28+D29+D30</f>
        <v>8039.405999999999</v>
      </c>
      <c r="E31" s="4">
        <f t="shared" si="5"/>
        <v>2856.063</v>
      </c>
      <c r="F31" s="4">
        <f t="shared" si="5"/>
        <v>4414.655000000001</v>
      </c>
      <c r="G31" s="4">
        <f t="shared" si="5"/>
        <v>72.878</v>
      </c>
      <c r="H31" s="4">
        <f t="shared" si="5"/>
        <v>2246.807</v>
      </c>
      <c r="I31" s="4">
        <f t="shared" si="5"/>
        <v>0</v>
      </c>
      <c r="J31" s="4">
        <f t="shared" si="5"/>
        <v>656.596</v>
      </c>
      <c r="K31" s="4">
        <f t="shared" si="5"/>
        <v>123.054</v>
      </c>
      <c r="L31" s="4">
        <f t="shared" si="5"/>
        <v>2181.617</v>
      </c>
      <c r="M31" s="4">
        <f t="shared" si="5"/>
        <v>0</v>
      </c>
    </row>
    <row r="32" spans="1:13" ht="12.75">
      <c r="A32" s="1" t="s">
        <v>47</v>
      </c>
      <c r="B32" s="1" t="s">
        <v>34</v>
      </c>
      <c r="C32" s="15">
        <f>SUM(D32:M32)</f>
        <v>1450.632</v>
      </c>
      <c r="D32" s="15">
        <v>410.175</v>
      </c>
      <c r="E32" s="15">
        <v>160.313</v>
      </c>
      <c r="F32" s="15">
        <v>49.473</v>
      </c>
      <c r="G32" s="15">
        <v>0</v>
      </c>
      <c r="H32" s="15">
        <v>91.17</v>
      </c>
      <c r="I32" s="15">
        <v>0</v>
      </c>
      <c r="J32" s="15">
        <v>45.575</v>
      </c>
      <c r="K32" s="15">
        <v>65.183</v>
      </c>
      <c r="L32" s="15">
        <v>628.743</v>
      </c>
      <c r="M32" s="15">
        <v>0</v>
      </c>
    </row>
    <row r="33" spans="1:13" ht="12.75">
      <c r="A33" s="1" t="s">
        <v>47</v>
      </c>
      <c r="B33" s="1" t="s">
        <v>1</v>
      </c>
      <c r="C33" s="15">
        <f>SUM(D33:M33)</f>
        <v>1166.958</v>
      </c>
      <c r="D33" s="15">
        <v>114.119</v>
      </c>
      <c r="E33" s="15">
        <v>658.949</v>
      </c>
      <c r="F33" s="15">
        <v>0</v>
      </c>
      <c r="G33" s="15">
        <v>0</v>
      </c>
      <c r="H33" s="15">
        <v>60.558</v>
      </c>
      <c r="I33" s="15">
        <v>0</v>
      </c>
      <c r="J33" s="15">
        <v>0</v>
      </c>
      <c r="K33" s="15">
        <v>0</v>
      </c>
      <c r="L33" s="15">
        <v>333.332</v>
      </c>
      <c r="M33" s="15">
        <v>0</v>
      </c>
    </row>
    <row r="34" spans="1:13" ht="12.75">
      <c r="A34" s="1" t="s">
        <v>47</v>
      </c>
      <c r="B34" s="1" t="s">
        <v>14</v>
      </c>
      <c r="C34" s="15">
        <f>SUM(D34:M34)</f>
        <v>1402.9189999999999</v>
      </c>
      <c r="D34" s="15">
        <v>291.882</v>
      </c>
      <c r="E34" s="15">
        <v>252.296</v>
      </c>
      <c r="F34" s="15">
        <v>0</v>
      </c>
      <c r="G34" s="15">
        <v>0</v>
      </c>
      <c r="H34" s="15">
        <v>136.67</v>
      </c>
      <c r="I34" s="15">
        <v>0</v>
      </c>
      <c r="J34" s="15">
        <v>0</v>
      </c>
      <c r="K34" s="15">
        <v>0</v>
      </c>
      <c r="L34" s="15">
        <v>722.071</v>
      </c>
      <c r="M34" s="15">
        <v>0</v>
      </c>
    </row>
    <row r="35" spans="1:13" ht="12.75">
      <c r="A35" s="1" t="s">
        <v>47</v>
      </c>
      <c r="B35" s="1" t="s">
        <v>24</v>
      </c>
      <c r="C35" s="15">
        <f>SUM(D35:M35)</f>
        <v>70.85900000000001</v>
      </c>
      <c r="D35" s="15">
        <v>0</v>
      </c>
      <c r="E35" s="15">
        <v>0</v>
      </c>
      <c r="F35" s="15">
        <v>65.665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5.194</v>
      </c>
      <c r="M35" s="15">
        <v>0</v>
      </c>
    </row>
    <row r="36" spans="1:13" ht="12.75">
      <c r="A36" s="1" t="s">
        <v>47</v>
      </c>
      <c r="B36" s="1" t="s">
        <v>89</v>
      </c>
      <c r="C36" s="15">
        <f>SUM(D36:M36)</f>
        <v>632.206</v>
      </c>
      <c r="D36" s="15">
        <v>201.813</v>
      </c>
      <c r="E36" s="15">
        <v>105.552</v>
      </c>
      <c r="F36" s="15">
        <v>0</v>
      </c>
      <c r="G36" s="15">
        <v>0</v>
      </c>
      <c r="H36" s="15">
        <v>82.841</v>
      </c>
      <c r="I36" s="15">
        <v>0</v>
      </c>
      <c r="J36" s="15">
        <v>0</v>
      </c>
      <c r="K36" s="15">
        <v>0</v>
      </c>
      <c r="L36" s="15">
        <v>242</v>
      </c>
      <c r="M36" s="15">
        <v>0</v>
      </c>
    </row>
    <row r="37" spans="1:14" s="16" customFormat="1" ht="12.75">
      <c r="A37" s="3" t="s">
        <v>78</v>
      </c>
      <c r="B37" s="14"/>
      <c r="C37" s="4">
        <f>SUM(D37:M37)</f>
        <v>4723.574</v>
      </c>
      <c r="D37" s="4">
        <f>+D32+D33+D34+D35+D36</f>
        <v>1017.9889999999999</v>
      </c>
      <c r="E37" s="4">
        <f aca="true" t="shared" si="6" ref="E37:M37">+E32+E33+E34+E35+E36</f>
        <v>1177.11</v>
      </c>
      <c r="F37" s="4">
        <f t="shared" si="6"/>
        <v>115.138</v>
      </c>
      <c r="G37" s="4">
        <f t="shared" si="6"/>
        <v>0</v>
      </c>
      <c r="H37" s="4">
        <f t="shared" si="6"/>
        <v>371.23900000000003</v>
      </c>
      <c r="I37" s="4">
        <f t="shared" si="6"/>
        <v>0</v>
      </c>
      <c r="J37" s="4">
        <f t="shared" si="6"/>
        <v>45.575</v>
      </c>
      <c r="K37" s="4">
        <f t="shared" si="6"/>
        <v>65.183</v>
      </c>
      <c r="L37" s="4">
        <f t="shared" si="6"/>
        <v>1931.3400000000001</v>
      </c>
      <c r="M37" s="4">
        <f t="shared" si="6"/>
        <v>0</v>
      </c>
      <c r="N37" s="4"/>
    </row>
    <row r="38" spans="1:13" ht="12.75">
      <c r="A38" s="1" t="s">
        <v>48</v>
      </c>
      <c r="B38" s="1" t="s">
        <v>24</v>
      </c>
      <c r="C38" s="15">
        <f>SUM(D38:M38)</f>
        <v>1392.966</v>
      </c>
      <c r="D38" s="15">
        <v>71.105</v>
      </c>
      <c r="E38" s="15">
        <v>11.663</v>
      </c>
      <c r="F38" s="15">
        <v>1007.054</v>
      </c>
      <c r="G38" s="15">
        <v>0</v>
      </c>
      <c r="H38" s="15">
        <v>12.969</v>
      </c>
      <c r="I38" s="15">
        <v>0</v>
      </c>
      <c r="J38" s="15">
        <v>0</v>
      </c>
      <c r="K38" s="15">
        <v>0</v>
      </c>
      <c r="L38" s="15">
        <v>290.175</v>
      </c>
      <c r="M38" s="15">
        <v>0</v>
      </c>
    </row>
    <row r="39" spans="1:13" ht="12.75">
      <c r="A39" s="1" t="s">
        <v>48</v>
      </c>
      <c r="B39" s="1" t="s">
        <v>3</v>
      </c>
      <c r="C39" s="15">
        <f>SUM(D39:M39)</f>
        <v>844.6700000000001</v>
      </c>
      <c r="D39" s="15">
        <v>61.987</v>
      </c>
      <c r="E39" s="15">
        <v>46.571</v>
      </c>
      <c r="F39" s="15">
        <v>126.666</v>
      </c>
      <c r="G39" s="15">
        <v>0</v>
      </c>
      <c r="H39" s="15">
        <v>20.244</v>
      </c>
      <c r="I39" s="15">
        <v>0</v>
      </c>
      <c r="J39" s="15">
        <v>301.218</v>
      </c>
      <c r="K39" s="15">
        <v>0</v>
      </c>
      <c r="L39" s="15">
        <v>287.984</v>
      </c>
      <c r="M39" s="15">
        <v>0</v>
      </c>
    </row>
    <row r="40" spans="1:13" s="16" customFormat="1" ht="12.75">
      <c r="A40" s="3" t="s">
        <v>79</v>
      </c>
      <c r="B40" s="14"/>
      <c r="C40" s="4">
        <f>SUM(D40:M40)</f>
        <v>2237.636</v>
      </c>
      <c r="D40" s="4">
        <f aca="true" t="shared" si="7" ref="D40:M40">+D38+D39</f>
        <v>133.092</v>
      </c>
      <c r="E40" s="4">
        <f t="shared" si="7"/>
        <v>58.233999999999995</v>
      </c>
      <c r="F40" s="4">
        <f t="shared" si="7"/>
        <v>1133.72</v>
      </c>
      <c r="G40" s="4">
        <f t="shared" si="7"/>
        <v>0</v>
      </c>
      <c r="H40" s="4">
        <f t="shared" si="7"/>
        <v>33.213</v>
      </c>
      <c r="I40" s="4">
        <f t="shared" si="7"/>
        <v>0</v>
      </c>
      <c r="J40" s="4">
        <f t="shared" si="7"/>
        <v>301.218</v>
      </c>
      <c r="K40" s="4">
        <f t="shared" si="7"/>
        <v>0</v>
      </c>
      <c r="L40" s="4">
        <f t="shared" si="7"/>
        <v>578.159</v>
      </c>
      <c r="M40" s="4">
        <f t="shared" si="7"/>
        <v>0</v>
      </c>
    </row>
    <row r="41" spans="1:13" ht="12.75">
      <c r="A41" s="1" t="s">
        <v>49</v>
      </c>
      <c r="B41" s="1" t="s">
        <v>22</v>
      </c>
      <c r="C41" s="15">
        <f>SUM(D41:M41)</f>
        <v>21419.391</v>
      </c>
      <c r="D41" s="15">
        <v>9754.16</v>
      </c>
      <c r="E41" s="15">
        <v>7391.422</v>
      </c>
      <c r="F41" s="15">
        <v>0</v>
      </c>
      <c r="G41" s="15">
        <v>979.231</v>
      </c>
      <c r="H41" s="15">
        <v>2471.655</v>
      </c>
      <c r="I41" s="15">
        <v>0</v>
      </c>
      <c r="J41" s="15">
        <v>0</v>
      </c>
      <c r="K41" s="15">
        <v>628.86</v>
      </c>
      <c r="L41" s="15">
        <v>23.792</v>
      </c>
      <c r="M41" s="15">
        <v>170.271</v>
      </c>
    </row>
    <row r="42" spans="1:13" s="16" customFormat="1" ht="12.75">
      <c r="A42" s="3" t="s">
        <v>80</v>
      </c>
      <c r="B42" s="14"/>
      <c r="C42" s="4">
        <f>SUM(D42:M42)</f>
        <v>21419.391</v>
      </c>
      <c r="D42" s="4">
        <f aca="true" t="shared" si="8" ref="D42:M42">+D41</f>
        <v>9754.16</v>
      </c>
      <c r="E42" s="4">
        <f t="shared" si="8"/>
        <v>7391.422</v>
      </c>
      <c r="F42" s="4">
        <f t="shared" si="8"/>
        <v>0</v>
      </c>
      <c r="G42" s="4">
        <f t="shared" si="8"/>
        <v>979.231</v>
      </c>
      <c r="H42" s="4">
        <f t="shared" si="8"/>
        <v>2471.655</v>
      </c>
      <c r="I42" s="4">
        <f t="shared" si="8"/>
        <v>0</v>
      </c>
      <c r="J42" s="4">
        <f t="shared" si="8"/>
        <v>0</v>
      </c>
      <c r="K42" s="4">
        <f t="shared" si="8"/>
        <v>628.86</v>
      </c>
      <c r="L42" s="4">
        <f t="shared" si="8"/>
        <v>23.792</v>
      </c>
      <c r="M42" s="4">
        <f t="shared" si="8"/>
        <v>170.271</v>
      </c>
    </row>
    <row r="43" spans="1:13" ht="12.75">
      <c r="A43" s="1" t="s">
        <v>50</v>
      </c>
      <c r="B43" s="1" t="s">
        <v>12</v>
      </c>
      <c r="C43" s="15">
        <f>SUM(D43:M43)</f>
        <v>709.831</v>
      </c>
      <c r="D43" s="15">
        <v>372.314</v>
      </c>
      <c r="E43" s="15">
        <v>101.506</v>
      </c>
      <c r="F43" s="15">
        <v>28.168</v>
      </c>
      <c r="G43" s="15">
        <v>0</v>
      </c>
      <c r="H43" s="15">
        <v>198.568</v>
      </c>
      <c r="I43" s="15">
        <v>0</v>
      </c>
      <c r="J43" s="15">
        <v>0</v>
      </c>
      <c r="K43" s="15">
        <v>9.275</v>
      </c>
      <c r="L43" s="15">
        <v>0</v>
      </c>
      <c r="M43" s="15">
        <v>0</v>
      </c>
    </row>
    <row r="44" spans="1:13" ht="12.75">
      <c r="A44" s="1" t="s">
        <v>50</v>
      </c>
      <c r="B44" s="1" t="s">
        <v>39</v>
      </c>
      <c r="C44" s="15">
        <f>SUM(D44:M44)</f>
        <v>3098.017</v>
      </c>
      <c r="D44" s="15">
        <v>1013.818</v>
      </c>
      <c r="E44" s="15">
        <v>1146.937</v>
      </c>
      <c r="F44" s="15">
        <v>31.564</v>
      </c>
      <c r="G44" s="15">
        <v>0</v>
      </c>
      <c r="H44" s="15">
        <v>619.357</v>
      </c>
      <c r="I44" s="15">
        <v>0</v>
      </c>
      <c r="J44" s="15">
        <v>0</v>
      </c>
      <c r="K44" s="15">
        <v>0</v>
      </c>
      <c r="L44" s="15">
        <v>286.341</v>
      </c>
      <c r="M44" s="15">
        <v>0</v>
      </c>
    </row>
    <row r="45" spans="1:13" ht="12.75">
      <c r="A45" s="1" t="s">
        <v>50</v>
      </c>
      <c r="B45" s="1" t="s">
        <v>2</v>
      </c>
      <c r="C45" s="15">
        <f>SUM(D45:M45)</f>
        <v>640.823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4.63</v>
      </c>
      <c r="L45" s="15">
        <v>636.193</v>
      </c>
      <c r="M45" s="15">
        <v>0</v>
      </c>
    </row>
    <row r="46" spans="1:13" s="16" customFormat="1" ht="12.75">
      <c r="A46" s="3" t="s">
        <v>81</v>
      </c>
      <c r="B46" s="14"/>
      <c r="C46" s="4">
        <f>SUM(D46:M46)</f>
        <v>4448.671</v>
      </c>
      <c r="D46" s="4">
        <f aca="true" t="shared" si="9" ref="D46:M46">+D43+D44+D45</f>
        <v>1386.132</v>
      </c>
      <c r="E46" s="4">
        <f t="shared" si="9"/>
        <v>1248.443</v>
      </c>
      <c r="F46" s="4">
        <f t="shared" si="9"/>
        <v>59.732</v>
      </c>
      <c r="G46" s="4">
        <f t="shared" si="9"/>
        <v>0</v>
      </c>
      <c r="H46" s="4">
        <f t="shared" si="9"/>
        <v>817.925</v>
      </c>
      <c r="I46" s="4">
        <f t="shared" si="9"/>
        <v>0</v>
      </c>
      <c r="J46" s="4">
        <f t="shared" si="9"/>
        <v>0</v>
      </c>
      <c r="K46" s="4">
        <f t="shared" si="9"/>
        <v>13.905000000000001</v>
      </c>
      <c r="L46" s="4">
        <f t="shared" si="9"/>
        <v>922.534</v>
      </c>
      <c r="M46" s="4">
        <f t="shared" si="9"/>
        <v>0</v>
      </c>
    </row>
    <row r="47" spans="1:13" ht="12.75">
      <c r="A47" s="1" t="s">
        <v>51</v>
      </c>
      <c r="B47" s="1" t="s">
        <v>36</v>
      </c>
      <c r="C47" s="15">
        <f>SUM(D47:M47)</f>
        <v>1780.425</v>
      </c>
      <c r="D47" s="15">
        <v>657.164</v>
      </c>
      <c r="E47" s="15">
        <v>312.262</v>
      </c>
      <c r="F47" s="15">
        <v>0</v>
      </c>
      <c r="G47" s="15">
        <v>11.715</v>
      </c>
      <c r="H47" s="15">
        <v>141.93</v>
      </c>
      <c r="I47" s="15">
        <v>0</v>
      </c>
      <c r="J47" s="15">
        <v>0</v>
      </c>
      <c r="K47" s="15">
        <v>0</v>
      </c>
      <c r="L47" s="15">
        <v>657.354</v>
      </c>
      <c r="M47" s="15">
        <v>0</v>
      </c>
    </row>
    <row r="48" spans="1:13" ht="12.75">
      <c r="A48" s="1" t="s">
        <v>51</v>
      </c>
      <c r="B48" s="1" t="s">
        <v>21</v>
      </c>
      <c r="C48" s="15">
        <f>SUM(D48:M48)</f>
        <v>1008.024</v>
      </c>
      <c r="D48" s="15">
        <v>446.613</v>
      </c>
      <c r="E48" s="15">
        <v>337.064</v>
      </c>
      <c r="F48" s="15">
        <v>0</v>
      </c>
      <c r="G48" s="15">
        <v>0</v>
      </c>
      <c r="H48" s="15">
        <v>135.794</v>
      </c>
      <c r="I48" s="15">
        <v>0</v>
      </c>
      <c r="J48" s="15">
        <v>0</v>
      </c>
      <c r="K48" s="15">
        <v>44.097</v>
      </c>
      <c r="L48" s="15">
        <v>44.456</v>
      </c>
      <c r="M48" s="15">
        <v>0</v>
      </c>
    </row>
    <row r="49" spans="1:13" ht="12.75">
      <c r="A49" s="1" t="s">
        <v>51</v>
      </c>
      <c r="B49" s="1" t="s">
        <v>6</v>
      </c>
      <c r="C49" s="8">
        <f aca="true" t="shared" si="10" ref="C49:C55">SUM(D49:M49)</f>
        <v>512.355</v>
      </c>
      <c r="D49" s="8">
        <v>76.484</v>
      </c>
      <c r="E49" s="8">
        <v>52.133</v>
      </c>
      <c r="F49" s="8">
        <v>0</v>
      </c>
      <c r="G49" s="8">
        <v>17.996</v>
      </c>
      <c r="H49" s="8">
        <v>27.864</v>
      </c>
      <c r="I49" s="8">
        <v>0</v>
      </c>
      <c r="J49" s="8">
        <v>0</v>
      </c>
      <c r="K49" s="8">
        <v>9.243</v>
      </c>
      <c r="L49" s="8">
        <v>328.635</v>
      </c>
      <c r="M49" s="8">
        <v>0</v>
      </c>
    </row>
    <row r="50" spans="1:13" ht="12.75">
      <c r="A50" s="1" t="s">
        <v>51</v>
      </c>
      <c r="B50" s="1" t="s">
        <v>30</v>
      </c>
      <c r="C50" s="8">
        <f t="shared" si="10"/>
        <v>376.05999999999995</v>
      </c>
      <c r="D50" s="8">
        <v>120.554</v>
      </c>
      <c r="E50" s="8">
        <v>63.864</v>
      </c>
      <c r="F50" s="8">
        <v>0</v>
      </c>
      <c r="G50" s="8">
        <v>5.522</v>
      </c>
      <c r="H50" s="8">
        <v>46.088</v>
      </c>
      <c r="I50" s="8">
        <v>0</v>
      </c>
      <c r="J50" s="8">
        <v>0</v>
      </c>
      <c r="K50" s="8">
        <v>30.206</v>
      </c>
      <c r="L50" s="8">
        <v>109.826</v>
      </c>
      <c r="M50" s="8">
        <v>0</v>
      </c>
    </row>
    <row r="51" spans="1:13" ht="12.75">
      <c r="A51" s="1" t="s">
        <v>51</v>
      </c>
      <c r="B51" s="1" t="s">
        <v>37</v>
      </c>
      <c r="C51" s="8">
        <f t="shared" si="10"/>
        <v>935.7230000000001</v>
      </c>
      <c r="D51" s="8">
        <v>269.511</v>
      </c>
      <c r="E51" s="8">
        <v>117.673</v>
      </c>
      <c r="F51" s="8">
        <v>0</v>
      </c>
      <c r="G51" s="8">
        <v>0</v>
      </c>
      <c r="H51" s="8">
        <v>112.75</v>
      </c>
      <c r="I51" s="8">
        <v>0</v>
      </c>
      <c r="J51" s="8">
        <v>0</v>
      </c>
      <c r="K51" s="8">
        <v>77.707</v>
      </c>
      <c r="L51" s="8">
        <v>358.082</v>
      </c>
      <c r="M51" s="8">
        <v>0</v>
      </c>
    </row>
    <row r="52" spans="1:13" ht="12.75">
      <c r="A52" s="1" t="s">
        <v>51</v>
      </c>
      <c r="B52" s="1" t="s">
        <v>0</v>
      </c>
      <c r="C52" s="15">
        <f t="shared" si="10"/>
        <v>8279.061999999998</v>
      </c>
      <c r="D52" s="15">
        <v>4235.754</v>
      </c>
      <c r="E52" s="15">
        <v>1846.53</v>
      </c>
      <c r="F52" s="15">
        <v>715.527</v>
      </c>
      <c r="G52" s="15">
        <v>249.525</v>
      </c>
      <c r="H52" s="15">
        <v>667.22</v>
      </c>
      <c r="I52" s="15">
        <v>0</v>
      </c>
      <c r="J52" s="15">
        <v>0</v>
      </c>
      <c r="K52" s="15">
        <v>147.318</v>
      </c>
      <c r="L52" s="15">
        <v>393.478</v>
      </c>
      <c r="M52" s="15">
        <v>23.71</v>
      </c>
    </row>
    <row r="53" spans="1:13" ht="12.75">
      <c r="A53" s="1" t="s">
        <v>51</v>
      </c>
      <c r="B53" s="1" t="s">
        <v>17</v>
      </c>
      <c r="C53" s="15">
        <f t="shared" si="10"/>
        <v>21949.564000000006</v>
      </c>
      <c r="D53" s="15">
        <v>3641.459</v>
      </c>
      <c r="E53" s="15">
        <v>2143.34</v>
      </c>
      <c r="F53" s="15">
        <v>12843.511</v>
      </c>
      <c r="G53" s="15">
        <v>284.308</v>
      </c>
      <c r="H53" s="15">
        <v>1355.843</v>
      </c>
      <c r="I53" s="15">
        <v>0</v>
      </c>
      <c r="J53" s="15">
        <v>0</v>
      </c>
      <c r="K53" s="15">
        <v>423.347</v>
      </c>
      <c r="L53" s="15">
        <v>1257.756</v>
      </c>
      <c r="M53" s="15">
        <v>0</v>
      </c>
    </row>
    <row r="54" spans="1:13" ht="12.75">
      <c r="A54" s="1" t="s">
        <v>51</v>
      </c>
      <c r="B54" s="1" t="s">
        <v>19</v>
      </c>
      <c r="C54" s="15">
        <f t="shared" si="10"/>
        <v>18.151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18.151</v>
      </c>
      <c r="M54" s="15">
        <v>0</v>
      </c>
    </row>
    <row r="55" spans="1:13" ht="12.75">
      <c r="A55" s="1" t="s">
        <v>51</v>
      </c>
      <c r="B55" s="1" t="s">
        <v>4</v>
      </c>
      <c r="C55" s="15">
        <f t="shared" si="10"/>
        <v>2983.2079999999996</v>
      </c>
      <c r="D55" s="15">
        <v>1423</v>
      </c>
      <c r="E55" s="15">
        <v>270.173</v>
      </c>
      <c r="F55" s="15">
        <v>314.964</v>
      </c>
      <c r="G55" s="15">
        <v>0</v>
      </c>
      <c r="H55" s="15">
        <v>424.183</v>
      </c>
      <c r="I55" s="15">
        <v>0</v>
      </c>
      <c r="J55" s="15">
        <v>0</v>
      </c>
      <c r="K55" s="15">
        <v>227.436</v>
      </c>
      <c r="L55" s="15">
        <v>323.452</v>
      </c>
      <c r="M55" s="15">
        <v>0</v>
      </c>
    </row>
    <row r="56" spans="1:13" s="16" customFormat="1" ht="12.75">
      <c r="A56" s="3" t="s">
        <v>82</v>
      </c>
      <c r="B56" s="14"/>
      <c r="C56" s="4">
        <f>SUM(D56:M56)</f>
        <v>37842.572</v>
      </c>
      <c r="D56" s="4">
        <f aca="true" t="shared" si="11" ref="D56:M56">+D47+D48+D49+D50+D51+D52+D53+D54+D55</f>
        <v>10870.539</v>
      </c>
      <c r="E56" s="4">
        <f t="shared" si="11"/>
        <v>5143.039</v>
      </c>
      <c r="F56" s="4">
        <f t="shared" si="11"/>
        <v>13874.002</v>
      </c>
      <c r="G56" s="4">
        <f t="shared" si="11"/>
        <v>569.066</v>
      </c>
      <c r="H56" s="4">
        <f t="shared" si="11"/>
        <v>2911.6720000000005</v>
      </c>
      <c r="I56" s="4">
        <f t="shared" si="11"/>
        <v>0</v>
      </c>
      <c r="J56" s="4">
        <f t="shared" si="11"/>
        <v>0</v>
      </c>
      <c r="K56" s="4">
        <f t="shared" si="11"/>
        <v>959.354</v>
      </c>
      <c r="L56" s="4">
        <f t="shared" si="11"/>
        <v>3491.1900000000005</v>
      </c>
      <c r="M56" s="4">
        <f t="shared" si="11"/>
        <v>23.71</v>
      </c>
    </row>
    <row r="57" spans="1:13" ht="12.75">
      <c r="A57" s="1" t="s">
        <v>52</v>
      </c>
      <c r="B57" s="1" t="s">
        <v>27</v>
      </c>
      <c r="C57" s="15">
        <f aca="true" t="shared" si="12" ref="C57:C62">SUM(D57:M57)</f>
        <v>2513.2529999999997</v>
      </c>
      <c r="D57" s="15">
        <v>399.416</v>
      </c>
      <c r="E57" s="15">
        <v>200.148</v>
      </c>
      <c r="F57" s="15">
        <v>284.833</v>
      </c>
      <c r="G57" s="15">
        <v>10.005</v>
      </c>
      <c r="H57" s="15">
        <v>158.572</v>
      </c>
      <c r="I57" s="15">
        <v>0</v>
      </c>
      <c r="J57" s="15">
        <v>0</v>
      </c>
      <c r="K57" s="15">
        <v>764.576</v>
      </c>
      <c r="L57" s="15">
        <v>686.771</v>
      </c>
      <c r="M57" s="15">
        <v>8.932</v>
      </c>
    </row>
    <row r="58" spans="1:13" ht="12.75">
      <c r="A58" s="1" t="s">
        <v>52</v>
      </c>
      <c r="B58" s="1" t="s">
        <v>20</v>
      </c>
      <c r="C58" s="15">
        <f t="shared" si="12"/>
        <v>845.8789999999999</v>
      </c>
      <c r="D58" s="15">
        <v>236.798</v>
      </c>
      <c r="E58" s="15">
        <v>154.318</v>
      </c>
      <c r="F58" s="15">
        <v>0</v>
      </c>
      <c r="G58" s="15">
        <v>0</v>
      </c>
      <c r="H58" s="15">
        <v>75.666</v>
      </c>
      <c r="I58" s="15">
        <v>0</v>
      </c>
      <c r="J58" s="15">
        <v>0</v>
      </c>
      <c r="K58" s="15">
        <v>0</v>
      </c>
      <c r="L58" s="15">
        <v>379.097</v>
      </c>
      <c r="M58" s="15">
        <v>0</v>
      </c>
    </row>
    <row r="59" spans="1:13" ht="12.75">
      <c r="A59" s="1" t="s">
        <v>52</v>
      </c>
      <c r="B59" s="1" t="s">
        <v>33</v>
      </c>
      <c r="C59" s="15">
        <f t="shared" si="12"/>
        <v>280.926</v>
      </c>
      <c r="D59" s="15">
        <v>0</v>
      </c>
      <c r="E59" s="15">
        <v>144.213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136.713</v>
      </c>
      <c r="M59" s="15">
        <v>0</v>
      </c>
    </row>
    <row r="60" spans="1:13" ht="12.75">
      <c r="A60" s="1" t="s">
        <v>52</v>
      </c>
      <c r="B60" s="1" t="s">
        <v>15</v>
      </c>
      <c r="C60" s="15">
        <f t="shared" si="12"/>
        <v>29694.588</v>
      </c>
      <c r="D60" s="15">
        <v>11102.093</v>
      </c>
      <c r="E60" s="15">
        <v>6123.932</v>
      </c>
      <c r="F60" s="15">
        <v>8547.823</v>
      </c>
      <c r="G60" s="15">
        <v>0</v>
      </c>
      <c r="H60" s="15">
        <v>2694.407</v>
      </c>
      <c r="I60" s="15">
        <v>0</v>
      </c>
      <c r="J60" s="15">
        <v>0</v>
      </c>
      <c r="K60" s="15">
        <v>0</v>
      </c>
      <c r="L60" s="15">
        <v>1226.333</v>
      </c>
      <c r="M60" s="15">
        <v>0</v>
      </c>
    </row>
    <row r="61" spans="1:13" ht="12.75">
      <c r="A61" s="1" t="s">
        <v>52</v>
      </c>
      <c r="B61" s="1" t="s">
        <v>3</v>
      </c>
      <c r="C61" s="15">
        <f t="shared" si="12"/>
        <v>1175.1230000000003</v>
      </c>
      <c r="D61" s="15">
        <v>602.763</v>
      </c>
      <c r="E61" s="15">
        <v>287.79</v>
      </c>
      <c r="F61" s="15">
        <v>26.719</v>
      </c>
      <c r="G61" s="15">
        <v>20.512</v>
      </c>
      <c r="H61" s="15">
        <v>198.659</v>
      </c>
      <c r="I61" s="15">
        <v>0</v>
      </c>
      <c r="J61" s="15">
        <v>0</v>
      </c>
      <c r="K61" s="15">
        <v>0</v>
      </c>
      <c r="L61" s="15">
        <v>38.68</v>
      </c>
      <c r="M61" s="15">
        <v>0</v>
      </c>
    </row>
    <row r="62" spans="1:13" ht="12.75">
      <c r="A62" s="1" t="s">
        <v>52</v>
      </c>
      <c r="B62" s="7" t="s">
        <v>21</v>
      </c>
      <c r="C62" s="15">
        <f t="shared" si="12"/>
        <v>51.767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51.767</v>
      </c>
      <c r="M62" s="15">
        <v>0</v>
      </c>
    </row>
    <row r="63" spans="1:13" s="16" customFormat="1" ht="12.75">
      <c r="A63" s="3" t="s">
        <v>83</v>
      </c>
      <c r="B63" s="14"/>
      <c r="C63" s="4">
        <f>+C57+C58+C59+C60+C61+C62</f>
        <v>34561.536</v>
      </c>
      <c r="D63" s="4">
        <f aca="true" t="shared" si="13" ref="D63:M63">+D57+D58+D59+D60+D61+D62</f>
        <v>12341.070000000002</v>
      </c>
      <c r="E63" s="4">
        <f t="shared" si="13"/>
        <v>6910.401</v>
      </c>
      <c r="F63" s="4">
        <f t="shared" si="13"/>
        <v>8859.375</v>
      </c>
      <c r="G63" s="4">
        <f t="shared" si="13"/>
        <v>30.517000000000003</v>
      </c>
      <c r="H63" s="4">
        <f t="shared" si="13"/>
        <v>3127.304</v>
      </c>
      <c r="I63" s="4">
        <f t="shared" si="13"/>
        <v>0</v>
      </c>
      <c r="J63" s="4">
        <f t="shared" si="13"/>
        <v>0</v>
      </c>
      <c r="K63" s="4">
        <f t="shared" si="13"/>
        <v>764.576</v>
      </c>
      <c r="L63" s="4">
        <f t="shared" si="13"/>
        <v>2519.3609999999994</v>
      </c>
      <c r="M63" s="4">
        <f t="shared" si="13"/>
        <v>8.932</v>
      </c>
    </row>
    <row r="64" spans="1:13" ht="12.75">
      <c r="A64" s="1" t="s">
        <v>53</v>
      </c>
      <c r="B64" s="1" t="s">
        <v>28</v>
      </c>
      <c r="C64" s="15">
        <f>SUM(D64:M64)</f>
        <v>2552.834</v>
      </c>
      <c r="D64" s="15">
        <v>1028.78</v>
      </c>
      <c r="E64" s="15">
        <v>798.677</v>
      </c>
      <c r="F64" s="15">
        <v>0</v>
      </c>
      <c r="G64" s="15">
        <v>28.859</v>
      </c>
      <c r="H64" s="15">
        <v>362.125</v>
      </c>
      <c r="I64" s="15">
        <v>0</v>
      </c>
      <c r="J64" s="15">
        <v>0</v>
      </c>
      <c r="K64" s="15">
        <v>0</v>
      </c>
      <c r="L64" s="15">
        <v>269.873</v>
      </c>
      <c r="M64" s="15">
        <v>64.52</v>
      </c>
    </row>
    <row r="65" spans="1:13" ht="12.75">
      <c r="A65" s="1" t="s">
        <v>53</v>
      </c>
      <c r="B65" s="1" t="s">
        <v>19</v>
      </c>
      <c r="C65" s="15">
        <f>SUM(D65:M65)</f>
        <v>890.502</v>
      </c>
      <c r="D65" s="15">
        <v>152.985</v>
      </c>
      <c r="E65" s="15">
        <v>220.752</v>
      </c>
      <c r="F65" s="15">
        <v>0</v>
      </c>
      <c r="G65" s="15">
        <v>0</v>
      </c>
      <c r="H65" s="15">
        <v>53.791</v>
      </c>
      <c r="I65" s="15">
        <v>0</v>
      </c>
      <c r="J65" s="15">
        <v>0</v>
      </c>
      <c r="K65" s="15">
        <v>0</v>
      </c>
      <c r="L65" s="15">
        <v>462.974</v>
      </c>
      <c r="M65" s="15">
        <v>0</v>
      </c>
    </row>
    <row r="66" spans="1:13" ht="12.75">
      <c r="A66" s="1" t="s">
        <v>53</v>
      </c>
      <c r="B66" s="1" t="s">
        <v>8</v>
      </c>
      <c r="C66" s="15">
        <f>SUM(D66:M66)</f>
        <v>6538.117</v>
      </c>
      <c r="D66" s="15">
        <v>2342.034</v>
      </c>
      <c r="E66" s="15">
        <v>3324.941</v>
      </c>
      <c r="F66" s="15">
        <v>0</v>
      </c>
      <c r="G66" s="15">
        <v>0</v>
      </c>
      <c r="H66" s="15">
        <v>714.147</v>
      </c>
      <c r="I66" s="15">
        <v>0</v>
      </c>
      <c r="J66" s="15">
        <v>0</v>
      </c>
      <c r="K66" s="15">
        <v>0</v>
      </c>
      <c r="L66" s="15">
        <v>156.995</v>
      </c>
      <c r="M66" s="15">
        <v>0</v>
      </c>
    </row>
    <row r="67" spans="1:13" ht="12.75">
      <c r="A67" s="1" t="s">
        <v>53</v>
      </c>
      <c r="B67" s="7" t="s">
        <v>21</v>
      </c>
      <c r="C67" s="15">
        <f>SUM(D67:M67)</f>
        <v>174.51000000000002</v>
      </c>
      <c r="D67" s="15">
        <v>20.664</v>
      </c>
      <c r="E67" s="15">
        <v>4.357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3.516</v>
      </c>
      <c r="L67" s="15">
        <v>145.973</v>
      </c>
      <c r="M67" s="15">
        <v>0</v>
      </c>
    </row>
    <row r="68" spans="1:13" ht="12.75">
      <c r="A68" s="1" t="s">
        <v>53</v>
      </c>
      <c r="B68" s="1" t="s">
        <v>33</v>
      </c>
      <c r="C68" s="15">
        <f>SUM(D68:M68)</f>
        <v>17477.994</v>
      </c>
      <c r="D68" s="15">
        <v>6094.224</v>
      </c>
      <c r="E68" s="15">
        <v>8239.338</v>
      </c>
      <c r="F68" s="15">
        <v>304.65</v>
      </c>
      <c r="G68" s="15">
        <v>0</v>
      </c>
      <c r="H68" s="15">
        <v>1218.68</v>
      </c>
      <c r="I68" s="15">
        <v>0</v>
      </c>
      <c r="J68" s="15">
        <v>0</v>
      </c>
      <c r="K68" s="15">
        <v>1621.102</v>
      </c>
      <c r="L68" s="15">
        <v>0</v>
      </c>
      <c r="M68" s="15">
        <v>0</v>
      </c>
    </row>
    <row r="69" spans="1:13" s="16" customFormat="1" ht="12.75">
      <c r="A69" s="3" t="s">
        <v>84</v>
      </c>
      <c r="B69" s="14"/>
      <c r="C69" s="4">
        <f>+C64+C65+C66+C67+C68</f>
        <v>27633.957</v>
      </c>
      <c r="D69" s="4">
        <f aca="true" t="shared" si="14" ref="D69:M69">+D64+D65+D66+D67+D68</f>
        <v>9638.687</v>
      </c>
      <c r="E69" s="4">
        <f t="shared" si="14"/>
        <v>12588.064999999999</v>
      </c>
      <c r="F69" s="4">
        <f t="shared" si="14"/>
        <v>304.65</v>
      </c>
      <c r="G69" s="4">
        <f t="shared" si="14"/>
        <v>28.859</v>
      </c>
      <c r="H69" s="4">
        <f t="shared" si="14"/>
        <v>2348.7430000000004</v>
      </c>
      <c r="I69" s="4">
        <f t="shared" si="14"/>
        <v>0</v>
      </c>
      <c r="J69" s="4">
        <f t="shared" si="14"/>
        <v>0</v>
      </c>
      <c r="K69" s="4">
        <f t="shared" si="14"/>
        <v>1624.6180000000002</v>
      </c>
      <c r="L69" s="4">
        <f t="shared" si="14"/>
        <v>1035.815</v>
      </c>
      <c r="M69" s="4">
        <f t="shared" si="14"/>
        <v>64.52</v>
      </c>
    </row>
    <row r="70" spans="1:13" ht="12.75">
      <c r="A70" s="1" t="s">
        <v>54</v>
      </c>
      <c r="B70" s="1" t="s">
        <v>35</v>
      </c>
      <c r="C70" s="8">
        <f aca="true" t="shared" si="15" ref="C70:C75">SUM(D70:M70)</f>
        <v>686.527</v>
      </c>
      <c r="D70" s="8">
        <v>0</v>
      </c>
      <c r="E70" s="8">
        <v>252.835</v>
      </c>
      <c r="F70" s="8">
        <v>0</v>
      </c>
      <c r="G70" s="8">
        <v>0</v>
      </c>
      <c r="H70" s="8">
        <v>7.609</v>
      </c>
      <c r="I70" s="8">
        <v>0</v>
      </c>
      <c r="J70" s="8">
        <v>0</v>
      </c>
      <c r="K70" s="8">
        <v>0</v>
      </c>
      <c r="L70" s="8">
        <v>426.083</v>
      </c>
      <c r="M70" s="8">
        <v>0</v>
      </c>
    </row>
    <row r="71" spans="1:13" ht="12.75">
      <c r="A71" s="1" t="s">
        <v>54</v>
      </c>
      <c r="B71" s="1" t="s">
        <v>18</v>
      </c>
      <c r="C71" s="15">
        <f t="shared" si="15"/>
        <v>2008.779</v>
      </c>
      <c r="D71" s="15">
        <v>348.518</v>
      </c>
      <c r="E71" s="15">
        <v>13.888</v>
      </c>
      <c r="F71" s="15">
        <v>0</v>
      </c>
      <c r="G71" s="15">
        <v>144.464</v>
      </c>
      <c r="H71" s="15">
        <v>55.989</v>
      </c>
      <c r="I71" s="15">
        <v>0</v>
      </c>
      <c r="J71" s="15">
        <v>0</v>
      </c>
      <c r="K71" s="15">
        <v>0</v>
      </c>
      <c r="L71" s="15">
        <v>1445.92</v>
      </c>
      <c r="M71" s="15">
        <v>0</v>
      </c>
    </row>
    <row r="72" spans="1:13" ht="12.75">
      <c r="A72" s="1" t="s">
        <v>54</v>
      </c>
      <c r="B72" s="1" t="s">
        <v>5</v>
      </c>
      <c r="C72" s="15">
        <f t="shared" si="15"/>
        <v>16372.242000000002</v>
      </c>
      <c r="D72" s="15">
        <v>6116.076</v>
      </c>
      <c r="E72" s="15">
        <v>3263.802</v>
      </c>
      <c r="F72" s="15">
        <v>3763.934</v>
      </c>
      <c r="G72" s="15">
        <v>0</v>
      </c>
      <c r="H72" s="15">
        <v>1063.048</v>
      </c>
      <c r="I72" s="15">
        <v>0</v>
      </c>
      <c r="J72" s="15">
        <v>0</v>
      </c>
      <c r="K72" s="15">
        <v>0</v>
      </c>
      <c r="L72" s="15">
        <v>2165.382</v>
      </c>
      <c r="M72" s="15">
        <v>0</v>
      </c>
    </row>
    <row r="73" spans="1:13" ht="12.75">
      <c r="A73" s="1" t="s">
        <v>54</v>
      </c>
      <c r="B73" s="1" t="s">
        <v>31</v>
      </c>
      <c r="C73" s="15">
        <f t="shared" si="15"/>
        <v>8461.994</v>
      </c>
      <c r="D73" s="15">
        <v>3156.528</v>
      </c>
      <c r="E73" s="15">
        <v>2181.931</v>
      </c>
      <c r="F73" s="15">
        <v>97.888</v>
      </c>
      <c r="G73" s="15">
        <v>182.37</v>
      </c>
      <c r="H73" s="15">
        <v>771.573</v>
      </c>
      <c r="I73" s="15">
        <v>0</v>
      </c>
      <c r="J73" s="15">
        <v>0</v>
      </c>
      <c r="K73" s="15">
        <v>205.446</v>
      </c>
      <c r="L73" s="15">
        <v>1866.258</v>
      </c>
      <c r="M73" s="15">
        <v>0</v>
      </c>
    </row>
    <row r="74" spans="1:13" ht="12.75">
      <c r="A74" s="1" t="s">
        <v>54</v>
      </c>
      <c r="B74" s="1" t="s">
        <v>9</v>
      </c>
      <c r="C74" s="15">
        <f>SUM(D74:M74)</f>
        <v>3456.2870000000003</v>
      </c>
      <c r="D74" s="15">
        <v>1384.162</v>
      </c>
      <c r="E74" s="15">
        <v>704.344</v>
      </c>
      <c r="F74" s="15">
        <v>959.85</v>
      </c>
      <c r="G74" s="15">
        <v>0</v>
      </c>
      <c r="H74" s="15">
        <v>216.753</v>
      </c>
      <c r="I74" s="15">
        <v>0</v>
      </c>
      <c r="J74" s="15">
        <v>0</v>
      </c>
      <c r="K74" s="15">
        <v>0</v>
      </c>
      <c r="L74" s="15">
        <v>191.178</v>
      </c>
      <c r="M74" s="15">
        <v>0</v>
      </c>
    </row>
    <row r="75" spans="1:13" ht="12.75">
      <c r="A75" s="1" t="s">
        <v>54</v>
      </c>
      <c r="B75" s="1" t="s">
        <v>11</v>
      </c>
      <c r="C75" s="15">
        <f t="shared" si="15"/>
        <v>3843.434</v>
      </c>
      <c r="D75" s="15">
        <v>2233.267</v>
      </c>
      <c r="E75" s="15">
        <v>340.55</v>
      </c>
      <c r="F75" s="15">
        <v>687.614</v>
      </c>
      <c r="G75" s="15">
        <v>75.378</v>
      </c>
      <c r="H75" s="15">
        <v>420.449</v>
      </c>
      <c r="I75" s="15">
        <v>0</v>
      </c>
      <c r="J75" s="15">
        <v>0</v>
      </c>
      <c r="K75" s="15">
        <v>86.176</v>
      </c>
      <c r="L75" s="15">
        <v>0</v>
      </c>
      <c r="M75" s="15">
        <v>0</v>
      </c>
    </row>
    <row r="76" spans="1:13" s="16" customFormat="1" ht="12.75">
      <c r="A76" s="3" t="s">
        <v>85</v>
      </c>
      <c r="C76" s="4">
        <f>+C70+C71+C72+C73+C74+C75</f>
        <v>34829.263</v>
      </c>
      <c r="D76" s="4">
        <f aca="true" t="shared" si="16" ref="D76:M76">+D70+D71+D72+D73+D74+D75</f>
        <v>13238.551</v>
      </c>
      <c r="E76" s="4">
        <f t="shared" si="16"/>
        <v>6757.35</v>
      </c>
      <c r="F76" s="4">
        <f t="shared" si="16"/>
        <v>5509.286</v>
      </c>
      <c r="G76" s="4">
        <f t="shared" si="16"/>
        <v>402.212</v>
      </c>
      <c r="H76" s="4">
        <f t="shared" si="16"/>
        <v>2535.4210000000003</v>
      </c>
      <c r="I76" s="4">
        <f t="shared" si="16"/>
        <v>0</v>
      </c>
      <c r="J76" s="4">
        <f t="shared" si="16"/>
        <v>0</v>
      </c>
      <c r="K76" s="4">
        <f t="shared" si="16"/>
        <v>291.622</v>
      </c>
      <c r="L76" s="4">
        <f t="shared" si="16"/>
        <v>6094.821</v>
      </c>
      <c r="M76" s="4">
        <f t="shared" si="16"/>
        <v>0</v>
      </c>
    </row>
    <row r="77" spans="3:13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3" t="s">
        <v>86</v>
      </c>
      <c r="C78" s="17">
        <f>SUM(D78:M78)</f>
        <v>397319.53699999995</v>
      </c>
      <c r="D78" s="17">
        <f>+D12+D15+D17+D21+D25+D31+D37+D40+D42+D46+D56+D63+D69+D76</f>
        <v>136118.26000000004</v>
      </c>
      <c r="E78" s="17">
        <f aca="true" t="shared" si="17" ref="E78:M78">+E12+E15+E17+E21+E25+E31+E37+E40+E42+E46+E56+E63+E69+E76</f>
        <v>71041.109</v>
      </c>
      <c r="F78" s="17">
        <f t="shared" si="17"/>
        <v>83614.712</v>
      </c>
      <c r="G78" s="17">
        <f t="shared" si="17"/>
        <v>8866.436999999998</v>
      </c>
      <c r="H78" s="17">
        <f t="shared" si="17"/>
        <v>27208.843999999997</v>
      </c>
      <c r="I78" s="17">
        <f t="shared" si="17"/>
        <v>0</v>
      </c>
      <c r="J78" s="17">
        <f t="shared" si="17"/>
        <v>1317.237</v>
      </c>
      <c r="K78" s="17">
        <f t="shared" si="17"/>
        <v>41952.07</v>
      </c>
      <c r="L78" s="17">
        <f t="shared" si="17"/>
        <v>26584.338999999996</v>
      </c>
      <c r="M78" s="17">
        <f t="shared" si="17"/>
        <v>616.529</v>
      </c>
    </row>
    <row r="79" spans="3:13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3:13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ht="12.75">
      <c r="A81" t="s">
        <v>71</v>
      </c>
    </row>
    <row r="82" ht="12.75">
      <c r="C82" s="1"/>
    </row>
    <row r="83" ht="12.75">
      <c r="C83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B48">
      <selection activeCell="D77" sqref="D77:M77"/>
    </sheetView>
  </sheetViews>
  <sheetFormatPr defaultColWidth="11.421875" defaultRowHeight="12.75"/>
  <cols>
    <col min="1" max="1" width="30.8515625" style="0" customWidth="1"/>
    <col min="2" max="2" width="35.8515625" style="0" customWidth="1"/>
    <col min="3" max="3" width="13.57421875" style="0" customWidth="1"/>
  </cols>
  <sheetData>
    <row r="1" spans="1:3" ht="12.75">
      <c r="A1" s="2" t="s">
        <v>90</v>
      </c>
      <c r="C1" s="5"/>
    </row>
    <row r="2" spans="1:3" ht="12.75">
      <c r="A2" s="2" t="s">
        <v>87</v>
      </c>
      <c r="C2" s="5"/>
    </row>
    <row r="3" spans="1:3" ht="12.75">
      <c r="A3" s="2"/>
      <c r="C3" s="5"/>
    </row>
    <row r="4" spans="1:3" ht="12.75">
      <c r="A4" s="2" t="s">
        <v>70</v>
      </c>
      <c r="C4" s="5"/>
    </row>
    <row r="5" ht="12.75">
      <c r="C5" s="5"/>
    </row>
    <row r="6" spans="1:13" ht="12.75">
      <c r="A6" s="2" t="s">
        <v>57</v>
      </c>
      <c r="B6" s="2" t="s">
        <v>58</v>
      </c>
      <c r="C6" s="6" t="s">
        <v>59</v>
      </c>
      <c r="D6" s="6" t="s">
        <v>60</v>
      </c>
      <c r="E6" s="6" t="s">
        <v>61</v>
      </c>
      <c r="F6" s="6" t="s">
        <v>62</v>
      </c>
      <c r="G6" s="6" t="s">
        <v>63</v>
      </c>
      <c r="H6" s="6" t="s">
        <v>64</v>
      </c>
      <c r="I6" s="6" t="s">
        <v>65</v>
      </c>
      <c r="J6" s="6" t="s">
        <v>66</v>
      </c>
      <c r="K6" s="6" t="s">
        <v>67</v>
      </c>
      <c r="L6" s="6" t="s">
        <v>68</v>
      </c>
      <c r="M6" s="6" t="s">
        <v>69</v>
      </c>
    </row>
    <row r="7" spans="1:14" ht="12.75">
      <c r="A7" s="1" t="s">
        <v>41</v>
      </c>
      <c r="B7" s="1" t="s">
        <v>16</v>
      </c>
      <c r="C7" s="19">
        <f>SUM(D7:M7)</f>
        <v>436</v>
      </c>
      <c r="D7" s="18">
        <v>304</v>
      </c>
      <c r="E7" s="18">
        <v>87</v>
      </c>
      <c r="F7" s="18">
        <v>2</v>
      </c>
      <c r="G7" s="18">
        <v>0</v>
      </c>
      <c r="H7" s="18">
        <v>1</v>
      </c>
      <c r="I7" s="18">
        <v>0</v>
      </c>
      <c r="J7" s="18">
        <v>0</v>
      </c>
      <c r="K7" s="18">
        <v>0</v>
      </c>
      <c r="L7" s="18">
        <v>42</v>
      </c>
      <c r="M7" s="18">
        <v>0</v>
      </c>
      <c r="N7" s="12"/>
    </row>
    <row r="8" spans="1:14" ht="12.75">
      <c r="A8" s="1" t="s">
        <v>41</v>
      </c>
      <c r="B8" s="1" t="s">
        <v>0</v>
      </c>
      <c r="C8" s="19">
        <f>SUM(D8:M8)</f>
        <v>104</v>
      </c>
      <c r="D8" s="18">
        <v>0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103</v>
      </c>
      <c r="M8" s="18">
        <v>0</v>
      </c>
      <c r="N8" s="12"/>
    </row>
    <row r="9" spans="1:14" ht="12.75">
      <c r="A9" s="1" t="s">
        <v>41</v>
      </c>
      <c r="B9" s="1" t="s">
        <v>25</v>
      </c>
      <c r="C9" s="19">
        <f>SUM(D9:M9)</f>
        <v>1033</v>
      </c>
      <c r="D9" s="18">
        <v>697</v>
      </c>
      <c r="E9" s="18">
        <v>178</v>
      </c>
      <c r="F9" s="18">
        <v>12</v>
      </c>
      <c r="G9" s="18">
        <v>1</v>
      </c>
      <c r="H9" s="18">
        <v>1</v>
      </c>
      <c r="I9" s="18">
        <v>0</v>
      </c>
      <c r="J9" s="18">
        <v>0</v>
      </c>
      <c r="K9" s="18">
        <v>0</v>
      </c>
      <c r="L9" s="18">
        <v>139</v>
      </c>
      <c r="M9" s="18">
        <v>5</v>
      </c>
      <c r="N9" s="12"/>
    </row>
    <row r="10" spans="1:14" ht="12.75">
      <c r="A10" s="1" t="s">
        <v>41</v>
      </c>
      <c r="B10" s="1" t="s">
        <v>3</v>
      </c>
      <c r="C10" s="19">
        <f>SUM(D10:M10)</f>
        <v>72</v>
      </c>
      <c r="D10" s="18">
        <v>18</v>
      </c>
      <c r="E10" s="18">
        <v>7</v>
      </c>
      <c r="F10" s="18">
        <v>3</v>
      </c>
      <c r="G10" s="18">
        <v>0</v>
      </c>
      <c r="H10" s="18">
        <v>1</v>
      </c>
      <c r="I10" s="18">
        <v>0</v>
      </c>
      <c r="J10" s="18">
        <v>3</v>
      </c>
      <c r="K10" s="18">
        <v>0</v>
      </c>
      <c r="L10" s="18">
        <v>40</v>
      </c>
      <c r="M10" s="18">
        <v>0</v>
      </c>
      <c r="N10" s="12"/>
    </row>
    <row r="11" spans="1:13" s="16" customFormat="1" ht="12.75">
      <c r="A11" s="3" t="s">
        <v>72</v>
      </c>
      <c r="B11" s="14"/>
      <c r="C11" s="4">
        <f>SUM(D11:M11)</f>
        <v>1645</v>
      </c>
      <c r="D11" s="4">
        <f aca="true" t="shared" si="0" ref="D11:M11">+D7+D8+D9+D10</f>
        <v>1019</v>
      </c>
      <c r="E11" s="4">
        <f t="shared" si="0"/>
        <v>272</v>
      </c>
      <c r="F11" s="4">
        <f t="shared" si="0"/>
        <v>18</v>
      </c>
      <c r="G11" s="4">
        <f t="shared" si="0"/>
        <v>1</v>
      </c>
      <c r="H11" s="4">
        <f t="shared" si="0"/>
        <v>3</v>
      </c>
      <c r="I11" s="4">
        <f t="shared" si="0"/>
        <v>0</v>
      </c>
      <c r="J11" s="4">
        <f t="shared" si="0"/>
        <v>3</v>
      </c>
      <c r="K11" s="4">
        <f t="shared" si="0"/>
        <v>0</v>
      </c>
      <c r="L11" s="4">
        <f t="shared" si="0"/>
        <v>324</v>
      </c>
      <c r="M11" s="4">
        <f t="shared" si="0"/>
        <v>5</v>
      </c>
    </row>
    <row r="12" spans="1:14" ht="12.75">
      <c r="A12" s="1" t="s">
        <v>42</v>
      </c>
      <c r="B12" s="1" t="s">
        <v>35</v>
      </c>
      <c r="C12" s="9">
        <f>SUM(D12:M12)</f>
        <v>83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11">
        <v>0</v>
      </c>
      <c r="L12" s="11">
        <v>82</v>
      </c>
      <c r="M12" s="11">
        <v>0</v>
      </c>
      <c r="N12" s="12"/>
    </row>
    <row r="13" spans="1:14" ht="12.75">
      <c r="A13" s="1" t="s">
        <v>42</v>
      </c>
      <c r="B13" s="1" t="s">
        <v>10</v>
      </c>
      <c r="C13" s="19">
        <f>SUM(D13:M13)</f>
        <v>1479</v>
      </c>
      <c r="D13" s="18">
        <v>1092</v>
      </c>
      <c r="E13" s="18">
        <v>55</v>
      </c>
      <c r="F13" s="18">
        <v>18</v>
      </c>
      <c r="G13" s="18">
        <v>5</v>
      </c>
      <c r="H13" s="18">
        <v>1</v>
      </c>
      <c r="I13" s="18">
        <v>0</v>
      </c>
      <c r="J13" s="18">
        <v>0</v>
      </c>
      <c r="K13" s="18">
        <v>3</v>
      </c>
      <c r="L13" s="18">
        <v>305</v>
      </c>
      <c r="M13" s="18">
        <v>0</v>
      </c>
      <c r="N13" s="12"/>
    </row>
    <row r="14" spans="1:13" s="16" customFormat="1" ht="12.75">
      <c r="A14" s="3" t="s">
        <v>73</v>
      </c>
      <c r="B14" s="14"/>
      <c r="C14" s="4">
        <f>SUM(D14:M14)</f>
        <v>1562</v>
      </c>
      <c r="D14" s="4">
        <f aca="true" t="shared" si="1" ref="D14:M14">+D12+D13</f>
        <v>1092</v>
      </c>
      <c r="E14" s="4">
        <f t="shared" si="1"/>
        <v>55</v>
      </c>
      <c r="F14" s="4">
        <f t="shared" si="1"/>
        <v>18</v>
      </c>
      <c r="G14" s="4">
        <f t="shared" si="1"/>
        <v>5</v>
      </c>
      <c r="H14" s="4">
        <f t="shared" si="1"/>
        <v>2</v>
      </c>
      <c r="I14" s="4">
        <f t="shared" si="1"/>
        <v>0</v>
      </c>
      <c r="J14" s="4">
        <f t="shared" si="1"/>
        <v>0</v>
      </c>
      <c r="K14" s="4">
        <f t="shared" si="1"/>
        <v>3</v>
      </c>
      <c r="L14" s="4">
        <f t="shared" si="1"/>
        <v>387</v>
      </c>
      <c r="M14" s="4">
        <f t="shared" si="1"/>
        <v>0</v>
      </c>
    </row>
    <row r="15" spans="1:14" ht="12.75">
      <c r="A15" s="1" t="s">
        <v>43</v>
      </c>
      <c r="B15" s="1" t="s">
        <v>23</v>
      </c>
      <c r="C15" s="19">
        <f>SUM(D15:M15)</f>
        <v>25289</v>
      </c>
      <c r="D15" s="20">
        <v>22961</v>
      </c>
      <c r="E15" s="20">
        <v>1893</v>
      </c>
      <c r="F15" s="20">
        <v>118</v>
      </c>
      <c r="G15" s="20">
        <v>1</v>
      </c>
      <c r="H15" s="20">
        <v>1</v>
      </c>
      <c r="I15" s="20">
        <v>0</v>
      </c>
      <c r="J15" s="20">
        <v>0</v>
      </c>
      <c r="K15" s="20">
        <v>150</v>
      </c>
      <c r="L15" s="20">
        <v>164</v>
      </c>
      <c r="M15" s="20">
        <v>1</v>
      </c>
      <c r="N15" s="12"/>
    </row>
    <row r="16" spans="1:13" s="16" customFormat="1" ht="12.75">
      <c r="A16" s="3" t="s">
        <v>74</v>
      </c>
      <c r="B16" s="14"/>
      <c r="C16" s="4">
        <f>SUM(D16:M16)</f>
        <v>25289</v>
      </c>
      <c r="D16" s="4">
        <f aca="true" t="shared" si="2" ref="D16:M16">+D15</f>
        <v>22961</v>
      </c>
      <c r="E16" s="4">
        <f t="shared" si="2"/>
        <v>1893</v>
      </c>
      <c r="F16" s="4">
        <f t="shared" si="2"/>
        <v>118</v>
      </c>
      <c r="G16" s="4">
        <f t="shared" si="2"/>
        <v>1</v>
      </c>
      <c r="H16" s="4">
        <f t="shared" si="2"/>
        <v>1</v>
      </c>
      <c r="I16" s="4">
        <f t="shared" si="2"/>
        <v>0</v>
      </c>
      <c r="J16" s="4">
        <f t="shared" si="2"/>
        <v>0</v>
      </c>
      <c r="K16" s="4">
        <f t="shared" si="2"/>
        <v>150</v>
      </c>
      <c r="L16" s="4">
        <f t="shared" si="2"/>
        <v>164</v>
      </c>
      <c r="M16" s="4">
        <f t="shared" si="2"/>
        <v>1</v>
      </c>
    </row>
    <row r="17" spans="1:14" ht="12.75">
      <c r="A17" s="1" t="s">
        <v>44</v>
      </c>
      <c r="B17" s="1" t="s">
        <v>38</v>
      </c>
      <c r="C17" s="19">
        <f>SUM(D17:M17)</f>
        <v>476</v>
      </c>
      <c r="D17" s="21">
        <v>405</v>
      </c>
      <c r="E17" s="21">
        <v>57</v>
      </c>
      <c r="F17" s="21">
        <v>4</v>
      </c>
      <c r="G17" s="21">
        <v>1</v>
      </c>
      <c r="H17" s="21">
        <v>1</v>
      </c>
      <c r="I17" s="21">
        <v>0</v>
      </c>
      <c r="J17" s="21">
        <v>0</v>
      </c>
      <c r="K17" s="21">
        <v>7</v>
      </c>
      <c r="L17" s="21">
        <v>0</v>
      </c>
      <c r="M17" s="21">
        <v>1</v>
      </c>
      <c r="N17" s="12"/>
    </row>
    <row r="18" spans="1:14" ht="12.75">
      <c r="A18" s="1" t="s">
        <v>44</v>
      </c>
      <c r="B18" s="1" t="s">
        <v>13</v>
      </c>
      <c r="C18" s="19">
        <f>SUM(D18:M18)</f>
        <v>6333</v>
      </c>
      <c r="D18" s="21">
        <v>5164</v>
      </c>
      <c r="E18" s="21">
        <v>725</v>
      </c>
      <c r="F18" s="21">
        <v>9</v>
      </c>
      <c r="G18" s="21">
        <v>2</v>
      </c>
      <c r="H18" s="21">
        <v>2</v>
      </c>
      <c r="I18" s="21">
        <v>0</v>
      </c>
      <c r="J18" s="21">
        <v>1</v>
      </c>
      <c r="K18" s="21">
        <v>97</v>
      </c>
      <c r="L18" s="21">
        <v>333</v>
      </c>
      <c r="M18" s="21">
        <v>0</v>
      </c>
      <c r="N18" s="12"/>
    </row>
    <row r="19" spans="1:14" ht="12.75">
      <c r="A19" s="1" t="s">
        <v>44</v>
      </c>
      <c r="B19" s="1" t="s">
        <v>40</v>
      </c>
      <c r="C19" s="19">
        <f>SUM(D19:M19)</f>
        <v>1010</v>
      </c>
      <c r="D19" s="21">
        <v>847</v>
      </c>
      <c r="E19" s="21">
        <v>122</v>
      </c>
      <c r="F19" s="21">
        <v>3</v>
      </c>
      <c r="G19" s="21">
        <v>0</v>
      </c>
      <c r="H19" s="21">
        <v>1</v>
      </c>
      <c r="I19" s="21">
        <v>0</v>
      </c>
      <c r="J19" s="21">
        <v>0</v>
      </c>
      <c r="K19" s="21">
        <v>32</v>
      </c>
      <c r="L19" s="21">
        <v>5</v>
      </c>
      <c r="M19" s="21">
        <v>0</v>
      </c>
      <c r="N19" s="12"/>
    </row>
    <row r="20" spans="1:13" s="16" customFormat="1" ht="12.75">
      <c r="A20" s="3" t="s">
        <v>75</v>
      </c>
      <c r="B20" s="14"/>
      <c r="C20" s="4">
        <f>SUM(D20:M20)</f>
        <v>7819</v>
      </c>
      <c r="D20" s="4">
        <f aca="true" t="shared" si="3" ref="D20:M20">+D17+D18+D19</f>
        <v>6416</v>
      </c>
      <c r="E20" s="4">
        <f t="shared" si="3"/>
        <v>904</v>
      </c>
      <c r="F20" s="4">
        <f t="shared" si="3"/>
        <v>16</v>
      </c>
      <c r="G20" s="4">
        <f t="shared" si="3"/>
        <v>3</v>
      </c>
      <c r="H20" s="4">
        <f t="shared" si="3"/>
        <v>4</v>
      </c>
      <c r="I20" s="4">
        <f t="shared" si="3"/>
        <v>0</v>
      </c>
      <c r="J20" s="4">
        <f t="shared" si="3"/>
        <v>1</v>
      </c>
      <c r="K20" s="4">
        <f t="shared" si="3"/>
        <v>136</v>
      </c>
      <c r="L20" s="4">
        <f t="shared" si="3"/>
        <v>338</v>
      </c>
      <c r="M20" s="4">
        <f t="shared" si="3"/>
        <v>1</v>
      </c>
    </row>
    <row r="21" spans="1:14" ht="12.75">
      <c r="A21" s="1" t="s">
        <v>45</v>
      </c>
      <c r="B21" s="1" t="s">
        <v>32</v>
      </c>
      <c r="C21" s="19">
        <f>SUM(D21:M21)</f>
        <v>564</v>
      </c>
      <c r="D21" s="18">
        <v>453</v>
      </c>
      <c r="E21" s="18">
        <v>73</v>
      </c>
      <c r="F21" s="18">
        <v>7</v>
      </c>
      <c r="G21" s="18">
        <v>1</v>
      </c>
      <c r="H21" s="18">
        <v>1</v>
      </c>
      <c r="I21" s="18">
        <v>0</v>
      </c>
      <c r="J21" s="18">
        <v>0</v>
      </c>
      <c r="K21" s="18">
        <v>9</v>
      </c>
      <c r="L21" s="18">
        <v>17</v>
      </c>
      <c r="M21" s="18">
        <v>3</v>
      </c>
      <c r="N21" s="12"/>
    </row>
    <row r="22" spans="1:14" ht="12.75">
      <c r="A22" s="1" t="s">
        <v>45</v>
      </c>
      <c r="B22" s="1" t="s">
        <v>28</v>
      </c>
      <c r="C22" s="19">
        <f>SUM(D22:M22)</f>
        <v>141</v>
      </c>
      <c r="D22" s="18">
        <v>15</v>
      </c>
      <c r="E22" s="18">
        <v>25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100</v>
      </c>
      <c r="M22" s="18">
        <v>0</v>
      </c>
      <c r="N22" s="12"/>
    </row>
    <row r="23" spans="1:14" ht="12.75">
      <c r="A23" s="1" t="s">
        <v>45</v>
      </c>
      <c r="B23" s="1" t="s">
        <v>29</v>
      </c>
      <c r="C23" s="19">
        <f>SUM(D23:M23)</f>
        <v>9688</v>
      </c>
      <c r="D23" s="18">
        <v>8592</v>
      </c>
      <c r="E23" s="18">
        <v>673</v>
      </c>
      <c r="F23" s="18">
        <v>202</v>
      </c>
      <c r="G23" s="18">
        <v>0</v>
      </c>
      <c r="H23" s="18">
        <v>1</v>
      </c>
      <c r="I23" s="18">
        <v>0</v>
      </c>
      <c r="J23" s="18">
        <v>0</v>
      </c>
      <c r="K23" s="18">
        <v>108</v>
      </c>
      <c r="L23" s="18">
        <v>112</v>
      </c>
      <c r="M23" s="18">
        <v>0</v>
      </c>
      <c r="N23" s="12"/>
    </row>
    <row r="24" spans="1:13" s="16" customFormat="1" ht="12.75">
      <c r="A24" s="3" t="s">
        <v>76</v>
      </c>
      <c r="B24" s="14"/>
      <c r="C24" s="4">
        <f>SUM(D24:M24)</f>
        <v>10393</v>
      </c>
      <c r="D24" s="4">
        <f aca="true" t="shared" si="4" ref="D24:M24">+D21+D22+D23</f>
        <v>9060</v>
      </c>
      <c r="E24" s="4">
        <f t="shared" si="4"/>
        <v>771</v>
      </c>
      <c r="F24" s="4">
        <f t="shared" si="4"/>
        <v>209</v>
      </c>
      <c r="G24" s="4">
        <f t="shared" si="4"/>
        <v>1</v>
      </c>
      <c r="H24" s="4">
        <f t="shared" si="4"/>
        <v>3</v>
      </c>
      <c r="I24" s="4">
        <f t="shared" si="4"/>
        <v>0</v>
      </c>
      <c r="J24" s="4">
        <f t="shared" si="4"/>
        <v>0</v>
      </c>
      <c r="K24" s="4">
        <f t="shared" si="4"/>
        <v>117</v>
      </c>
      <c r="L24" s="4">
        <f t="shared" si="4"/>
        <v>229</v>
      </c>
      <c r="M24" s="4">
        <f t="shared" si="4"/>
        <v>3</v>
      </c>
    </row>
    <row r="25" spans="1:14" ht="12.75">
      <c r="A25" s="1" t="s">
        <v>46</v>
      </c>
      <c r="B25" s="1" t="s">
        <v>3</v>
      </c>
      <c r="C25" s="19">
        <f>SUM(D25:M25)</f>
        <v>78</v>
      </c>
      <c r="D25" s="18">
        <v>13</v>
      </c>
      <c r="E25" s="18">
        <v>3</v>
      </c>
      <c r="F25" s="18">
        <v>4</v>
      </c>
      <c r="G25" s="18">
        <v>0</v>
      </c>
      <c r="H25" s="18">
        <v>1</v>
      </c>
      <c r="I25" s="18">
        <v>0</v>
      </c>
      <c r="J25" s="18">
        <v>5</v>
      </c>
      <c r="K25" s="18">
        <v>0</v>
      </c>
      <c r="L25" s="18">
        <v>52</v>
      </c>
      <c r="M25" s="18">
        <v>0</v>
      </c>
      <c r="N25" s="12"/>
    </row>
    <row r="26" spans="1:14" ht="12.75">
      <c r="A26" s="1" t="s">
        <v>46</v>
      </c>
      <c r="B26" s="1" t="s">
        <v>8</v>
      </c>
      <c r="C26" s="19">
        <f>SUM(D26:M26)</f>
        <v>355</v>
      </c>
      <c r="D26" s="18">
        <v>285</v>
      </c>
      <c r="E26" s="18">
        <v>69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2"/>
    </row>
    <row r="27" spans="1:14" ht="12.75">
      <c r="A27" s="1" t="s">
        <v>46</v>
      </c>
      <c r="B27" s="1" t="s">
        <v>34</v>
      </c>
      <c r="C27" s="19">
        <f>SUM(D27:M27)</f>
        <v>81</v>
      </c>
      <c r="D27" s="18">
        <v>5</v>
      </c>
      <c r="E27" s="18">
        <v>0</v>
      </c>
      <c r="F27" s="18">
        <v>1</v>
      </c>
      <c r="G27" s="18">
        <v>0</v>
      </c>
      <c r="H27" s="18">
        <v>1</v>
      </c>
      <c r="I27" s="18">
        <v>0</v>
      </c>
      <c r="J27" s="18">
        <v>0</v>
      </c>
      <c r="K27" s="18">
        <v>2</v>
      </c>
      <c r="L27" s="18">
        <v>72</v>
      </c>
      <c r="M27" s="18">
        <v>0</v>
      </c>
      <c r="N27" s="12"/>
    </row>
    <row r="28" spans="1:14" ht="12.75">
      <c r="A28" s="1" t="s">
        <v>46</v>
      </c>
      <c r="B28" s="1" t="s">
        <v>26</v>
      </c>
      <c r="C28" s="19">
        <f>SUM(D28:M28)</f>
        <v>2945</v>
      </c>
      <c r="D28" s="21">
        <v>2662</v>
      </c>
      <c r="E28" s="21">
        <v>135</v>
      </c>
      <c r="F28" s="21">
        <v>18</v>
      </c>
      <c r="G28" s="21">
        <v>1</v>
      </c>
      <c r="H28" s="21">
        <v>1</v>
      </c>
      <c r="I28" s="21">
        <v>0</v>
      </c>
      <c r="J28" s="21">
        <v>0</v>
      </c>
      <c r="K28" s="21">
        <v>19</v>
      </c>
      <c r="L28" s="21">
        <v>109</v>
      </c>
      <c r="M28" s="21">
        <v>0</v>
      </c>
      <c r="N28" s="12"/>
    </row>
    <row r="29" spans="1:14" ht="12.75">
      <c r="A29" s="1" t="s">
        <v>46</v>
      </c>
      <c r="B29" s="1" t="s">
        <v>24</v>
      </c>
      <c r="C29" s="19">
        <f>SUM(D29:M29)</f>
        <v>2817</v>
      </c>
      <c r="D29" s="21">
        <v>2215</v>
      </c>
      <c r="E29" s="21">
        <v>398</v>
      </c>
      <c r="F29" s="21">
        <v>31</v>
      </c>
      <c r="G29" s="21">
        <v>0</v>
      </c>
      <c r="H29" s="21">
        <v>2</v>
      </c>
      <c r="I29" s="21">
        <v>0</v>
      </c>
      <c r="J29" s="21">
        <v>0</v>
      </c>
      <c r="K29" s="21">
        <v>0</v>
      </c>
      <c r="L29" s="21">
        <v>171</v>
      </c>
      <c r="M29" s="21">
        <v>0</v>
      </c>
      <c r="N29" s="12"/>
    </row>
    <row r="30" spans="1:13" s="16" customFormat="1" ht="12.75">
      <c r="A30" s="3" t="s">
        <v>77</v>
      </c>
      <c r="B30" s="14"/>
      <c r="C30" s="4">
        <f>SUM(D30:M30)</f>
        <v>6276</v>
      </c>
      <c r="D30" s="4">
        <f aca="true" t="shared" si="5" ref="D30:M30">+D25+D26+D27+D28+D29</f>
        <v>5180</v>
      </c>
      <c r="E30" s="4">
        <f t="shared" si="5"/>
        <v>605</v>
      </c>
      <c r="F30" s="4">
        <f t="shared" si="5"/>
        <v>54</v>
      </c>
      <c r="G30" s="4">
        <f t="shared" si="5"/>
        <v>1</v>
      </c>
      <c r="H30" s="4">
        <f t="shared" si="5"/>
        <v>6</v>
      </c>
      <c r="I30" s="4">
        <f t="shared" si="5"/>
        <v>0</v>
      </c>
      <c r="J30" s="4">
        <f t="shared" si="5"/>
        <v>5</v>
      </c>
      <c r="K30" s="4">
        <f t="shared" si="5"/>
        <v>21</v>
      </c>
      <c r="L30" s="4">
        <f t="shared" si="5"/>
        <v>404</v>
      </c>
      <c r="M30" s="4">
        <f t="shared" si="5"/>
        <v>0</v>
      </c>
    </row>
    <row r="31" spans="1:14" ht="12.75">
      <c r="A31" s="1" t="s">
        <v>47</v>
      </c>
      <c r="B31" s="1" t="s">
        <v>34</v>
      </c>
      <c r="C31" s="19">
        <f>SUM(D31:M31)</f>
        <v>394</v>
      </c>
      <c r="D31" s="18">
        <v>265</v>
      </c>
      <c r="E31" s="18">
        <v>34</v>
      </c>
      <c r="F31" s="18">
        <v>19</v>
      </c>
      <c r="G31" s="18">
        <v>0</v>
      </c>
      <c r="H31" s="18">
        <v>1</v>
      </c>
      <c r="I31" s="18">
        <v>0</v>
      </c>
      <c r="J31" s="18">
        <v>1</v>
      </c>
      <c r="K31" s="18">
        <v>14</v>
      </c>
      <c r="L31" s="18">
        <v>60</v>
      </c>
      <c r="M31" s="18">
        <v>0</v>
      </c>
      <c r="N31" s="12"/>
    </row>
    <row r="32" spans="1:14" ht="12.75">
      <c r="A32" s="1" t="s">
        <v>47</v>
      </c>
      <c r="B32" s="1" t="s">
        <v>1</v>
      </c>
      <c r="C32" s="19">
        <f>SUM(D32:M32)</f>
        <v>211</v>
      </c>
      <c r="D32" s="18">
        <v>90</v>
      </c>
      <c r="E32" s="18">
        <v>30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90</v>
      </c>
      <c r="M32" s="18">
        <v>0</v>
      </c>
      <c r="N32" s="12"/>
    </row>
    <row r="33" spans="1:14" ht="12.75">
      <c r="A33" s="1" t="s">
        <v>47</v>
      </c>
      <c r="B33" s="1" t="s">
        <v>14</v>
      </c>
      <c r="C33" s="19">
        <f>SUM(D33:M33)</f>
        <v>322</v>
      </c>
      <c r="D33" s="18">
        <v>188</v>
      </c>
      <c r="E33" s="18">
        <v>55</v>
      </c>
      <c r="F33" s="18">
        <v>0</v>
      </c>
      <c r="G33" s="18">
        <v>0</v>
      </c>
      <c r="H33" s="18">
        <v>1</v>
      </c>
      <c r="I33" s="18">
        <v>0</v>
      </c>
      <c r="J33" s="18">
        <v>0</v>
      </c>
      <c r="K33" s="18">
        <v>0</v>
      </c>
      <c r="L33" s="18">
        <v>78</v>
      </c>
      <c r="M33" s="18">
        <v>0</v>
      </c>
      <c r="N33" s="12"/>
    </row>
    <row r="34" spans="1:14" ht="12.75">
      <c r="A34" s="1" t="s">
        <v>47</v>
      </c>
      <c r="B34" s="1" t="s">
        <v>24</v>
      </c>
      <c r="C34" s="19">
        <f>SUM(D34:M34)</f>
        <v>2</v>
      </c>
      <c r="D34" s="18">
        <v>0</v>
      </c>
      <c r="E34" s="18">
        <v>0</v>
      </c>
      <c r="F34" s="18">
        <v>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1</v>
      </c>
      <c r="M34" s="18">
        <v>0</v>
      </c>
      <c r="N34" s="12"/>
    </row>
    <row r="35" spans="1:14" ht="12.75">
      <c r="A35" s="1" t="s">
        <v>47</v>
      </c>
      <c r="B35" s="1" t="s">
        <v>7</v>
      </c>
      <c r="C35" s="19">
        <f>SUM(D35:M35)</f>
        <v>191</v>
      </c>
      <c r="D35" s="18">
        <v>123</v>
      </c>
      <c r="E35" s="18">
        <v>29</v>
      </c>
      <c r="F35" s="18">
        <v>0</v>
      </c>
      <c r="G35" s="18">
        <v>0</v>
      </c>
      <c r="H35" s="18">
        <v>1</v>
      </c>
      <c r="I35" s="18">
        <v>0</v>
      </c>
      <c r="J35" s="18">
        <v>0</v>
      </c>
      <c r="K35" s="18">
        <v>0</v>
      </c>
      <c r="L35" s="18">
        <v>38</v>
      </c>
      <c r="M35" s="18">
        <v>0</v>
      </c>
      <c r="N35" s="12"/>
    </row>
    <row r="36" spans="1:13" s="16" customFormat="1" ht="12.75">
      <c r="A36" s="3" t="s">
        <v>78</v>
      </c>
      <c r="B36" s="14"/>
      <c r="C36" s="4">
        <f>SUM(D36:M36)</f>
        <v>1120</v>
      </c>
      <c r="D36" s="4">
        <f>+D31+D32+D33+D34+D35</f>
        <v>666</v>
      </c>
      <c r="E36" s="4">
        <f aca="true" t="shared" si="6" ref="E36:L36">+E31+E32+E33+E34+E35</f>
        <v>148</v>
      </c>
      <c r="F36" s="4">
        <f t="shared" si="6"/>
        <v>20</v>
      </c>
      <c r="G36" s="4">
        <f t="shared" si="6"/>
        <v>0</v>
      </c>
      <c r="H36" s="4">
        <f t="shared" si="6"/>
        <v>4</v>
      </c>
      <c r="I36" s="4">
        <f t="shared" si="6"/>
        <v>0</v>
      </c>
      <c r="J36" s="4">
        <f t="shared" si="6"/>
        <v>1</v>
      </c>
      <c r="K36" s="4">
        <f t="shared" si="6"/>
        <v>14</v>
      </c>
      <c r="L36" s="4">
        <f t="shared" si="6"/>
        <v>267</v>
      </c>
      <c r="M36" s="4">
        <f>+M31+M32+M33+M34</f>
        <v>0</v>
      </c>
    </row>
    <row r="37" spans="1:14" ht="12.75">
      <c r="A37" s="1" t="s">
        <v>48</v>
      </c>
      <c r="B37" s="1" t="s">
        <v>24</v>
      </c>
      <c r="C37" s="19">
        <f>SUM(D37:M37)</f>
        <v>108</v>
      </c>
      <c r="D37" s="21">
        <v>29</v>
      </c>
      <c r="E37" s="21">
        <v>8</v>
      </c>
      <c r="F37" s="21">
        <v>16</v>
      </c>
      <c r="G37" s="21">
        <v>0</v>
      </c>
      <c r="H37" s="21">
        <v>2</v>
      </c>
      <c r="I37" s="21">
        <v>0</v>
      </c>
      <c r="J37" s="21">
        <v>0</v>
      </c>
      <c r="K37" s="21">
        <v>0</v>
      </c>
      <c r="L37" s="21">
        <v>53</v>
      </c>
      <c r="M37" s="21">
        <v>0</v>
      </c>
      <c r="N37" s="12"/>
    </row>
    <row r="38" spans="1:14" ht="12.75">
      <c r="A38" s="1" t="s">
        <v>48</v>
      </c>
      <c r="B38" s="1" t="s">
        <v>3</v>
      </c>
      <c r="C38" s="19">
        <f>SUM(D38:M38)</f>
        <v>154</v>
      </c>
      <c r="D38" s="21">
        <v>40</v>
      </c>
      <c r="E38" s="21">
        <v>13</v>
      </c>
      <c r="F38" s="21">
        <v>10</v>
      </c>
      <c r="G38" s="21">
        <v>0</v>
      </c>
      <c r="H38" s="21">
        <v>1</v>
      </c>
      <c r="I38" s="21">
        <v>0</v>
      </c>
      <c r="J38" s="21">
        <v>2</v>
      </c>
      <c r="K38" s="21">
        <v>0</v>
      </c>
      <c r="L38" s="21">
        <v>88</v>
      </c>
      <c r="M38" s="21">
        <v>0</v>
      </c>
      <c r="N38" s="12"/>
    </row>
    <row r="39" spans="1:13" s="16" customFormat="1" ht="12.75">
      <c r="A39" s="3" t="s">
        <v>79</v>
      </c>
      <c r="B39" s="14"/>
      <c r="C39" s="4">
        <f>SUM(D39:M39)</f>
        <v>262</v>
      </c>
      <c r="D39" s="4">
        <f aca="true" t="shared" si="7" ref="D39:M39">+D37+D38</f>
        <v>69</v>
      </c>
      <c r="E39" s="4">
        <f t="shared" si="7"/>
        <v>21</v>
      </c>
      <c r="F39" s="4">
        <f t="shared" si="7"/>
        <v>26</v>
      </c>
      <c r="G39" s="4">
        <f t="shared" si="7"/>
        <v>0</v>
      </c>
      <c r="H39" s="4">
        <f t="shared" si="7"/>
        <v>3</v>
      </c>
      <c r="I39" s="4">
        <f t="shared" si="7"/>
        <v>0</v>
      </c>
      <c r="J39" s="4">
        <f t="shared" si="7"/>
        <v>2</v>
      </c>
      <c r="K39" s="4">
        <f t="shared" si="7"/>
        <v>0</v>
      </c>
      <c r="L39" s="4">
        <f t="shared" si="7"/>
        <v>141</v>
      </c>
      <c r="M39" s="4">
        <f t="shared" si="7"/>
        <v>0</v>
      </c>
    </row>
    <row r="40" spans="1:14" ht="12.75">
      <c r="A40" s="1" t="s">
        <v>49</v>
      </c>
      <c r="B40" s="1" t="s">
        <v>22</v>
      </c>
      <c r="C40" s="19">
        <f>SUM(D40:M40)</f>
        <v>10454</v>
      </c>
      <c r="D40" s="18">
        <v>9405</v>
      </c>
      <c r="E40" s="18">
        <v>896</v>
      </c>
      <c r="F40" s="18">
        <v>0</v>
      </c>
      <c r="G40" s="18">
        <v>1</v>
      </c>
      <c r="H40" s="18">
        <v>1</v>
      </c>
      <c r="I40" s="18">
        <v>0</v>
      </c>
      <c r="J40" s="18">
        <v>0</v>
      </c>
      <c r="K40" s="18">
        <v>56</v>
      </c>
      <c r="L40" s="18">
        <v>3</v>
      </c>
      <c r="M40" s="18">
        <v>92</v>
      </c>
      <c r="N40" s="12"/>
    </row>
    <row r="41" spans="1:13" s="16" customFormat="1" ht="12.75">
      <c r="A41" s="3" t="s">
        <v>80</v>
      </c>
      <c r="B41" s="14"/>
      <c r="C41" s="4">
        <f>SUM(D41:M41)</f>
        <v>10454</v>
      </c>
      <c r="D41" s="4">
        <f aca="true" t="shared" si="8" ref="D41:M41">+D40</f>
        <v>9405</v>
      </c>
      <c r="E41" s="4">
        <f t="shared" si="8"/>
        <v>896</v>
      </c>
      <c r="F41" s="4">
        <f t="shared" si="8"/>
        <v>0</v>
      </c>
      <c r="G41" s="4">
        <f t="shared" si="8"/>
        <v>1</v>
      </c>
      <c r="H41" s="4">
        <f t="shared" si="8"/>
        <v>1</v>
      </c>
      <c r="I41" s="4">
        <f t="shared" si="8"/>
        <v>0</v>
      </c>
      <c r="J41" s="4">
        <f t="shared" si="8"/>
        <v>0</v>
      </c>
      <c r="K41" s="4">
        <f t="shared" si="8"/>
        <v>56</v>
      </c>
      <c r="L41" s="4">
        <f t="shared" si="8"/>
        <v>3</v>
      </c>
      <c r="M41" s="4">
        <f t="shared" si="8"/>
        <v>92</v>
      </c>
    </row>
    <row r="42" spans="1:14" ht="12.75">
      <c r="A42" s="1" t="s">
        <v>50</v>
      </c>
      <c r="B42" s="1" t="s">
        <v>12</v>
      </c>
      <c r="C42" s="19">
        <f>SUM(D42:M42)</f>
        <v>261</v>
      </c>
      <c r="D42" s="18">
        <v>232</v>
      </c>
      <c r="E42" s="18">
        <v>24</v>
      </c>
      <c r="F42" s="18">
        <v>1</v>
      </c>
      <c r="G42" s="18">
        <v>0</v>
      </c>
      <c r="H42" s="18">
        <v>1</v>
      </c>
      <c r="I42" s="18">
        <v>0</v>
      </c>
      <c r="J42" s="18">
        <v>0</v>
      </c>
      <c r="K42" s="18">
        <v>3</v>
      </c>
      <c r="L42" s="18">
        <v>0</v>
      </c>
      <c r="M42" s="18">
        <v>0</v>
      </c>
      <c r="N42" s="12"/>
    </row>
    <row r="43" spans="1:14" ht="12.75">
      <c r="A43" s="1" t="s">
        <v>50</v>
      </c>
      <c r="B43" s="1" t="s">
        <v>39</v>
      </c>
      <c r="C43" s="19">
        <f>SUM(D43:M43)</f>
        <v>972</v>
      </c>
      <c r="D43" s="18">
        <v>672</v>
      </c>
      <c r="E43" s="18">
        <v>192</v>
      </c>
      <c r="F43" s="18">
        <v>2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105</v>
      </c>
      <c r="M43" s="18">
        <v>0</v>
      </c>
      <c r="N43" s="12"/>
    </row>
    <row r="44" spans="1:14" ht="12.75">
      <c r="A44" s="1" t="s">
        <v>50</v>
      </c>
      <c r="B44" s="1" t="s">
        <v>2</v>
      </c>
      <c r="C44" s="19">
        <f>SUM(D44:M44)</f>
        <v>124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3</v>
      </c>
      <c r="L44" s="18">
        <v>121</v>
      </c>
      <c r="M44" s="18">
        <v>0</v>
      </c>
      <c r="N44" s="12"/>
    </row>
    <row r="45" spans="1:13" s="16" customFormat="1" ht="12.75">
      <c r="A45" s="3" t="s">
        <v>81</v>
      </c>
      <c r="B45" s="14"/>
      <c r="C45" s="4">
        <f>SUM(D45:M45)</f>
        <v>1357</v>
      </c>
      <c r="D45" s="4">
        <f aca="true" t="shared" si="9" ref="D45:M45">+D42+D43+D44</f>
        <v>904</v>
      </c>
      <c r="E45" s="4">
        <f t="shared" si="9"/>
        <v>216</v>
      </c>
      <c r="F45" s="4">
        <f t="shared" si="9"/>
        <v>3</v>
      </c>
      <c r="G45" s="4">
        <f t="shared" si="9"/>
        <v>0</v>
      </c>
      <c r="H45" s="4">
        <f t="shared" si="9"/>
        <v>2</v>
      </c>
      <c r="I45" s="4">
        <f t="shared" si="9"/>
        <v>0</v>
      </c>
      <c r="J45" s="4">
        <f t="shared" si="9"/>
        <v>0</v>
      </c>
      <c r="K45" s="4">
        <f t="shared" si="9"/>
        <v>6</v>
      </c>
      <c r="L45" s="4">
        <f t="shared" si="9"/>
        <v>226</v>
      </c>
      <c r="M45" s="4">
        <f t="shared" si="9"/>
        <v>0</v>
      </c>
    </row>
    <row r="46" spans="1:14" ht="12.75">
      <c r="A46" s="1" t="s">
        <v>51</v>
      </c>
      <c r="B46" s="1" t="s">
        <v>36</v>
      </c>
      <c r="C46" s="19">
        <f aca="true" t="shared" si="10" ref="C46:C54">SUM(D46:M46)</f>
        <v>636</v>
      </c>
      <c r="D46" s="18">
        <v>445</v>
      </c>
      <c r="E46" s="18">
        <v>83</v>
      </c>
      <c r="F46" s="18">
        <v>0</v>
      </c>
      <c r="G46" s="18">
        <v>1</v>
      </c>
      <c r="H46" s="18">
        <v>1</v>
      </c>
      <c r="I46" s="18">
        <v>0</v>
      </c>
      <c r="J46" s="18">
        <v>0</v>
      </c>
      <c r="K46" s="18">
        <v>0</v>
      </c>
      <c r="L46" s="18">
        <v>106</v>
      </c>
      <c r="M46" s="18">
        <v>0</v>
      </c>
      <c r="N46" s="12"/>
    </row>
    <row r="47" spans="1:14" ht="12.75">
      <c r="A47" s="1" t="s">
        <v>51</v>
      </c>
      <c r="B47" s="1" t="s">
        <v>21</v>
      </c>
      <c r="C47" s="19">
        <f t="shared" si="10"/>
        <v>446</v>
      </c>
      <c r="D47" s="18">
        <v>344</v>
      </c>
      <c r="E47" s="18">
        <v>65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18</v>
      </c>
      <c r="L47" s="18">
        <v>18</v>
      </c>
      <c r="M47" s="18">
        <v>0</v>
      </c>
      <c r="N47" s="12"/>
    </row>
    <row r="48" spans="1:14" ht="12.75">
      <c r="A48" s="1" t="s">
        <v>51</v>
      </c>
      <c r="B48" s="1" t="s">
        <v>6</v>
      </c>
      <c r="C48" s="9">
        <f t="shared" si="10"/>
        <v>157</v>
      </c>
      <c r="D48" s="11">
        <v>58</v>
      </c>
      <c r="E48" s="11">
        <v>15</v>
      </c>
      <c r="F48" s="11">
        <v>0</v>
      </c>
      <c r="G48" s="11">
        <v>1</v>
      </c>
      <c r="H48" s="11">
        <v>2</v>
      </c>
      <c r="I48" s="11">
        <v>0</v>
      </c>
      <c r="J48" s="11">
        <v>0</v>
      </c>
      <c r="K48" s="11">
        <v>6</v>
      </c>
      <c r="L48" s="11">
        <v>75</v>
      </c>
      <c r="M48" s="11">
        <v>0</v>
      </c>
      <c r="N48" s="12"/>
    </row>
    <row r="49" spans="1:14" ht="12.75">
      <c r="A49" s="1" t="s">
        <v>51</v>
      </c>
      <c r="B49" s="1" t="s">
        <v>30</v>
      </c>
      <c r="C49" s="9">
        <f t="shared" si="10"/>
        <v>125</v>
      </c>
      <c r="D49" s="11">
        <v>76</v>
      </c>
      <c r="E49" s="11">
        <v>9</v>
      </c>
      <c r="F49" s="11">
        <v>0</v>
      </c>
      <c r="G49" s="11">
        <v>1</v>
      </c>
      <c r="H49" s="11">
        <v>1</v>
      </c>
      <c r="I49" s="11">
        <v>0</v>
      </c>
      <c r="J49" s="11">
        <v>0</v>
      </c>
      <c r="K49" s="11">
        <v>9</v>
      </c>
      <c r="L49" s="11">
        <v>29</v>
      </c>
      <c r="M49" s="11">
        <v>0</v>
      </c>
      <c r="N49" s="12"/>
    </row>
    <row r="50" spans="1:14" ht="12.75">
      <c r="A50" s="1" t="s">
        <v>51</v>
      </c>
      <c r="B50" s="1" t="s">
        <v>37</v>
      </c>
      <c r="C50" s="9">
        <f t="shared" si="10"/>
        <v>357</v>
      </c>
      <c r="D50" s="11">
        <v>191</v>
      </c>
      <c r="E50" s="11">
        <v>35</v>
      </c>
      <c r="F50" s="11">
        <v>0</v>
      </c>
      <c r="G50" s="11">
        <v>0</v>
      </c>
      <c r="H50" s="11">
        <v>2</v>
      </c>
      <c r="I50" s="11">
        <v>0</v>
      </c>
      <c r="J50" s="11">
        <v>0</v>
      </c>
      <c r="K50" s="11">
        <v>19</v>
      </c>
      <c r="L50" s="11">
        <v>110</v>
      </c>
      <c r="M50" s="11">
        <v>0</v>
      </c>
      <c r="N50" s="12"/>
    </row>
    <row r="51" spans="1:14" ht="12.75">
      <c r="A51" s="1" t="s">
        <v>51</v>
      </c>
      <c r="B51" s="1" t="s">
        <v>0</v>
      </c>
      <c r="C51" s="19">
        <f t="shared" si="10"/>
        <v>3124</v>
      </c>
      <c r="D51" s="21">
        <v>2580</v>
      </c>
      <c r="E51" s="21">
        <v>348</v>
      </c>
      <c r="F51" s="21">
        <v>27</v>
      </c>
      <c r="G51" s="21">
        <v>1</v>
      </c>
      <c r="H51" s="21">
        <v>1</v>
      </c>
      <c r="I51" s="21">
        <v>0</v>
      </c>
      <c r="J51" s="21">
        <v>0</v>
      </c>
      <c r="K51" s="21">
        <v>50</v>
      </c>
      <c r="L51" s="21">
        <v>116</v>
      </c>
      <c r="M51" s="21">
        <v>1</v>
      </c>
      <c r="N51" s="12"/>
    </row>
    <row r="52" spans="1:14" ht="12.75">
      <c r="A52" s="1" t="s">
        <v>51</v>
      </c>
      <c r="B52" s="1" t="s">
        <v>17</v>
      </c>
      <c r="C52" s="19">
        <f t="shared" si="10"/>
        <v>3054</v>
      </c>
      <c r="D52" s="21">
        <v>2221</v>
      </c>
      <c r="E52" s="21">
        <v>465</v>
      </c>
      <c r="F52" s="21">
        <v>42</v>
      </c>
      <c r="G52" s="21">
        <v>1</v>
      </c>
      <c r="H52" s="21">
        <v>1</v>
      </c>
      <c r="I52" s="21">
        <v>0</v>
      </c>
      <c r="J52" s="21">
        <v>0</v>
      </c>
      <c r="K52" s="21">
        <v>80</v>
      </c>
      <c r="L52" s="21">
        <v>244</v>
      </c>
      <c r="M52" s="21">
        <v>0</v>
      </c>
      <c r="N52" s="12"/>
    </row>
    <row r="53" spans="1:14" ht="12.75">
      <c r="A53" s="1" t="s">
        <v>51</v>
      </c>
      <c r="B53" s="1" t="s">
        <v>19</v>
      </c>
      <c r="C53" s="19">
        <f t="shared" si="10"/>
        <v>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5</v>
      </c>
      <c r="M53" s="21">
        <v>0</v>
      </c>
      <c r="N53" s="12"/>
    </row>
    <row r="54" spans="1:14" ht="12.75">
      <c r="A54" s="1" t="s">
        <v>51</v>
      </c>
      <c r="B54" s="1" t="s">
        <v>4</v>
      </c>
      <c r="C54" s="19">
        <f t="shared" si="10"/>
        <v>1289</v>
      </c>
      <c r="D54" s="21">
        <v>1060</v>
      </c>
      <c r="E54" s="21">
        <v>73</v>
      </c>
      <c r="F54" s="21">
        <v>10</v>
      </c>
      <c r="G54" s="21">
        <v>0</v>
      </c>
      <c r="H54" s="21">
        <v>1</v>
      </c>
      <c r="I54" s="21">
        <v>0</v>
      </c>
      <c r="J54" s="21">
        <v>0</v>
      </c>
      <c r="K54" s="21">
        <v>52</v>
      </c>
      <c r="L54" s="21">
        <v>93</v>
      </c>
      <c r="M54" s="21">
        <v>0</v>
      </c>
      <c r="N54" s="12"/>
    </row>
    <row r="55" spans="1:13" s="16" customFormat="1" ht="12.75">
      <c r="A55" s="3" t="s">
        <v>82</v>
      </c>
      <c r="B55" s="14"/>
      <c r="C55" s="4">
        <f>SUM(D55:M55)</f>
        <v>9193</v>
      </c>
      <c r="D55" s="4">
        <f aca="true" t="shared" si="11" ref="D55:M55">+D46+D47+D48+D49+D50+D51+D52+D53+D54</f>
        <v>6975</v>
      </c>
      <c r="E55" s="4">
        <f t="shared" si="11"/>
        <v>1093</v>
      </c>
      <c r="F55" s="4">
        <f t="shared" si="11"/>
        <v>79</v>
      </c>
      <c r="G55" s="4">
        <f t="shared" si="11"/>
        <v>5</v>
      </c>
      <c r="H55" s="4">
        <f t="shared" si="11"/>
        <v>10</v>
      </c>
      <c r="I55" s="4">
        <f t="shared" si="11"/>
        <v>0</v>
      </c>
      <c r="J55" s="4">
        <f t="shared" si="11"/>
        <v>0</v>
      </c>
      <c r="K55" s="4">
        <f t="shared" si="11"/>
        <v>234</v>
      </c>
      <c r="L55" s="4">
        <f t="shared" si="11"/>
        <v>796</v>
      </c>
      <c r="M55" s="4">
        <f t="shared" si="11"/>
        <v>1</v>
      </c>
    </row>
    <row r="56" spans="1:14" ht="12.75">
      <c r="A56" s="1" t="s">
        <v>52</v>
      </c>
      <c r="B56" s="1" t="s">
        <v>27</v>
      </c>
      <c r="C56" s="19">
        <f aca="true" t="shared" si="12" ref="C56:C61">SUM(D56:M56)</f>
        <v>455</v>
      </c>
      <c r="D56" s="18">
        <v>279</v>
      </c>
      <c r="E56" s="18">
        <v>30</v>
      </c>
      <c r="F56" s="18">
        <v>2</v>
      </c>
      <c r="G56" s="18">
        <v>1</v>
      </c>
      <c r="H56" s="18">
        <v>1</v>
      </c>
      <c r="I56" s="18">
        <v>0</v>
      </c>
      <c r="J56" s="18">
        <v>0</v>
      </c>
      <c r="K56" s="18">
        <v>18</v>
      </c>
      <c r="L56" s="18">
        <v>123</v>
      </c>
      <c r="M56" s="18">
        <v>1</v>
      </c>
      <c r="N56" s="12"/>
    </row>
    <row r="57" spans="1:14" ht="12.75">
      <c r="A57" s="1" t="s">
        <v>52</v>
      </c>
      <c r="B57" s="1" t="s">
        <v>20</v>
      </c>
      <c r="C57" s="19">
        <f t="shared" si="12"/>
        <v>277</v>
      </c>
      <c r="D57" s="18">
        <v>152</v>
      </c>
      <c r="E57" s="18">
        <v>30</v>
      </c>
      <c r="F57" s="18">
        <v>0</v>
      </c>
      <c r="G57" s="18">
        <v>0</v>
      </c>
      <c r="H57" s="18">
        <v>1</v>
      </c>
      <c r="I57" s="18">
        <v>0</v>
      </c>
      <c r="J57" s="18">
        <v>0</v>
      </c>
      <c r="K57" s="18">
        <v>0</v>
      </c>
      <c r="L57" s="18">
        <v>94</v>
      </c>
      <c r="M57" s="18">
        <v>0</v>
      </c>
      <c r="N57" s="12"/>
    </row>
    <row r="58" spans="1:14" ht="12.75">
      <c r="A58" s="1" t="s">
        <v>52</v>
      </c>
      <c r="B58" s="1" t="s">
        <v>33</v>
      </c>
      <c r="C58" s="19">
        <f t="shared" si="12"/>
        <v>35</v>
      </c>
      <c r="D58" s="18">
        <v>0</v>
      </c>
      <c r="E58" s="18">
        <v>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33</v>
      </c>
      <c r="M58" s="18">
        <v>0</v>
      </c>
      <c r="N58" s="12"/>
    </row>
    <row r="59" spans="1:14" ht="12.75">
      <c r="A59" s="1" t="s">
        <v>52</v>
      </c>
      <c r="B59" s="1" t="s">
        <v>15</v>
      </c>
      <c r="C59" s="19">
        <f t="shared" si="12"/>
        <v>8205</v>
      </c>
      <c r="D59" s="18">
        <v>6626</v>
      </c>
      <c r="E59" s="18">
        <v>1209</v>
      </c>
      <c r="F59" s="18">
        <v>48</v>
      </c>
      <c r="G59" s="18">
        <v>0</v>
      </c>
      <c r="H59" s="18">
        <v>2</v>
      </c>
      <c r="I59" s="18">
        <v>0</v>
      </c>
      <c r="J59" s="18">
        <v>0</v>
      </c>
      <c r="K59" s="18">
        <v>0</v>
      </c>
      <c r="L59" s="18">
        <v>320</v>
      </c>
      <c r="M59" s="18">
        <v>0</v>
      </c>
      <c r="N59" s="12"/>
    </row>
    <row r="60" spans="1:14" ht="12.75">
      <c r="A60" s="1" t="s">
        <v>52</v>
      </c>
      <c r="B60" s="1" t="s">
        <v>3</v>
      </c>
      <c r="C60" s="19">
        <f t="shared" si="12"/>
        <v>465</v>
      </c>
      <c r="D60" s="18">
        <v>387</v>
      </c>
      <c r="E60" s="18">
        <v>60</v>
      </c>
      <c r="F60" s="18">
        <v>1</v>
      </c>
      <c r="G60" s="18">
        <v>1</v>
      </c>
      <c r="H60" s="18">
        <v>1</v>
      </c>
      <c r="I60" s="18">
        <v>0</v>
      </c>
      <c r="J60" s="18">
        <v>0</v>
      </c>
      <c r="K60" s="18">
        <v>0</v>
      </c>
      <c r="L60" s="18">
        <v>15</v>
      </c>
      <c r="M60" s="18">
        <v>0</v>
      </c>
      <c r="N60" s="12"/>
    </row>
    <row r="61" spans="1:14" ht="12.75">
      <c r="A61" s="1" t="s">
        <v>52</v>
      </c>
      <c r="B61" s="7" t="s">
        <v>21</v>
      </c>
      <c r="C61" s="19">
        <f t="shared" si="12"/>
        <v>14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14</v>
      </c>
      <c r="M61" s="18">
        <v>0</v>
      </c>
      <c r="N61" s="12"/>
    </row>
    <row r="62" spans="1:13" s="16" customFormat="1" ht="12.75">
      <c r="A62" s="3" t="s">
        <v>83</v>
      </c>
      <c r="B62" s="14"/>
      <c r="C62" s="4">
        <f>SUM(D62:M62)</f>
        <v>9451</v>
      </c>
      <c r="D62" s="4">
        <f aca="true" t="shared" si="13" ref="D62:M62">+D56+D57+D58+D59+D60+D61</f>
        <v>7444</v>
      </c>
      <c r="E62" s="4">
        <f t="shared" si="13"/>
        <v>1331</v>
      </c>
      <c r="F62" s="4">
        <f t="shared" si="13"/>
        <v>51</v>
      </c>
      <c r="G62" s="4">
        <f t="shared" si="13"/>
        <v>2</v>
      </c>
      <c r="H62" s="4">
        <f t="shared" si="13"/>
        <v>5</v>
      </c>
      <c r="I62" s="4">
        <f t="shared" si="13"/>
        <v>0</v>
      </c>
      <c r="J62" s="4">
        <f t="shared" si="13"/>
        <v>0</v>
      </c>
      <c r="K62" s="4">
        <f t="shared" si="13"/>
        <v>18</v>
      </c>
      <c r="L62" s="4">
        <f t="shared" si="13"/>
        <v>599</v>
      </c>
      <c r="M62" s="4">
        <f t="shared" si="13"/>
        <v>1</v>
      </c>
    </row>
    <row r="63" spans="1:14" ht="12.75">
      <c r="A63" s="1" t="s">
        <v>53</v>
      </c>
      <c r="B63" s="1" t="s">
        <v>28</v>
      </c>
      <c r="C63" s="19">
        <f>SUM(D63:M63)</f>
        <v>769</v>
      </c>
      <c r="D63" s="18">
        <v>581</v>
      </c>
      <c r="E63" s="18">
        <v>119</v>
      </c>
      <c r="F63" s="18">
        <v>0</v>
      </c>
      <c r="G63" s="18">
        <v>1</v>
      </c>
      <c r="H63" s="18">
        <v>1</v>
      </c>
      <c r="I63" s="18">
        <v>0</v>
      </c>
      <c r="J63" s="18">
        <v>0</v>
      </c>
      <c r="K63" s="18">
        <v>0</v>
      </c>
      <c r="L63" s="18">
        <v>51</v>
      </c>
      <c r="M63" s="18">
        <v>16</v>
      </c>
      <c r="N63" s="12"/>
    </row>
    <row r="64" spans="1:14" ht="12.75">
      <c r="A64" s="1" t="s">
        <v>53</v>
      </c>
      <c r="B64" s="1" t="s">
        <v>19</v>
      </c>
      <c r="C64" s="19">
        <f>SUM(D64:M64)</f>
        <v>257</v>
      </c>
      <c r="D64" s="18">
        <v>76</v>
      </c>
      <c r="E64" s="18">
        <v>37</v>
      </c>
      <c r="F64" s="18">
        <v>0</v>
      </c>
      <c r="G64" s="18">
        <v>0</v>
      </c>
      <c r="H64" s="18">
        <v>2</v>
      </c>
      <c r="I64" s="18">
        <v>0</v>
      </c>
      <c r="J64" s="18">
        <v>0</v>
      </c>
      <c r="K64" s="18">
        <v>0</v>
      </c>
      <c r="L64" s="18">
        <v>142</v>
      </c>
      <c r="M64" s="18">
        <v>0</v>
      </c>
      <c r="N64" s="12"/>
    </row>
    <row r="65" spans="1:14" ht="12.75">
      <c r="A65" s="1" t="s">
        <v>53</v>
      </c>
      <c r="B65" s="1" t="s">
        <v>8</v>
      </c>
      <c r="C65" s="19">
        <f>SUM(D65:M65)</f>
        <v>1942</v>
      </c>
      <c r="D65" s="18">
        <v>1534</v>
      </c>
      <c r="E65" s="18">
        <v>387</v>
      </c>
      <c r="F65" s="18">
        <v>0</v>
      </c>
      <c r="G65" s="18">
        <v>0</v>
      </c>
      <c r="H65" s="18">
        <v>1</v>
      </c>
      <c r="I65" s="18">
        <v>0</v>
      </c>
      <c r="J65" s="18">
        <v>0</v>
      </c>
      <c r="K65" s="18">
        <v>0</v>
      </c>
      <c r="L65" s="18">
        <v>20</v>
      </c>
      <c r="M65" s="18">
        <v>0</v>
      </c>
      <c r="N65" s="12"/>
    </row>
    <row r="66" spans="1:14" ht="12.75">
      <c r="A66" s="1" t="s">
        <v>53</v>
      </c>
      <c r="B66" s="7" t="s">
        <v>21</v>
      </c>
      <c r="C66" s="19">
        <f>SUM(D66:M66)</f>
        <v>67</v>
      </c>
      <c r="D66" s="18">
        <v>15</v>
      </c>
      <c r="E66" s="18">
        <v>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3</v>
      </c>
      <c r="L66" s="18">
        <v>47</v>
      </c>
      <c r="M66" s="18">
        <v>0</v>
      </c>
      <c r="N66" s="12"/>
    </row>
    <row r="67" spans="1:14" ht="12.75">
      <c r="A67" s="1" t="s">
        <v>53</v>
      </c>
      <c r="B67" s="1" t="s">
        <v>33</v>
      </c>
      <c r="C67" s="19">
        <f>SUM(D67:M67)</f>
        <v>4680</v>
      </c>
      <c r="D67" s="18">
        <v>3614</v>
      </c>
      <c r="E67" s="18">
        <v>658</v>
      </c>
      <c r="F67" s="18">
        <v>1</v>
      </c>
      <c r="G67" s="18">
        <v>0</v>
      </c>
      <c r="H67" s="18">
        <v>4</v>
      </c>
      <c r="I67" s="18">
        <v>0</v>
      </c>
      <c r="J67" s="18">
        <v>0</v>
      </c>
      <c r="K67" s="18">
        <v>0</v>
      </c>
      <c r="L67" s="18">
        <v>403</v>
      </c>
      <c r="M67" s="18">
        <v>0</v>
      </c>
      <c r="N67" s="12"/>
    </row>
    <row r="68" spans="1:13" s="16" customFormat="1" ht="12.75">
      <c r="A68" s="3" t="s">
        <v>84</v>
      </c>
      <c r="B68" s="14"/>
      <c r="C68" s="4">
        <f>SUM(D68:M68)</f>
        <v>7715</v>
      </c>
      <c r="D68" s="4">
        <f aca="true" t="shared" si="14" ref="D68:M68">+D63+D64+D65+D66+D67</f>
        <v>5820</v>
      </c>
      <c r="E68" s="4">
        <f t="shared" si="14"/>
        <v>1203</v>
      </c>
      <c r="F68" s="4">
        <f t="shared" si="14"/>
        <v>1</v>
      </c>
      <c r="G68" s="4">
        <f t="shared" si="14"/>
        <v>1</v>
      </c>
      <c r="H68" s="4">
        <f t="shared" si="14"/>
        <v>8</v>
      </c>
      <c r="I68" s="4">
        <f t="shared" si="14"/>
        <v>0</v>
      </c>
      <c r="J68" s="4">
        <f t="shared" si="14"/>
        <v>0</v>
      </c>
      <c r="K68" s="4">
        <f t="shared" si="14"/>
        <v>3</v>
      </c>
      <c r="L68" s="4">
        <f t="shared" si="14"/>
        <v>663</v>
      </c>
      <c r="M68" s="4">
        <f t="shared" si="14"/>
        <v>16</v>
      </c>
    </row>
    <row r="69" spans="1:14" ht="12.75">
      <c r="A69" s="1" t="s">
        <v>54</v>
      </c>
      <c r="B69" s="1" t="s">
        <v>35</v>
      </c>
      <c r="C69" s="9">
        <f aca="true" t="shared" si="15" ref="C69:C74">SUM(D69:M69)</f>
        <v>85</v>
      </c>
      <c r="D69" s="11">
        <v>0</v>
      </c>
      <c r="E69" s="11">
        <v>2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  <c r="K69" s="11">
        <v>0</v>
      </c>
      <c r="L69" s="11">
        <v>82</v>
      </c>
      <c r="M69" s="11">
        <v>0</v>
      </c>
      <c r="N69" s="12"/>
    </row>
    <row r="70" spans="1:14" ht="12.75">
      <c r="A70" s="1" t="s">
        <v>54</v>
      </c>
      <c r="B70" s="1" t="s">
        <v>18</v>
      </c>
      <c r="C70" s="19">
        <f t="shared" si="15"/>
        <v>425</v>
      </c>
      <c r="D70" s="18">
        <v>185</v>
      </c>
      <c r="E70" s="18">
        <v>3</v>
      </c>
      <c r="F70" s="18">
        <v>0</v>
      </c>
      <c r="G70" s="18">
        <v>2</v>
      </c>
      <c r="H70" s="18">
        <v>2</v>
      </c>
      <c r="I70" s="18">
        <v>0</v>
      </c>
      <c r="J70" s="18">
        <v>0</v>
      </c>
      <c r="K70" s="18">
        <v>0</v>
      </c>
      <c r="L70" s="18">
        <v>233</v>
      </c>
      <c r="M70" s="18">
        <v>0</v>
      </c>
      <c r="N70" s="12"/>
    </row>
    <row r="71" spans="1:14" ht="12.75">
      <c r="A71" s="1" t="s">
        <v>54</v>
      </c>
      <c r="B71" s="1" t="s">
        <v>5</v>
      </c>
      <c r="C71" s="19">
        <f t="shared" si="15"/>
        <v>4227</v>
      </c>
      <c r="D71" s="18">
        <v>3148</v>
      </c>
      <c r="E71" s="18">
        <v>586</v>
      </c>
      <c r="F71" s="18">
        <v>47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445</v>
      </c>
      <c r="M71" s="18">
        <v>0</v>
      </c>
      <c r="N71" s="12"/>
    </row>
    <row r="72" spans="1:14" ht="12.75">
      <c r="A72" s="1" t="s">
        <v>54</v>
      </c>
      <c r="B72" s="1" t="s">
        <v>31</v>
      </c>
      <c r="C72" s="19">
        <f t="shared" si="15"/>
        <v>2695</v>
      </c>
      <c r="D72" s="18">
        <v>1969</v>
      </c>
      <c r="E72" s="18">
        <v>274</v>
      </c>
      <c r="F72" s="18">
        <v>3</v>
      </c>
      <c r="G72" s="18">
        <v>1</v>
      </c>
      <c r="H72" s="18">
        <v>1</v>
      </c>
      <c r="I72" s="18">
        <v>0</v>
      </c>
      <c r="J72" s="18">
        <v>0</v>
      </c>
      <c r="K72" s="18">
        <v>33</v>
      </c>
      <c r="L72" s="18">
        <v>414</v>
      </c>
      <c r="M72" s="18">
        <v>0</v>
      </c>
      <c r="N72" s="12"/>
    </row>
    <row r="73" spans="1:14" ht="12.75">
      <c r="A73" s="1" t="s">
        <v>54</v>
      </c>
      <c r="B73" s="1" t="s">
        <v>9</v>
      </c>
      <c r="C73" s="19">
        <f t="shared" si="15"/>
        <v>1045</v>
      </c>
      <c r="D73" s="18">
        <v>863</v>
      </c>
      <c r="E73" s="18">
        <v>134</v>
      </c>
      <c r="F73" s="18">
        <v>1</v>
      </c>
      <c r="G73" s="18">
        <v>0</v>
      </c>
      <c r="H73" s="18">
        <v>1</v>
      </c>
      <c r="I73" s="18">
        <v>0</v>
      </c>
      <c r="J73" s="18">
        <v>0</v>
      </c>
      <c r="K73" s="18">
        <v>0</v>
      </c>
      <c r="L73" s="18">
        <v>46</v>
      </c>
      <c r="M73" s="18">
        <v>0</v>
      </c>
      <c r="N73" s="12"/>
    </row>
    <row r="74" spans="1:14" ht="12.75">
      <c r="A74" s="1" t="s">
        <v>54</v>
      </c>
      <c r="B74" s="1" t="s">
        <v>11</v>
      </c>
      <c r="C74" s="19">
        <f t="shared" si="15"/>
        <v>1324</v>
      </c>
      <c r="D74" s="18">
        <v>1165</v>
      </c>
      <c r="E74" s="18">
        <v>118</v>
      </c>
      <c r="F74" s="18">
        <v>28</v>
      </c>
      <c r="G74" s="18">
        <v>1</v>
      </c>
      <c r="H74" s="18">
        <v>1</v>
      </c>
      <c r="I74" s="18">
        <v>0</v>
      </c>
      <c r="J74" s="18">
        <v>0</v>
      </c>
      <c r="K74" s="18">
        <v>11</v>
      </c>
      <c r="L74" s="18">
        <v>0</v>
      </c>
      <c r="M74" s="18">
        <v>0</v>
      </c>
      <c r="N74" s="12"/>
    </row>
    <row r="75" spans="1:13" s="16" customFormat="1" ht="12.75">
      <c r="A75" s="3" t="s">
        <v>85</v>
      </c>
      <c r="C75" s="4">
        <f>SUM(D75:M75)</f>
        <v>9801</v>
      </c>
      <c r="D75" s="4">
        <f aca="true" t="shared" si="16" ref="D75:M75">+D69+D70+D71+D72+D73+D74</f>
        <v>7330</v>
      </c>
      <c r="E75" s="4">
        <f t="shared" si="16"/>
        <v>1117</v>
      </c>
      <c r="F75" s="4">
        <f t="shared" si="16"/>
        <v>79</v>
      </c>
      <c r="G75" s="4">
        <f t="shared" si="16"/>
        <v>4</v>
      </c>
      <c r="H75" s="4">
        <f t="shared" si="16"/>
        <v>7</v>
      </c>
      <c r="I75" s="4">
        <f t="shared" si="16"/>
        <v>0</v>
      </c>
      <c r="J75" s="4">
        <f t="shared" si="16"/>
        <v>0</v>
      </c>
      <c r="K75" s="4">
        <f t="shared" si="16"/>
        <v>44</v>
      </c>
      <c r="L75" s="4">
        <f t="shared" si="16"/>
        <v>1220</v>
      </c>
      <c r="M75" s="4">
        <f t="shared" si="16"/>
        <v>0</v>
      </c>
    </row>
    <row r="76" spans="3:14" ht="12.75"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2"/>
    </row>
    <row r="77" spans="1:14" ht="12.75">
      <c r="A77" s="3" t="s">
        <v>86</v>
      </c>
      <c r="C77" s="4">
        <f>SUM(D77:M77)</f>
        <v>102337</v>
      </c>
      <c r="D77" s="17">
        <f>+D11+D14+D16+D20+D24+D30+D36+D39+D41+D45+D55+D62+D68+D75</f>
        <v>84341</v>
      </c>
      <c r="E77" s="17">
        <f aca="true" t="shared" si="17" ref="E77:M77">+E11+E14+E16+E20+E24+E30+E36+E39+E41+E45+E55+E62+E68+E75</f>
        <v>10525</v>
      </c>
      <c r="F77" s="17">
        <f t="shared" si="17"/>
        <v>692</v>
      </c>
      <c r="G77" s="17">
        <f t="shared" si="17"/>
        <v>25</v>
      </c>
      <c r="H77" s="17">
        <f t="shared" si="17"/>
        <v>59</v>
      </c>
      <c r="I77" s="17">
        <f t="shared" si="17"/>
        <v>0</v>
      </c>
      <c r="J77" s="17">
        <f t="shared" si="17"/>
        <v>12</v>
      </c>
      <c r="K77" s="17">
        <f t="shared" si="17"/>
        <v>802</v>
      </c>
      <c r="L77" s="17">
        <f t="shared" si="17"/>
        <v>5761</v>
      </c>
      <c r="M77" s="17">
        <f t="shared" si="17"/>
        <v>120</v>
      </c>
      <c r="N77" s="12"/>
    </row>
    <row r="79" ht="12.75">
      <c r="A79" t="s">
        <v>71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2011-12-22T21:11:59Z</cp:lastPrinted>
  <dcterms:created xsi:type="dcterms:W3CDTF">2011-12-05T17:26:26Z</dcterms:created>
  <dcterms:modified xsi:type="dcterms:W3CDTF">2015-01-09T21:21:06Z</dcterms:modified>
  <cp:category/>
  <cp:version/>
  <cp:contentType/>
  <cp:contentStatus/>
</cp:coreProperties>
</file>