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cordoba12" sheetId="1" r:id="rId1"/>
    <sheet name="usucoopcordoba12" sheetId="2" r:id="rId2"/>
  </sheets>
  <definedNames/>
  <calcPr fullCalcOnLoad="1"/>
</workbook>
</file>

<file path=xl/sharedStrings.xml><?xml version="1.0" encoding="utf-8"?>
<sst xmlns="http://schemas.openxmlformats.org/spreadsheetml/2006/main" count="881" uniqueCount="277">
  <si>
    <t>Calamuchita</t>
  </si>
  <si>
    <t>Coop de La Cruz</t>
  </si>
  <si>
    <t>Coop de Amboy</t>
  </si>
  <si>
    <t>Coop de El Parador de la Montaña</t>
  </si>
  <si>
    <t>Coop de Los Reartes</t>
  </si>
  <si>
    <t>Coop de Santa Mónica</t>
  </si>
  <si>
    <t>Coop de Santa Rosa de Calamuchita</t>
  </si>
  <si>
    <t>Coop de Embalse</t>
  </si>
  <si>
    <t>Coop de Villa General Belgrano</t>
  </si>
  <si>
    <t>Coop de Villa del Dique</t>
  </si>
  <si>
    <t>Coop de Los Cóndores</t>
  </si>
  <si>
    <t>Coop de San Agustín</t>
  </si>
  <si>
    <t>Colón</t>
  </si>
  <si>
    <t>Coop de General Paz</t>
  </si>
  <si>
    <t>Coop de La Granja</t>
  </si>
  <si>
    <t>Coop de Agua De Oro</t>
  </si>
  <si>
    <t>Coop de Colonia Tirolesa</t>
  </si>
  <si>
    <t>Coop de Ascochinga</t>
  </si>
  <si>
    <t>Coop de Colonia Caroya y Jesus María</t>
  </si>
  <si>
    <t>Cruz del Eje</t>
  </si>
  <si>
    <t>Coop de San Marcos Sierras</t>
  </si>
  <si>
    <t>Coop Media Naranja de El Brete</t>
  </si>
  <si>
    <t>Coop de Villa de Soto</t>
  </si>
  <si>
    <t>General Roca</t>
  </si>
  <si>
    <t>Coop de Huinca Renancó</t>
  </si>
  <si>
    <t>Coop de Jovita</t>
  </si>
  <si>
    <t>Coop de El Campillo</t>
  </si>
  <si>
    <t>General San Martín</t>
  </si>
  <si>
    <t>Coop de Ticino</t>
  </si>
  <si>
    <t>Coop de La Laguna</t>
  </si>
  <si>
    <t>Coop de Chazon</t>
  </si>
  <si>
    <t>Coop de Ausonia</t>
  </si>
  <si>
    <t>Coop de Silvio Pellico</t>
  </si>
  <si>
    <t>Coop de La Palestina</t>
  </si>
  <si>
    <t>Coop de Luca</t>
  </si>
  <si>
    <t>Coop de Arroyo Algodón</t>
  </si>
  <si>
    <t>Coop de Villa Nueva</t>
  </si>
  <si>
    <t>Coop de Etruria</t>
  </si>
  <si>
    <t>Coop de Arroyo Cabral</t>
  </si>
  <si>
    <t>Coop de Tio Pujio</t>
  </si>
  <si>
    <t>Coop de La Playosa</t>
  </si>
  <si>
    <t>Ischilín</t>
  </si>
  <si>
    <t>Coop de Quilino</t>
  </si>
  <si>
    <t>Juárez Celman</t>
  </si>
  <si>
    <t>Coop de Huanchillas</t>
  </si>
  <si>
    <t>Coop de Charras</t>
  </si>
  <si>
    <t>Coop de Bengolea</t>
  </si>
  <si>
    <t>Coop de General Deheza</t>
  </si>
  <si>
    <t>Coop de Ucacha</t>
  </si>
  <si>
    <t>Coop de Alejandro Ltda.</t>
  </si>
  <si>
    <t>Coop de Santa Eufemia</t>
  </si>
  <si>
    <t>Coop de Reducción</t>
  </si>
  <si>
    <t>Marcos Juárez</t>
  </si>
  <si>
    <t>Coop de Cavanagh</t>
  </si>
  <si>
    <t>Coop de Leones</t>
  </si>
  <si>
    <t>Coop de Camilo Aldao</t>
  </si>
  <si>
    <t>Coop de Monte Buey</t>
  </si>
  <si>
    <t>Coop de Isla Verde</t>
  </si>
  <si>
    <t>Coop de Inriville</t>
  </si>
  <si>
    <t>Coop de Guatimonzín</t>
  </si>
  <si>
    <t>Coop de General Roca</t>
  </si>
  <si>
    <t>Coop de General Baldissera</t>
  </si>
  <si>
    <t>Minas</t>
  </si>
  <si>
    <t>Coop de San Carlos Minas</t>
  </si>
  <si>
    <t>Pocho</t>
  </si>
  <si>
    <t>Coop de Salsacate</t>
  </si>
  <si>
    <t>Pres. Roque Sáenz Peña</t>
  </si>
  <si>
    <t>Coop de Melo</t>
  </si>
  <si>
    <t>Coop de La Cesira</t>
  </si>
  <si>
    <t>Coop de Laboulaye</t>
  </si>
  <si>
    <t>Coop de General Levalle</t>
  </si>
  <si>
    <t>Coop de Serrano</t>
  </si>
  <si>
    <t>Río Cuarto</t>
  </si>
  <si>
    <t>Coop de Coronel Baigorria</t>
  </si>
  <si>
    <t>Coop de Bulnes</t>
  </si>
  <si>
    <t>Coop La Cautiva</t>
  </si>
  <si>
    <t>Coop de Alpa Corral</t>
  </si>
  <si>
    <t>Coop de Las Higueras</t>
  </si>
  <si>
    <t>Coop de Coronel Moldes</t>
  </si>
  <si>
    <t>Coop de Vicuña Mackenna</t>
  </si>
  <si>
    <t>Coop de Sampacho</t>
  </si>
  <si>
    <t>Coop de Berrotarán</t>
  </si>
  <si>
    <t>Coop de Adelia Maria</t>
  </si>
  <si>
    <t>Coop de Alcira</t>
  </si>
  <si>
    <t>Coop de Santa Catalina (Holmberg)</t>
  </si>
  <si>
    <t>Coop de Elena</t>
  </si>
  <si>
    <t>Coop de San Basilio</t>
  </si>
  <si>
    <t>Coop de Achiras</t>
  </si>
  <si>
    <t>Coop de Las Acequias</t>
  </si>
  <si>
    <t>Río Primero</t>
  </si>
  <si>
    <t>Coop de Villa Fontana</t>
  </si>
  <si>
    <t>Coop de Santa Rosa</t>
  </si>
  <si>
    <t>Coop de Rio Primero</t>
  </si>
  <si>
    <t>Coop de Montecristo</t>
  </si>
  <si>
    <t>Coop de La Para</t>
  </si>
  <si>
    <t>Coop de La Puerta</t>
  </si>
  <si>
    <t>Río Seco</t>
  </si>
  <si>
    <t>Coop de Villa de María</t>
  </si>
  <si>
    <t>Río Segundo</t>
  </si>
  <si>
    <t>Coop de Colazo</t>
  </si>
  <si>
    <t>Coop de Costa Sacate</t>
  </si>
  <si>
    <t>Coop de Manfredi</t>
  </si>
  <si>
    <t>Coop de Matorrales</t>
  </si>
  <si>
    <t>Coop de Los Chañaritos</t>
  </si>
  <si>
    <t>Coop de Villa del Rosario</t>
  </si>
  <si>
    <t>Coop de Oliva</t>
  </si>
  <si>
    <t>Coop de Pozo del Molle</t>
  </si>
  <si>
    <t>Coop de Luque</t>
  </si>
  <si>
    <t>Coop de Calchin</t>
  </si>
  <si>
    <t>Coop de Las Junturas</t>
  </si>
  <si>
    <t>Coop de Carrilobo</t>
  </si>
  <si>
    <t>San Alberto</t>
  </si>
  <si>
    <t>Coop de Nono</t>
  </si>
  <si>
    <t>Coop de Mina Clavero</t>
  </si>
  <si>
    <t>Coop Mixta del Oeste (V. Dolores)</t>
  </si>
  <si>
    <t>San Javier</t>
  </si>
  <si>
    <t>Coop de Los Hornillos</t>
  </si>
  <si>
    <t>Coop de Villa Ascasubi</t>
  </si>
  <si>
    <t>San Justo</t>
  </si>
  <si>
    <t>Coop de Altos de Chipion</t>
  </si>
  <si>
    <t>Coop de El Arañado</t>
  </si>
  <si>
    <t>Coop de La Tordilla</t>
  </si>
  <si>
    <t>Coop de El Fortín</t>
  </si>
  <si>
    <t>Coop de Las Varas</t>
  </si>
  <si>
    <t>Coop de Colonia Marina</t>
  </si>
  <si>
    <t>Coop de Colonia San Bartolomé</t>
  </si>
  <si>
    <t>Coop de Arroyito</t>
  </si>
  <si>
    <t>Coop de Las Varillas</t>
  </si>
  <si>
    <t>Coop de Morteros</t>
  </si>
  <si>
    <t>Coop de Colonia Prosperidad</t>
  </si>
  <si>
    <t>Coop de La Paquita</t>
  </si>
  <si>
    <t>Coop de Plaza San Francisco Ltda.</t>
  </si>
  <si>
    <t>Coop de Brinkmann</t>
  </si>
  <si>
    <t>Coop de Freyre</t>
  </si>
  <si>
    <t>Coop de Porteña</t>
  </si>
  <si>
    <t>Coop de La Francia</t>
  </si>
  <si>
    <t>Coop de Alicia</t>
  </si>
  <si>
    <t>Coop de Tránsito</t>
  </si>
  <si>
    <t>Coop de Miramar</t>
  </si>
  <si>
    <t>Coop de Marull</t>
  </si>
  <si>
    <t>Santa María</t>
  </si>
  <si>
    <t>Coop de Anisacate</t>
  </si>
  <si>
    <t>Coop de Villa San Isidro</t>
  </si>
  <si>
    <t>Coop de Monte Ralo</t>
  </si>
  <si>
    <t>Coop de San Jose de la Quintana</t>
  </si>
  <si>
    <t>Coop de La Rancherita</t>
  </si>
  <si>
    <t>Coop de Bouwer</t>
  </si>
  <si>
    <t>Coop de Despeñaderos</t>
  </si>
  <si>
    <t>Sobremonte</t>
  </si>
  <si>
    <t>Coop de Sobremonte</t>
  </si>
  <si>
    <t>Tercero Arriba</t>
  </si>
  <si>
    <t>Coop de Dalmacio Velez Sarfield</t>
  </si>
  <si>
    <t>Coop de G. Fotheringham</t>
  </si>
  <si>
    <t>Coop de Colonia Almada</t>
  </si>
  <si>
    <t>Coop de Los Zorros</t>
  </si>
  <si>
    <t>Coop de Hernando</t>
  </si>
  <si>
    <t>Coop de Almafuerte</t>
  </si>
  <si>
    <t>Coop de Tancacha</t>
  </si>
  <si>
    <t>Coop de Las Perdices</t>
  </si>
  <si>
    <t>Coop de James Craik Ltda</t>
  </si>
  <si>
    <t>Coop de Rio Tercero</t>
  </si>
  <si>
    <t>Coop de Corralito</t>
  </si>
  <si>
    <t>Totoral</t>
  </si>
  <si>
    <t>Coop de Las Peñas</t>
  </si>
  <si>
    <t>Coop de Cañada de Luque</t>
  </si>
  <si>
    <t>Tulumba</t>
  </si>
  <si>
    <t>Coop de San José de la Dormida</t>
  </si>
  <si>
    <t>Unión</t>
  </si>
  <si>
    <t>Coop de La Unión del Pueblo (Cintra)</t>
  </si>
  <si>
    <t>Coop de Alto Alegre</t>
  </si>
  <si>
    <t>Coop de Chilibroste</t>
  </si>
  <si>
    <t>Coop de Monte Leña</t>
  </si>
  <si>
    <t>Coop de Canals</t>
  </si>
  <si>
    <t>Coop de Justiniano Posse</t>
  </si>
  <si>
    <t>Coop de Ballesteros</t>
  </si>
  <si>
    <t>Coop de Morrison</t>
  </si>
  <si>
    <t>Coop de Ordoñez</t>
  </si>
  <si>
    <t>Coop de Pascanas</t>
  </si>
  <si>
    <t>Coop de Idiazabal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</si>
  <si>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</si>
  <si>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</si>
  <si>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</si>
  <si>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</si>
  <si>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</si>
  <si>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</si>
  <si>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</si>
  <si>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</si>
  <si>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</si>
  <si>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</si>
  <si>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</si>
  <si>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</si>
  <si>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</si>
  <si>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</si>
  <si>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Facturado a usuario final</t>
  </si>
  <si>
    <t>Valores expresados en MWh</t>
  </si>
  <si>
    <t>Coop Río de los Sauces</t>
  </si>
  <si>
    <t>Coop de Villa Rumipal</t>
  </si>
  <si>
    <t>Coop de La Higuera</t>
  </si>
  <si>
    <t>Coop de Italo</t>
  </si>
  <si>
    <t>Coop de Villa Huidobro</t>
  </si>
  <si>
    <t>Coop de Villa Valeria</t>
  </si>
  <si>
    <t>Coop de Mattaldi</t>
  </si>
  <si>
    <t>Coop de Pasco</t>
  </si>
  <si>
    <t>Coop de Dean Funes</t>
  </si>
  <si>
    <t>Coop de Los Cisnes</t>
  </si>
  <si>
    <t>Coop de Olaeta</t>
  </si>
  <si>
    <t>Coop de Gral Cabrera</t>
  </si>
  <si>
    <t>Coop de Arias</t>
  </si>
  <si>
    <t>Coop de Washington Ltda</t>
  </si>
  <si>
    <t>Coop de Chucul</t>
  </si>
  <si>
    <t>Coop de Obispo Trejo</t>
  </si>
  <si>
    <t>Coop de Sebastian Elcano</t>
  </si>
  <si>
    <t>Coop de Oncativo</t>
  </si>
  <si>
    <t>Coop de Laguna Larga</t>
  </si>
  <si>
    <t>Coop de Calchin Oeste</t>
  </si>
  <si>
    <t>Coop de Luyaba</t>
  </si>
  <si>
    <t>Coop de El Tío</t>
  </si>
  <si>
    <t>Coop de Devoto</t>
  </si>
  <si>
    <t>Coop de Sacanta</t>
  </si>
  <si>
    <t>Coop de Saturnino Laspiur (Edison)</t>
  </si>
  <si>
    <t>Coop de Lozada</t>
  </si>
  <si>
    <t>Coop de La Cumbrecita</t>
  </si>
  <si>
    <t>Coop de Rafael García</t>
  </si>
  <si>
    <t>Coop de La Serranita</t>
  </si>
  <si>
    <t>Coop de Toledo</t>
  </si>
  <si>
    <t>Coop de Pampayasta Norte</t>
  </si>
  <si>
    <t>Coop de Sarmiento</t>
  </si>
  <si>
    <t>Coop de Simbolar</t>
  </si>
  <si>
    <t>Coop de Villa Tulumba</t>
  </si>
  <si>
    <t>Coop de Las Arrias</t>
  </si>
  <si>
    <t>Coop de Pueblo Italiano</t>
  </si>
  <si>
    <t>Coop de San Antonio de Litin</t>
  </si>
  <si>
    <t>Coop de Benjamín Gould</t>
  </si>
  <si>
    <t>Coop de Laborde</t>
  </si>
  <si>
    <t>Coop de San Marcos Sud</t>
  </si>
  <si>
    <t>Cop de Viamonte</t>
  </si>
  <si>
    <t xml:space="preserve">Coop de Colonia Bismark y C. Barge </t>
  </si>
  <si>
    <t>Total Calamuchita</t>
  </si>
  <si>
    <t>Total Colón</t>
  </si>
  <si>
    <t>Total Cruz del Eje</t>
  </si>
  <si>
    <t>Total General Roca</t>
  </si>
  <si>
    <t>Total General San Martín</t>
  </si>
  <si>
    <t>Total Ischilín</t>
  </si>
  <si>
    <t>Total Juárez Celman</t>
  </si>
  <si>
    <t>Total Marcos Juárez</t>
  </si>
  <si>
    <t>Total Minas</t>
  </si>
  <si>
    <t>Total Pocho</t>
  </si>
  <si>
    <t>Total Pres. Roque Sáenz Peña</t>
  </si>
  <si>
    <t>Total Río Cuarto</t>
  </si>
  <si>
    <t>Total Río Primero</t>
  </si>
  <si>
    <t>Total Río Seco</t>
  </si>
  <si>
    <t>Total Río Segundo</t>
  </si>
  <si>
    <t>Total San Alberto</t>
  </si>
  <si>
    <t>Total San Javier</t>
  </si>
  <si>
    <t>Total San Justo</t>
  </si>
  <si>
    <t>Total Santa María</t>
  </si>
  <si>
    <t>Total Sobremonte</t>
  </si>
  <si>
    <t>Total Tercero Arriba</t>
  </si>
  <si>
    <t>Total Totoral</t>
  </si>
  <si>
    <t>Total Tulumba</t>
  </si>
  <si>
    <t>Total Unión</t>
  </si>
  <si>
    <t>TOTAL COOPERATIVAS</t>
  </si>
  <si>
    <t>Cooperativas de la PROVINCIA DE CORDOBA</t>
  </si>
  <si>
    <t>Coop de Villa de las Rosas</t>
  </si>
  <si>
    <t>AÑO 2013</t>
  </si>
  <si>
    <t>PROVINCIA DE CORDOBA</t>
  </si>
  <si>
    <t>Coop de General Cabrera</t>
  </si>
  <si>
    <t>Coop de Washington</t>
  </si>
  <si>
    <t>Coop de Monte Cristo</t>
  </si>
  <si>
    <t>Coop de Villa de Las Rosas</t>
  </si>
  <si>
    <t>Coop de El Fortin</t>
  </si>
  <si>
    <t>Coop de El Tio</t>
  </si>
  <si>
    <t>Ccop de La Cumbrecita</t>
  </si>
  <si>
    <t>Coop de Benjamin Gould</t>
  </si>
  <si>
    <t>Coop de Colonia Bismarck y C. Barge</t>
  </si>
  <si>
    <t>Coop de Viamonte</t>
  </si>
  <si>
    <t>Los valores en rojo corresponden a estimaciones.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</si>
</sst>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3" fillId="0" borderId="1" xfId="19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1" xfId="19" applyNumberFormat="1" applyFont="1" applyFill="1" applyBorder="1" applyAlignment="1">
      <alignment horizontal="center" wrapText="1"/>
      <protection/>
    </xf>
    <xf numFmtId="3" fontId="2" fillId="0" borderId="1" xfId="19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5" fillId="0" borderId="1" xfId="19" applyNumberFormat="1" applyFont="1" applyFill="1" applyBorder="1" applyAlignment="1">
      <alignment horizontal="center" wrapText="1"/>
      <protection/>
    </xf>
    <xf numFmtId="3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6"/>
  <sheetViews>
    <sheetView workbookViewId="0" topLeftCell="A1">
      <selection activeCell="A3" sqref="A3"/>
    </sheetView>
  </sheetViews>
  <sheetFormatPr defaultColWidth="11.421875" defaultRowHeight="12.75"/>
  <cols>
    <col min="1" max="1" width="33.57421875" style="0" customWidth="1"/>
    <col min="2" max="2" width="33.28125" style="0" customWidth="1"/>
    <col min="3" max="3" width="16.421875" style="0" customWidth="1"/>
  </cols>
  <sheetData>
    <row r="2" spans="1:13" ht="12.75">
      <c r="A2" s="3" t="s">
        <v>264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3" t="s">
        <v>262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3" t="s">
        <v>193</v>
      </c>
      <c r="C4" s="3"/>
      <c r="D4" s="3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3" t="s">
        <v>194</v>
      </c>
      <c r="C5" s="3"/>
      <c r="D5" s="3"/>
      <c r="E5" s="4"/>
      <c r="F5" s="4"/>
      <c r="G5" s="4"/>
      <c r="H5" s="4"/>
      <c r="I5" s="4"/>
      <c r="J5" s="4"/>
      <c r="K5" s="4"/>
      <c r="L5" s="4"/>
      <c r="M5" s="4"/>
    </row>
    <row r="6" spans="2:13" ht="12.75">
      <c r="B6" s="3"/>
      <c r="C6" s="3"/>
      <c r="D6" s="3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3" t="s">
        <v>180</v>
      </c>
      <c r="B7" s="3" t="s">
        <v>181</v>
      </c>
      <c r="C7" s="5" t="s">
        <v>182</v>
      </c>
      <c r="D7" s="5" t="s">
        <v>183</v>
      </c>
      <c r="E7" s="5" t="s">
        <v>184</v>
      </c>
      <c r="F7" s="5" t="s">
        <v>185</v>
      </c>
      <c r="G7" s="5" t="s">
        <v>186</v>
      </c>
      <c r="H7" s="5" t="s">
        <v>187</v>
      </c>
      <c r="I7" s="5" t="s">
        <v>188</v>
      </c>
      <c r="J7" s="5" t="s">
        <v>189</v>
      </c>
      <c r="K7" s="5" t="s">
        <v>190</v>
      </c>
      <c r="L7" s="5" t="s">
        <v>191</v>
      </c>
      <c r="M7" s="5" t="s">
        <v>192</v>
      </c>
    </row>
    <row r="8" spans="1:13" ht="12.75">
      <c r="A8" t="s">
        <v>0</v>
      </c>
      <c r="B8" t="s">
        <v>1</v>
      </c>
      <c r="C8" s="10">
        <f>SUM(D8:M8)</f>
        <v>2377.408</v>
      </c>
      <c r="D8" s="9">
        <v>938.124</v>
      </c>
      <c r="E8" s="9">
        <v>435.844</v>
      </c>
      <c r="F8" s="9">
        <v>129.673</v>
      </c>
      <c r="G8" s="9">
        <v>73.803</v>
      </c>
      <c r="H8" s="9">
        <v>261.947</v>
      </c>
      <c r="I8" s="9">
        <v>0</v>
      </c>
      <c r="J8" s="9">
        <v>0</v>
      </c>
      <c r="K8" s="9">
        <v>235.254</v>
      </c>
      <c r="L8" s="9">
        <v>302.763</v>
      </c>
      <c r="M8" s="9">
        <v>0</v>
      </c>
    </row>
    <row r="9" spans="1:13" ht="12.75">
      <c r="A9" t="s">
        <v>0</v>
      </c>
      <c r="B9" s="8" t="s">
        <v>195</v>
      </c>
      <c r="C9" s="7">
        <f aca="true" t="shared" si="0" ref="C9:C20">SUM(D9:M9)</f>
        <v>530</v>
      </c>
      <c r="D9" s="7">
        <v>380</v>
      </c>
      <c r="E9" s="7">
        <v>70</v>
      </c>
      <c r="F9" s="7">
        <v>0</v>
      </c>
      <c r="G9" s="7">
        <v>0</v>
      </c>
      <c r="H9" s="7">
        <v>80</v>
      </c>
      <c r="I9" s="7">
        <v>0</v>
      </c>
      <c r="J9" s="7">
        <v>0</v>
      </c>
      <c r="K9" s="7">
        <v>0</v>
      </c>
      <c r="L9" s="7">
        <v>0</v>
      </c>
      <c r="M9" s="7">
        <v>0</v>
      </c>
    </row>
    <row r="10" spans="1:13" ht="12.75">
      <c r="A10" t="s">
        <v>0</v>
      </c>
      <c r="B10" t="s">
        <v>2</v>
      </c>
      <c r="C10" s="10">
        <f t="shared" si="0"/>
        <v>1368.9429999999998</v>
      </c>
      <c r="D10" s="9">
        <v>545.804</v>
      </c>
      <c r="E10" s="9">
        <v>157.736</v>
      </c>
      <c r="F10" s="9">
        <v>49.727</v>
      </c>
      <c r="G10" s="9">
        <v>101.737</v>
      </c>
      <c r="H10" s="9">
        <v>78.997</v>
      </c>
      <c r="I10" s="9">
        <v>0</v>
      </c>
      <c r="J10" s="9">
        <v>0</v>
      </c>
      <c r="K10" s="9">
        <v>53.79</v>
      </c>
      <c r="L10" s="9">
        <v>370.122</v>
      </c>
      <c r="M10" s="9">
        <v>11.03</v>
      </c>
    </row>
    <row r="11" spans="1:13" ht="12.75">
      <c r="A11" t="s">
        <v>0</v>
      </c>
      <c r="B11" s="8" t="s">
        <v>3</v>
      </c>
      <c r="C11" s="7">
        <f t="shared" si="0"/>
        <v>180.919</v>
      </c>
      <c r="D11" s="7">
        <v>50</v>
      </c>
      <c r="E11" s="7">
        <v>120</v>
      </c>
      <c r="F11" s="7">
        <v>0</v>
      </c>
      <c r="G11" s="7">
        <v>8</v>
      </c>
      <c r="H11" s="7">
        <v>2</v>
      </c>
      <c r="I11" s="7">
        <v>0</v>
      </c>
      <c r="J11" s="7">
        <v>0</v>
      </c>
      <c r="K11" s="7">
        <v>0.919</v>
      </c>
      <c r="L11" s="7">
        <v>0</v>
      </c>
      <c r="M11" s="7">
        <v>0</v>
      </c>
    </row>
    <row r="12" spans="1:13" ht="12.75">
      <c r="A12" t="s">
        <v>0</v>
      </c>
      <c r="B12" s="8" t="s">
        <v>4</v>
      </c>
      <c r="C12" s="7">
        <f t="shared" si="0"/>
        <v>3115</v>
      </c>
      <c r="D12" s="7">
        <v>1300</v>
      </c>
      <c r="E12" s="7">
        <v>1100</v>
      </c>
      <c r="F12" s="7">
        <v>0</v>
      </c>
      <c r="G12" s="7">
        <v>400</v>
      </c>
      <c r="H12" s="7">
        <v>300</v>
      </c>
      <c r="I12" s="7">
        <v>0</v>
      </c>
      <c r="J12" s="7">
        <v>0</v>
      </c>
      <c r="K12" s="7">
        <v>15</v>
      </c>
      <c r="L12" s="7">
        <v>0</v>
      </c>
      <c r="M12" s="7">
        <v>0</v>
      </c>
    </row>
    <row r="13" spans="1:13" ht="12.75">
      <c r="A13" t="s">
        <v>0</v>
      </c>
      <c r="B13" t="s">
        <v>5</v>
      </c>
      <c r="C13" s="10">
        <f t="shared" si="0"/>
        <v>3015.004</v>
      </c>
      <c r="D13" s="9">
        <v>629.891</v>
      </c>
      <c r="E13" s="9">
        <v>235.674</v>
      </c>
      <c r="F13" s="9">
        <v>1542.64</v>
      </c>
      <c r="G13" s="9">
        <v>64.284</v>
      </c>
      <c r="H13" s="9">
        <v>79.359</v>
      </c>
      <c r="I13" s="9">
        <v>0</v>
      </c>
      <c r="J13" s="9">
        <v>0</v>
      </c>
      <c r="K13" s="9">
        <v>3.267</v>
      </c>
      <c r="L13" s="9">
        <v>306.643</v>
      </c>
      <c r="M13" s="9">
        <v>153.246</v>
      </c>
    </row>
    <row r="14" spans="1:13" ht="12.75">
      <c r="A14" t="s">
        <v>0</v>
      </c>
      <c r="B14" t="s">
        <v>6</v>
      </c>
      <c r="C14" s="10">
        <f t="shared" si="0"/>
        <v>23238.395</v>
      </c>
      <c r="D14" s="9">
        <v>11300.165</v>
      </c>
      <c r="E14" s="9">
        <v>6431.691</v>
      </c>
      <c r="F14" s="9">
        <v>2143.178</v>
      </c>
      <c r="G14" s="9">
        <v>618.499</v>
      </c>
      <c r="H14" s="9">
        <v>2544.11</v>
      </c>
      <c r="I14" s="9">
        <v>0</v>
      </c>
      <c r="J14" s="9">
        <v>0</v>
      </c>
      <c r="K14" s="9">
        <v>0</v>
      </c>
      <c r="L14" s="9">
        <v>0</v>
      </c>
      <c r="M14" s="9">
        <v>200.752</v>
      </c>
    </row>
    <row r="15" spans="1:13" ht="12.75">
      <c r="A15" t="s">
        <v>0</v>
      </c>
      <c r="B15" t="s">
        <v>7</v>
      </c>
      <c r="C15" s="10">
        <f t="shared" si="0"/>
        <v>14551.174</v>
      </c>
      <c r="D15" s="9">
        <v>6764.324</v>
      </c>
      <c r="E15" s="9">
        <v>3316.611</v>
      </c>
      <c r="F15" s="9">
        <v>2204.906</v>
      </c>
      <c r="G15" s="9">
        <v>601.675</v>
      </c>
      <c r="H15" s="9">
        <v>860.093</v>
      </c>
      <c r="I15" s="9">
        <v>0</v>
      </c>
      <c r="J15" s="9">
        <v>0</v>
      </c>
      <c r="K15" s="9">
        <v>625.982</v>
      </c>
      <c r="L15" s="9">
        <v>92.627</v>
      </c>
      <c r="M15" s="9">
        <v>84.956</v>
      </c>
    </row>
    <row r="16" spans="1:13" ht="12.75">
      <c r="A16" t="s">
        <v>0</v>
      </c>
      <c r="B16" t="s">
        <v>8</v>
      </c>
      <c r="C16" s="10">
        <f t="shared" si="0"/>
        <v>22579.247</v>
      </c>
      <c r="D16" s="9">
        <v>10251.427</v>
      </c>
      <c r="E16" s="9">
        <v>9919.099</v>
      </c>
      <c r="F16" s="9">
        <v>348.171</v>
      </c>
      <c r="G16" s="9">
        <v>0</v>
      </c>
      <c r="H16" s="9">
        <v>1615.614</v>
      </c>
      <c r="I16" s="9">
        <v>0</v>
      </c>
      <c r="J16" s="9">
        <v>0</v>
      </c>
      <c r="K16" s="9">
        <v>444.936</v>
      </c>
      <c r="L16" s="9">
        <v>0</v>
      </c>
      <c r="M16" s="9">
        <v>0</v>
      </c>
    </row>
    <row r="17" spans="1:13" ht="12.75">
      <c r="A17" t="s">
        <v>0</v>
      </c>
      <c r="B17" s="8" t="s">
        <v>196</v>
      </c>
      <c r="C17" s="10">
        <f t="shared" si="0"/>
        <v>3034.947</v>
      </c>
      <c r="D17" s="9">
        <v>2193.51</v>
      </c>
      <c r="E17" s="9">
        <v>696.208</v>
      </c>
      <c r="F17" s="9">
        <v>18.252</v>
      </c>
      <c r="G17" s="9">
        <v>0</v>
      </c>
      <c r="H17" s="9">
        <v>38.799</v>
      </c>
      <c r="I17" s="9">
        <v>0</v>
      </c>
      <c r="J17" s="9">
        <v>0</v>
      </c>
      <c r="K17" s="9">
        <v>88.178</v>
      </c>
      <c r="L17" s="9">
        <v>0</v>
      </c>
      <c r="M17" s="9">
        <v>0</v>
      </c>
    </row>
    <row r="18" spans="1:13" ht="12.75">
      <c r="A18" t="s">
        <v>0</v>
      </c>
      <c r="B18" t="s">
        <v>9</v>
      </c>
      <c r="C18" s="10">
        <f t="shared" si="0"/>
        <v>6154.542</v>
      </c>
      <c r="D18" s="9">
        <v>3040.315</v>
      </c>
      <c r="E18" s="9">
        <v>1598.927</v>
      </c>
      <c r="F18" s="9">
        <v>0</v>
      </c>
      <c r="G18" s="9">
        <v>570.91</v>
      </c>
      <c r="H18" s="9">
        <v>801.227</v>
      </c>
      <c r="I18" s="9">
        <v>0</v>
      </c>
      <c r="J18" s="9">
        <v>0</v>
      </c>
      <c r="K18" s="9">
        <v>80.644</v>
      </c>
      <c r="L18" s="9">
        <v>0</v>
      </c>
      <c r="M18" s="9">
        <v>62.519</v>
      </c>
    </row>
    <row r="19" spans="1:13" ht="12.75">
      <c r="A19" t="s">
        <v>0</v>
      </c>
      <c r="B19" t="s">
        <v>10</v>
      </c>
      <c r="C19" s="10">
        <f t="shared" si="0"/>
        <v>9112.731</v>
      </c>
      <c r="D19" s="9">
        <v>1937.685</v>
      </c>
      <c r="E19" s="9">
        <v>641.684</v>
      </c>
      <c r="F19" s="9">
        <v>5724.857</v>
      </c>
      <c r="G19" s="9">
        <v>269.421</v>
      </c>
      <c r="H19" s="9">
        <v>330.879</v>
      </c>
      <c r="I19" s="9">
        <v>0</v>
      </c>
      <c r="J19" s="9">
        <v>0</v>
      </c>
      <c r="K19" s="9">
        <v>83.247</v>
      </c>
      <c r="L19" s="9">
        <v>69.661</v>
      </c>
      <c r="M19" s="9">
        <v>55.297</v>
      </c>
    </row>
    <row r="20" spans="1:13" ht="12.75">
      <c r="A20" t="s">
        <v>0</v>
      </c>
      <c r="B20" t="s">
        <v>11</v>
      </c>
      <c r="C20" s="10">
        <f t="shared" si="0"/>
        <v>9723.742</v>
      </c>
      <c r="D20" s="9">
        <v>3209.168</v>
      </c>
      <c r="E20" s="9">
        <v>415.198</v>
      </c>
      <c r="F20" s="9">
        <v>4691.051</v>
      </c>
      <c r="G20" s="9">
        <v>0</v>
      </c>
      <c r="H20" s="9">
        <v>426.5</v>
      </c>
      <c r="I20" s="9">
        <v>0</v>
      </c>
      <c r="J20" s="9">
        <v>0</v>
      </c>
      <c r="K20" s="9">
        <v>144.532</v>
      </c>
      <c r="L20" s="9">
        <v>604.809</v>
      </c>
      <c r="M20" s="9">
        <v>232.484</v>
      </c>
    </row>
    <row r="21" spans="1:13" s="11" customFormat="1" ht="12.75">
      <c r="A21" s="1" t="s">
        <v>237</v>
      </c>
      <c r="C21" s="5">
        <f>SUM(C8:C20)</f>
        <v>98982.052</v>
      </c>
      <c r="D21" s="5">
        <f aca="true" t="shared" si="1" ref="D21:M21">SUM(D8:D20)</f>
        <v>42540.413</v>
      </c>
      <c r="E21" s="5">
        <f t="shared" si="1"/>
        <v>25138.672</v>
      </c>
      <c r="F21" s="5">
        <f t="shared" si="1"/>
        <v>16852.455</v>
      </c>
      <c r="G21" s="5">
        <f t="shared" si="1"/>
        <v>2708.3289999999997</v>
      </c>
      <c r="H21" s="5">
        <f t="shared" si="1"/>
        <v>7419.525000000001</v>
      </c>
      <c r="I21" s="5">
        <f t="shared" si="1"/>
        <v>0</v>
      </c>
      <c r="J21" s="5">
        <f t="shared" si="1"/>
        <v>0</v>
      </c>
      <c r="K21" s="5">
        <f t="shared" si="1"/>
        <v>1775.749</v>
      </c>
      <c r="L21" s="5">
        <f t="shared" si="1"/>
        <v>1746.625</v>
      </c>
      <c r="M21" s="5">
        <f t="shared" si="1"/>
        <v>800.2840000000001</v>
      </c>
    </row>
    <row r="22" spans="1:13" ht="12.75">
      <c r="A22" t="s">
        <v>12</v>
      </c>
      <c r="B22" t="s">
        <v>13</v>
      </c>
      <c r="C22" s="7">
        <f aca="true" t="shared" si="2" ref="C22:C27">SUM(D22:M22)</f>
        <v>4173.027</v>
      </c>
      <c r="D22" s="7">
        <v>1304.063</v>
      </c>
      <c r="E22" s="7">
        <v>565.301</v>
      </c>
      <c r="F22" s="7">
        <v>1599.643</v>
      </c>
      <c r="G22" s="7">
        <v>0</v>
      </c>
      <c r="H22" s="7">
        <v>100.247</v>
      </c>
      <c r="I22" s="7">
        <v>0</v>
      </c>
      <c r="J22" s="7">
        <v>0</v>
      </c>
      <c r="K22" s="7">
        <v>147.841</v>
      </c>
      <c r="L22" s="7">
        <v>341.607</v>
      </c>
      <c r="M22" s="7">
        <v>114.325</v>
      </c>
    </row>
    <row r="23" spans="1:13" ht="12.75">
      <c r="A23" t="s">
        <v>12</v>
      </c>
      <c r="B23" t="s">
        <v>14</v>
      </c>
      <c r="C23" s="10">
        <f t="shared" si="2"/>
        <v>4938.940999999999</v>
      </c>
      <c r="D23" s="10">
        <v>2744.814</v>
      </c>
      <c r="E23" s="10">
        <v>783.885</v>
      </c>
      <c r="F23" s="10">
        <v>560.944</v>
      </c>
      <c r="G23" s="10">
        <v>447.979</v>
      </c>
      <c r="H23" s="10">
        <v>184.823</v>
      </c>
      <c r="I23" s="10">
        <v>0</v>
      </c>
      <c r="J23" s="10">
        <v>0</v>
      </c>
      <c r="K23" s="10">
        <v>93.396</v>
      </c>
      <c r="L23" s="10">
        <v>116.329</v>
      </c>
      <c r="M23" s="10">
        <v>6.771</v>
      </c>
    </row>
    <row r="24" spans="1:13" ht="12.75">
      <c r="A24" t="s">
        <v>12</v>
      </c>
      <c r="B24" t="s">
        <v>15</v>
      </c>
      <c r="C24" s="10">
        <f t="shared" si="2"/>
        <v>3932.4869999999996</v>
      </c>
      <c r="D24" s="10">
        <v>2489.296</v>
      </c>
      <c r="E24" s="10">
        <v>938.476</v>
      </c>
      <c r="F24" s="10">
        <v>0</v>
      </c>
      <c r="G24" s="10">
        <v>0</v>
      </c>
      <c r="H24" s="10">
        <v>197.85</v>
      </c>
      <c r="I24" s="10">
        <v>0</v>
      </c>
      <c r="J24" s="10">
        <v>0</v>
      </c>
      <c r="K24" s="10">
        <v>162.314</v>
      </c>
      <c r="L24" s="10">
        <v>94.13</v>
      </c>
      <c r="M24" s="10">
        <v>50.421</v>
      </c>
    </row>
    <row r="25" spans="1:13" ht="12.75">
      <c r="A25" t="s">
        <v>12</v>
      </c>
      <c r="B25" t="s">
        <v>16</v>
      </c>
      <c r="C25" s="10">
        <f t="shared" si="2"/>
        <v>15286.970000000001</v>
      </c>
      <c r="D25" s="10">
        <v>4265.581</v>
      </c>
      <c r="E25" s="10">
        <v>8166.032</v>
      </c>
      <c r="F25" s="10">
        <v>22.97</v>
      </c>
      <c r="G25" s="10">
        <v>0</v>
      </c>
      <c r="H25" s="10">
        <v>645.771</v>
      </c>
      <c r="I25" s="10">
        <v>0</v>
      </c>
      <c r="J25" s="10">
        <v>0</v>
      </c>
      <c r="K25" s="10">
        <v>352.325</v>
      </c>
      <c r="L25" s="10">
        <v>1834.291</v>
      </c>
      <c r="M25" s="10">
        <v>0</v>
      </c>
    </row>
    <row r="26" spans="1:13" ht="12.75">
      <c r="A26" t="s">
        <v>12</v>
      </c>
      <c r="B26" t="s">
        <v>17</v>
      </c>
      <c r="C26" s="7">
        <f t="shared" si="2"/>
        <v>2148.284</v>
      </c>
      <c r="D26" s="7">
        <v>660.95</v>
      </c>
      <c r="E26" s="7">
        <v>1080.169</v>
      </c>
      <c r="F26" s="7">
        <v>0</v>
      </c>
      <c r="G26" s="7">
        <v>0</v>
      </c>
      <c r="H26" s="7">
        <v>59.393</v>
      </c>
      <c r="I26" s="7">
        <v>0</v>
      </c>
      <c r="J26" s="7">
        <v>0</v>
      </c>
      <c r="K26" s="7">
        <v>41.23</v>
      </c>
      <c r="L26" s="7">
        <v>306.542</v>
      </c>
      <c r="M26" s="7">
        <v>0</v>
      </c>
    </row>
    <row r="27" spans="1:13" ht="12.75">
      <c r="A27" t="s">
        <v>12</v>
      </c>
      <c r="B27" t="s">
        <v>18</v>
      </c>
      <c r="C27" s="10">
        <f t="shared" si="2"/>
        <v>111972.385</v>
      </c>
      <c r="D27" s="10">
        <v>42024.404</v>
      </c>
      <c r="E27" s="10">
        <v>20907.483</v>
      </c>
      <c r="F27" s="10">
        <v>27785.719</v>
      </c>
      <c r="G27" s="10">
        <v>977.449</v>
      </c>
      <c r="H27" s="10">
        <v>6081.376</v>
      </c>
      <c r="I27" s="10">
        <v>0</v>
      </c>
      <c r="J27" s="10">
        <v>7659.94</v>
      </c>
      <c r="K27" s="10">
        <v>3337.371</v>
      </c>
      <c r="L27" s="10">
        <v>664.262</v>
      </c>
      <c r="M27" s="10">
        <v>2534.381</v>
      </c>
    </row>
    <row r="28" spans="1:13" s="11" customFormat="1" ht="12.75">
      <c r="A28" s="1" t="s">
        <v>238</v>
      </c>
      <c r="C28" s="5">
        <f>SUM(C22:C27)</f>
        <v>142452.09399999998</v>
      </c>
      <c r="D28" s="5">
        <f aca="true" t="shared" si="3" ref="D28:M28">SUM(D22:D27)</f>
        <v>53489.10800000001</v>
      </c>
      <c r="E28" s="5">
        <f t="shared" si="3"/>
        <v>32441.345999999998</v>
      </c>
      <c r="F28" s="5">
        <f t="shared" si="3"/>
        <v>29969.276</v>
      </c>
      <c r="G28" s="5">
        <f t="shared" si="3"/>
        <v>1425.4279999999999</v>
      </c>
      <c r="H28" s="5">
        <f t="shared" si="3"/>
        <v>7269.46</v>
      </c>
      <c r="I28" s="5">
        <f t="shared" si="3"/>
        <v>0</v>
      </c>
      <c r="J28" s="5">
        <f t="shared" si="3"/>
        <v>7659.94</v>
      </c>
      <c r="K28" s="5">
        <f t="shared" si="3"/>
        <v>4134.477</v>
      </c>
      <c r="L28" s="5">
        <f t="shared" si="3"/>
        <v>3357.161</v>
      </c>
      <c r="M28" s="5">
        <f t="shared" si="3"/>
        <v>2705.8979999999997</v>
      </c>
    </row>
    <row r="29" spans="1:13" ht="12.75">
      <c r="A29" t="s">
        <v>19</v>
      </c>
      <c r="B29" t="s">
        <v>20</v>
      </c>
      <c r="C29" s="10">
        <f>SUM(D29:M29)</f>
        <v>3090.8109999999997</v>
      </c>
      <c r="D29" s="10">
        <v>1806.878</v>
      </c>
      <c r="E29" s="10">
        <v>758.639</v>
      </c>
      <c r="F29" s="10">
        <v>0</v>
      </c>
      <c r="G29" s="10">
        <v>247.363</v>
      </c>
      <c r="H29" s="10">
        <v>166.81</v>
      </c>
      <c r="I29" s="10">
        <v>0</v>
      </c>
      <c r="J29" s="10">
        <v>0</v>
      </c>
      <c r="K29" s="10">
        <v>104.621</v>
      </c>
      <c r="L29" s="10">
        <v>0</v>
      </c>
      <c r="M29" s="10">
        <v>6.5</v>
      </c>
    </row>
    <row r="30" spans="1:13" ht="12.75">
      <c r="A30" t="s">
        <v>19</v>
      </c>
      <c r="B30" t="s">
        <v>21</v>
      </c>
      <c r="C30" s="10">
        <f>SUM(D30:M30)</f>
        <v>4898.779</v>
      </c>
      <c r="D30" s="10">
        <v>2012.367</v>
      </c>
      <c r="E30" s="10">
        <v>281.772</v>
      </c>
      <c r="F30" s="10">
        <v>0</v>
      </c>
      <c r="G30" s="10">
        <v>343.436</v>
      </c>
      <c r="H30" s="10">
        <v>240.996</v>
      </c>
      <c r="I30" s="10">
        <v>0</v>
      </c>
      <c r="J30" s="10">
        <v>1498.351</v>
      </c>
      <c r="K30" s="10">
        <v>364.027</v>
      </c>
      <c r="L30" s="10">
        <v>123.918</v>
      </c>
      <c r="M30" s="10">
        <v>33.912</v>
      </c>
    </row>
    <row r="31" spans="1:13" ht="12.75">
      <c r="A31" t="s">
        <v>19</v>
      </c>
      <c r="B31" s="8" t="s">
        <v>197</v>
      </c>
      <c r="C31" s="7">
        <f>SUM(D31:M31)</f>
        <v>1100</v>
      </c>
      <c r="D31" s="7">
        <v>800</v>
      </c>
      <c r="E31" s="7">
        <v>200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100</v>
      </c>
      <c r="L31" s="7">
        <v>0</v>
      </c>
      <c r="M31" s="7">
        <v>0</v>
      </c>
    </row>
    <row r="32" spans="1:13" ht="12.75">
      <c r="A32" t="s">
        <v>19</v>
      </c>
      <c r="B32" s="8" t="s">
        <v>22</v>
      </c>
      <c r="C32" s="7">
        <f>SUM(D32:M32)</f>
        <v>12680</v>
      </c>
      <c r="D32" s="7">
        <v>4400</v>
      </c>
      <c r="E32" s="7">
        <v>900</v>
      </c>
      <c r="F32" s="7">
        <v>6600</v>
      </c>
      <c r="G32" s="7">
        <v>120</v>
      </c>
      <c r="H32" s="7">
        <v>660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 s="11" customFormat="1" ht="12.75">
      <c r="A33" s="1" t="s">
        <v>239</v>
      </c>
      <c r="C33" s="5">
        <f>+C29+C30+C31+C32</f>
        <v>21769.59</v>
      </c>
      <c r="D33" s="5">
        <f aca="true" t="shared" si="4" ref="D33:M33">+D29+D30+D31+D32</f>
        <v>9019.244999999999</v>
      </c>
      <c r="E33" s="5">
        <f t="shared" si="4"/>
        <v>2140.411</v>
      </c>
      <c r="F33" s="5">
        <f t="shared" si="4"/>
        <v>6600</v>
      </c>
      <c r="G33" s="5">
        <f t="shared" si="4"/>
        <v>710.799</v>
      </c>
      <c r="H33" s="5">
        <f t="shared" si="4"/>
        <v>1067.806</v>
      </c>
      <c r="I33" s="5">
        <f t="shared" si="4"/>
        <v>0</v>
      </c>
      <c r="J33" s="5">
        <f t="shared" si="4"/>
        <v>1498.351</v>
      </c>
      <c r="K33" s="5">
        <f t="shared" si="4"/>
        <v>568.6479999999999</v>
      </c>
      <c r="L33" s="5">
        <f t="shared" si="4"/>
        <v>123.918</v>
      </c>
      <c r="M33" s="5">
        <f t="shared" si="4"/>
        <v>40.412</v>
      </c>
    </row>
    <row r="34" spans="1:13" ht="12.75">
      <c r="A34" t="s">
        <v>23</v>
      </c>
      <c r="B34" s="8" t="s">
        <v>198</v>
      </c>
      <c r="C34" s="10">
        <f aca="true" t="shared" si="5" ref="C34:C40">SUM(D34:M34)</f>
        <v>2152.7810000000004</v>
      </c>
      <c r="D34" s="10">
        <v>894.956</v>
      </c>
      <c r="E34" s="10">
        <v>289.88</v>
      </c>
      <c r="F34" s="10">
        <v>0</v>
      </c>
      <c r="G34" s="10">
        <v>0</v>
      </c>
      <c r="H34" s="10">
        <v>283.708</v>
      </c>
      <c r="I34" s="10">
        <v>0</v>
      </c>
      <c r="J34" s="10">
        <v>0</v>
      </c>
      <c r="K34" s="10">
        <v>103.814</v>
      </c>
      <c r="L34" s="10">
        <v>534.871</v>
      </c>
      <c r="M34" s="10">
        <v>45.552</v>
      </c>
    </row>
    <row r="35" spans="1:13" ht="12.75">
      <c r="A35" t="s">
        <v>23</v>
      </c>
      <c r="B35" t="s">
        <v>24</v>
      </c>
      <c r="C35" s="10">
        <f t="shared" si="5"/>
        <v>26384.904000000002</v>
      </c>
      <c r="D35" s="10">
        <v>13599.893</v>
      </c>
      <c r="E35" s="10">
        <v>9188.507</v>
      </c>
      <c r="F35" s="10">
        <v>85.927</v>
      </c>
      <c r="G35" s="10">
        <v>0</v>
      </c>
      <c r="H35" s="10">
        <v>1216.592</v>
      </c>
      <c r="I35" s="10">
        <v>0</v>
      </c>
      <c r="J35" s="10">
        <v>0</v>
      </c>
      <c r="K35" s="10">
        <v>826.367</v>
      </c>
      <c r="L35" s="10">
        <v>550.953</v>
      </c>
      <c r="M35" s="10">
        <v>916.665</v>
      </c>
    </row>
    <row r="36" spans="1:13" ht="12.75">
      <c r="A36" t="s">
        <v>23</v>
      </c>
      <c r="B36" s="8" t="s">
        <v>199</v>
      </c>
      <c r="C36" s="7">
        <f t="shared" si="5"/>
        <v>5870</v>
      </c>
      <c r="D36" s="7">
        <v>3400</v>
      </c>
      <c r="E36" s="7">
        <v>1000</v>
      </c>
      <c r="F36" s="7">
        <v>250</v>
      </c>
      <c r="G36" s="7">
        <v>0</v>
      </c>
      <c r="H36" s="7">
        <v>700</v>
      </c>
      <c r="I36" s="7">
        <v>0</v>
      </c>
      <c r="J36" s="7">
        <v>0</v>
      </c>
      <c r="K36" s="7">
        <v>0</v>
      </c>
      <c r="L36" s="7">
        <v>520</v>
      </c>
      <c r="M36" s="7">
        <v>0</v>
      </c>
    </row>
    <row r="37" spans="1:13" ht="12.75">
      <c r="A37" t="s">
        <v>23</v>
      </c>
      <c r="B37" t="s">
        <v>25</v>
      </c>
      <c r="C37" s="10">
        <f t="shared" si="5"/>
        <v>13396.492</v>
      </c>
      <c r="D37" s="10">
        <v>4822.824</v>
      </c>
      <c r="E37" s="10">
        <v>4281.113</v>
      </c>
      <c r="F37" s="10">
        <v>0</v>
      </c>
      <c r="G37" s="10">
        <v>0</v>
      </c>
      <c r="H37" s="10">
        <v>1411.681</v>
      </c>
      <c r="I37" s="10">
        <v>0</v>
      </c>
      <c r="J37" s="10">
        <v>0</v>
      </c>
      <c r="K37" s="10">
        <v>576.687</v>
      </c>
      <c r="L37" s="10">
        <v>2304.187</v>
      </c>
      <c r="M37" s="10">
        <v>0</v>
      </c>
    </row>
    <row r="38" spans="1:13" ht="12.75">
      <c r="A38" t="s">
        <v>23</v>
      </c>
      <c r="B38" t="s">
        <v>26</v>
      </c>
      <c r="C38" s="10">
        <f t="shared" si="5"/>
        <v>6174.248</v>
      </c>
      <c r="D38" s="10">
        <v>3397.234</v>
      </c>
      <c r="E38" s="10">
        <v>1168.414</v>
      </c>
      <c r="F38" s="10">
        <v>0</v>
      </c>
      <c r="G38" s="10">
        <v>16.844</v>
      </c>
      <c r="H38" s="10">
        <v>656.4</v>
      </c>
      <c r="I38" s="10">
        <v>0</v>
      </c>
      <c r="J38" s="10">
        <v>0</v>
      </c>
      <c r="K38" s="10">
        <v>146.827</v>
      </c>
      <c r="L38" s="10">
        <v>674.803</v>
      </c>
      <c r="M38" s="10">
        <v>113.726</v>
      </c>
    </row>
    <row r="39" spans="1:13" ht="12.75">
      <c r="A39" t="s">
        <v>23</v>
      </c>
      <c r="B39" s="8" t="s">
        <v>200</v>
      </c>
      <c r="C39" s="10">
        <f t="shared" si="5"/>
        <v>5048.612999999999</v>
      </c>
      <c r="D39" s="10">
        <v>2445.912</v>
      </c>
      <c r="E39" s="10">
        <v>1215.995</v>
      </c>
      <c r="F39" s="10">
        <v>0</v>
      </c>
      <c r="G39" s="10">
        <v>0</v>
      </c>
      <c r="H39" s="10">
        <v>103.408</v>
      </c>
      <c r="I39" s="10">
        <v>0</v>
      </c>
      <c r="J39" s="10">
        <v>278.175</v>
      </c>
      <c r="K39" s="10">
        <v>0</v>
      </c>
      <c r="L39" s="10">
        <v>613.531</v>
      </c>
      <c r="M39" s="10">
        <v>391.592</v>
      </c>
    </row>
    <row r="40" spans="1:13" ht="12.75">
      <c r="A40" t="s">
        <v>23</v>
      </c>
      <c r="B40" s="8" t="s">
        <v>201</v>
      </c>
      <c r="C40" s="7">
        <f t="shared" si="5"/>
        <v>2460</v>
      </c>
      <c r="D40" s="7">
        <v>1200</v>
      </c>
      <c r="E40" s="7">
        <v>700</v>
      </c>
      <c r="F40" s="7">
        <v>0</v>
      </c>
      <c r="G40" s="7">
        <v>0</v>
      </c>
      <c r="H40" s="7">
        <v>360</v>
      </c>
      <c r="I40" s="7">
        <v>0</v>
      </c>
      <c r="J40" s="7">
        <v>0</v>
      </c>
      <c r="K40" s="7">
        <v>90</v>
      </c>
      <c r="L40" s="7">
        <v>10</v>
      </c>
      <c r="M40" s="7">
        <v>100</v>
      </c>
    </row>
    <row r="41" spans="1:13" s="11" customFormat="1" ht="12.75">
      <c r="A41" s="1" t="s">
        <v>240</v>
      </c>
      <c r="C41" s="5">
        <f>SUM(C34:C40)</f>
        <v>61487.03799999999</v>
      </c>
      <c r="D41" s="5">
        <f aca="true" t="shared" si="6" ref="D41:M41">SUM(D34:D40)</f>
        <v>29760.819000000003</v>
      </c>
      <c r="E41" s="5">
        <f t="shared" si="6"/>
        <v>17843.909</v>
      </c>
      <c r="F41" s="5">
        <f t="shared" si="6"/>
        <v>335.927</v>
      </c>
      <c r="G41" s="5">
        <f t="shared" si="6"/>
        <v>16.844</v>
      </c>
      <c r="H41" s="5">
        <f t="shared" si="6"/>
        <v>4731.789000000001</v>
      </c>
      <c r="I41" s="5">
        <f t="shared" si="6"/>
        <v>0</v>
      </c>
      <c r="J41" s="5">
        <f t="shared" si="6"/>
        <v>278.175</v>
      </c>
      <c r="K41" s="5">
        <f t="shared" si="6"/>
        <v>1743.695</v>
      </c>
      <c r="L41" s="5">
        <f t="shared" si="6"/>
        <v>5208.345</v>
      </c>
      <c r="M41" s="5">
        <f t="shared" si="6"/>
        <v>1567.5349999999999</v>
      </c>
    </row>
    <row r="42" spans="1:13" ht="12.75">
      <c r="A42" t="s">
        <v>27</v>
      </c>
      <c r="B42" t="s">
        <v>28</v>
      </c>
      <c r="C42" s="10">
        <f aca="true" t="shared" si="7" ref="C42:C55">SUM(D42:M42)</f>
        <v>15143.76</v>
      </c>
      <c r="D42" s="10">
        <v>1537.557</v>
      </c>
      <c r="E42" s="10">
        <v>733.389</v>
      </c>
      <c r="F42" s="10">
        <v>10207.061</v>
      </c>
      <c r="G42" s="10">
        <v>50.714</v>
      </c>
      <c r="H42" s="10">
        <v>405.775</v>
      </c>
      <c r="I42" s="10">
        <v>0</v>
      </c>
      <c r="J42" s="10">
        <v>0</v>
      </c>
      <c r="K42" s="10">
        <v>94.183</v>
      </c>
      <c r="L42" s="10">
        <v>2115.081</v>
      </c>
      <c r="M42" s="10">
        <v>0</v>
      </c>
    </row>
    <row r="43" spans="1:13" ht="12.75">
      <c r="A43" t="s">
        <v>27</v>
      </c>
      <c r="B43" t="s">
        <v>29</v>
      </c>
      <c r="C43" s="10">
        <f t="shared" si="7"/>
        <v>4293.637000000001</v>
      </c>
      <c r="D43" s="10">
        <v>957.301</v>
      </c>
      <c r="E43" s="10">
        <v>695.978</v>
      </c>
      <c r="F43" s="10">
        <v>1294.276</v>
      </c>
      <c r="G43" s="10">
        <v>0</v>
      </c>
      <c r="H43" s="10">
        <v>249.875</v>
      </c>
      <c r="I43" s="10">
        <v>0</v>
      </c>
      <c r="J43" s="10">
        <v>0</v>
      </c>
      <c r="K43" s="10">
        <v>51.205</v>
      </c>
      <c r="L43" s="10">
        <v>1013.505</v>
      </c>
      <c r="M43" s="10">
        <v>31.497</v>
      </c>
    </row>
    <row r="44" spans="1:13" ht="12.75">
      <c r="A44" t="s">
        <v>27</v>
      </c>
      <c r="B44" t="s">
        <v>30</v>
      </c>
      <c r="C44" s="10">
        <f t="shared" si="7"/>
        <v>3069.3869999999997</v>
      </c>
      <c r="D44" s="10">
        <v>676.371</v>
      </c>
      <c r="E44" s="10">
        <v>1472.34</v>
      </c>
      <c r="F44" s="10">
        <v>30.426</v>
      </c>
      <c r="G44" s="10">
        <v>22.487</v>
      </c>
      <c r="H44" s="10">
        <v>250.376</v>
      </c>
      <c r="I44" s="10">
        <v>0</v>
      </c>
      <c r="J44" s="10">
        <v>0</v>
      </c>
      <c r="K44" s="10">
        <v>82.439</v>
      </c>
      <c r="L44" s="10">
        <v>481.328</v>
      </c>
      <c r="M44" s="10">
        <v>53.62</v>
      </c>
    </row>
    <row r="45" spans="1:13" ht="12.75">
      <c r="A45" t="s">
        <v>27</v>
      </c>
      <c r="B45" s="8" t="s">
        <v>202</v>
      </c>
      <c r="C45" s="7">
        <f t="shared" si="7"/>
        <v>3970</v>
      </c>
      <c r="D45" s="7">
        <v>700</v>
      </c>
      <c r="E45" s="7">
        <v>310</v>
      </c>
      <c r="F45" s="7">
        <v>1700</v>
      </c>
      <c r="G45" s="7">
        <v>0</v>
      </c>
      <c r="H45" s="7">
        <v>300</v>
      </c>
      <c r="I45" s="7">
        <v>0</v>
      </c>
      <c r="J45" s="7">
        <v>0</v>
      </c>
      <c r="K45" s="7">
        <v>130</v>
      </c>
      <c r="L45" s="7">
        <v>800</v>
      </c>
      <c r="M45" s="7">
        <v>30</v>
      </c>
    </row>
    <row r="46" spans="1:13" ht="12.75">
      <c r="A46" t="s">
        <v>27</v>
      </c>
      <c r="B46" t="s">
        <v>31</v>
      </c>
      <c r="C46" s="10">
        <f t="shared" si="7"/>
        <v>3132.2360000000003</v>
      </c>
      <c r="D46" s="10">
        <v>784.126</v>
      </c>
      <c r="E46" s="10">
        <v>360.513</v>
      </c>
      <c r="F46" s="10">
        <v>1027.508</v>
      </c>
      <c r="G46" s="10">
        <v>59.819</v>
      </c>
      <c r="H46" s="10">
        <v>216.288</v>
      </c>
      <c r="I46" s="10">
        <v>0</v>
      </c>
      <c r="J46" s="10">
        <v>0</v>
      </c>
      <c r="K46" s="10">
        <v>53.09</v>
      </c>
      <c r="L46" s="10">
        <v>612.802</v>
      </c>
      <c r="M46" s="10">
        <v>18.09</v>
      </c>
    </row>
    <row r="47" spans="1:13" ht="12.75">
      <c r="A47" t="s">
        <v>27</v>
      </c>
      <c r="B47" t="s">
        <v>32</v>
      </c>
      <c r="C47" s="10">
        <f t="shared" si="7"/>
        <v>2742.1639999999998</v>
      </c>
      <c r="D47" s="10">
        <v>488.964</v>
      </c>
      <c r="E47" s="10">
        <v>163.461</v>
      </c>
      <c r="F47" s="10">
        <v>319.113</v>
      </c>
      <c r="G47" s="10">
        <v>0</v>
      </c>
      <c r="H47" s="10">
        <v>114.471</v>
      </c>
      <c r="I47" s="10">
        <v>0</v>
      </c>
      <c r="J47" s="10">
        <v>0</v>
      </c>
      <c r="K47" s="10">
        <v>58.194</v>
      </c>
      <c r="L47" s="10">
        <v>1597.961</v>
      </c>
      <c r="M47" s="10">
        <v>0</v>
      </c>
    </row>
    <row r="48" spans="1:13" ht="12.75">
      <c r="A48" t="s">
        <v>27</v>
      </c>
      <c r="B48" t="s">
        <v>33</v>
      </c>
      <c r="C48" s="10">
        <f t="shared" si="7"/>
        <v>1407.663</v>
      </c>
      <c r="D48" s="10">
        <v>450.781</v>
      </c>
      <c r="E48" s="10">
        <v>72.286</v>
      </c>
      <c r="F48" s="10">
        <v>0.36</v>
      </c>
      <c r="G48" s="10">
        <v>3</v>
      </c>
      <c r="H48" s="10">
        <v>23.257</v>
      </c>
      <c r="I48" s="10">
        <v>0</v>
      </c>
      <c r="J48" s="10">
        <v>0</v>
      </c>
      <c r="K48" s="10">
        <v>48.081</v>
      </c>
      <c r="L48" s="10">
        <v>808.798</v>
      </c>
      <c r="M48" s="10">
        <v>1.1</v>
      </c>
    </row>
    <row r="49" spans="1:13" ht="12.75">
      <c r="A49" t="s">
        <v>27</v>
      </c>
      <c r="B49" t="s">
        <v>34</v>
      </c>
      <c r="C49" s="10">
        <f t="shared" si="7"/>
        <v>2787.2</v>
      </c>
      <c r="D49" s="10">
        <v>439.38</v>
      </c>
      <c r="E49" s="10">
        <v>201.449</v>
      </c>
      <c r="F49" s="10">
        <v>971.93</v>
      </c>
      <c r="G49" s="10">
        <v>1.87</v>
      </c>
      <c r="H49" s="10">
        <v>214.255</v>
      </c>
      <c r="I49" s="10">
        <v>0</v>
      </c>
      <c r="J49" s="10">
        <v>347.421</v>
      </c>
      <c r="K49" s="10">
        <v>20.796</v>
      </c>
      <c r="L49" s="10">
        <v>590.099</v>
      </c>
      <c r="M49" s="10">
        <v>0</v>
      </c>
    </row>
    <row r="50" spans="1:13" ht="12.75">
      <c r="A50" t="s">
        <v>27</v>
      </c>
      <c r="B50" t="s">
        <v>35</v>
      </c>
      <c r="C50" s="10">
        <f t="shared" si="7"/>
        <v>6814.241</v>
      </c>
      <c r="D50" s="10">
        <v>704.421</v>
      </c>
      <c r="E50" s="10">
        <v>299.95</v>
      </c>
      <c r="F50" s="10">
        <v>1027.346</v>
      </c>
      <c r="G50" s="10">
        <v>0</v>
      </c>
      <c r="H50" s="10">
        <v>222.438</v>
      </c>
      <c r="I50" s="10">
        <v>0</v>
      </c>
      <c r="J50" s="10">
        <v>1611.429</v>
      </c>
      <c r="K50" s="10">
        <v>140.946</v>
      </c>
      <c r="L50" s="10">
        <v>2719.068</v>
      </c>
      <c r="M50" s="10">
        <v>88.643</v>
      </c>
    </row>
    <row r="51" spans="1:13" ht="12.75">
      <c r="A51" t="s">
        <v>27</v>
      </c>
      <c r="B51" t="s">
        <v>36</v>
      </c>
      <c r="C51" s="10">
        <f t="shared" si="7"/>
        <v>12814.292000000001</v>
      </c>
      <c r="D51" s="10">
        <v>584.032</v>
      </c>
      <c r="E51" s="10">
        <v>1377.426</v>
      </c>
      <c r="F51" s="10">
        <v>3374.277</v>
      </c>
      <c r="G51" s="10">
        <v>105.634</v>
      </c>
      <c r="H51" s="10">
        <v>678.141</v>
      </c>
      <c r="I51" s="10">
        <v>0</v>
      </c>
      <c r="J51" s="10">
        <v>767.352</v>
      </c>
      <c r="K51" s="10">
        <v>91.501</v>
      </c>
      <c r="L51" s="10">
        <v>5835.929</v>
      </c>
      <c r="M51" s="10">
        <v>0</v>
      </c>
    </row>
    <row r="52" spans="1:13" ht="12.75">
      <c r="A52" t="s">
        <v>27</v>
      </c>
      <c r="B52" t="s">
        <v>37</v>
      </c>
      <c r="C52" s="10">
        <f t="shared" si="7"/>
        <v>9674.073</v>
      </c>
      <c r="D52" s="10">
        <v>3293.277</v>
      </c>
      <c r="E52" s="10">
        <v>2039.554</v>
      </c>
      <c r="F52" s="10">
        <v>3216.955</v>
      </c>
      <c r="G52" s="10">
        <v>0</v>
      </c>
      <c r="H52" s="10">
        <v>463.445</v>
      </c>
      <c r="I52" s="10">
        <v>0</v>
      </c>
      <c r="J52" s="10">
        <v>0</v>
      </c>
      <c r="K52" s="10">
        <v>103.75</v>
      </c>
      <c r="L52" s="10">
        <v>557.092</v>
      </c>
      <c r="M52" s="10">
        <v>0</v>
      </c>
    </row>
    <row r="53" spans="1:13" ht="12.75">
      <c r="A53" t="s">
        <v>27</v>
      </c>
      <c r="B53" s="8" t="s">
        <v>38</v>
      </c>
      <c r="C53" s="10">
        <f t="shared" si="7"/>
        <v>8453.294000000002</v>
      </c>
      <c r="D53" s="10">
        <v>2549.808</v>
      </c>
      <c r="E53" s="10">
        <v>595.892</v>
      </c>
      <c r="F53" s="10">
        <v>3521.97</v>
      </c>
      <c r="G53" s="10">
        <v>205.694</v>
      </c>
      <c r="H53" s="10">
        <v>303.835</v>
      </c>
      <c r="I53" s="10">
        <v>0</v>
      </c>
      <c r="J53" s="10">
        <v>386.667</v>
      </c>
      <c r="K53" s="10">
        <v>121.518</v>
      </c>
      <c r="L53" s="10">
        <v>746.978</v>
      </c>
      <c r="M53" s="10">
        <v>20.932</v>
      </c>
    </row>
    <row r="54" spans="1:13" ht="12.75">
      <c r="A54" t="s">
        <v>27</v>
      </c>
      <c r="B54" s="8" t="s">
        <v>39</v>
      </c>
      <c r="C54" s="10">
        <f t="shared" si="7"/>
        <v>52471.647999999994</v>
      </c>
      <c r="D54" s="10">
        <v>1879.315</v>
      </c>
      <c r="E54" s="10">
        <v>1275.451</v>
      </c>
      <c r="F54" s="10">
        <v>41317.545</v>
      </c>
      <c r="G54" s="10">
        <v>7.149</v>
      </c>
      <c r="H54" s="10">
        <v>693.276</v>
      </c>
      <c r="I54" s="10">
        <v>0</v>
      </c>
      <c r="J54" s="10">
        <v>293.84</v>
      </c>
      <c r="K54" s="10">
        <v>164.993</v>
      </c>
      <c r="L54" s="10">
        <v>6840.079</v>
      </c>
      <c r="M54" s="10">
        <v>0</v>
      </c>
    </row>
    <row r="55" spans="1:13" ht="12.75">
      <c r="A55" t="s">
        <v>27</v>
      </c>
      <c r="B55" t="s">
        <v>40</v>
      </c>
      <c r="C55" s="10">
        <f t="shared" si="7"/>
        <v>9154.17</v>
      </c>
      <c r="D55" s="10">
        <v>2631.316</v>
      </c>
      <c r="E55" s="10">
        <v>1180.503</v>
      </c>
      <c r="F55" s="10">
        <v>1777.445</v>
      </c>
      <c r="G55" s="10">
        <v>0</v>
      </c>
      <c r="H55" s="10">
        <v>815.326</v>
      </c>
      <c r="I55" s="10">
        <v>0</v>
      </c>
      <c r="J55" s="10">
        <v>0</v>
      </c>
      <c r="K55" s="10">
        <v>192.408</v>
      </c>
      <c r="L55" s="10">
        <v>2557.172</v>
      </c>
      <c r="M55" s="10">
        <v>0</v>
      </c>
    </row>
    <row r="56" spans="1:13" s="11" customFormat="1" ht="12.75">
      <c r="A56" s="1" t="s">
        <v>241</v>
      </c>
      <c r="C56" s="5">
        <f>SUM(C42:C55)</f>
        <v>135927.765</v>
      </c>
      <c r="D56" s="5">
        <f aca="true" t="shared" si="8" ref="D56:M56">SUM(D42:D55)</f>
        <v>17676.649</v>
      </c>
      <c r="E56" s="5">
        <f t="shared" si="8"/>
        <v>10778.192</v>
      </c>
      <c r="F56" s="5">
        <f t="shared" si="8"/>
        <v>69786.212</v>
      </c>
      <c r="G56" s="5">
        <f t="shared" si="8"/>
        <v>456.36699999999996</v>
      </c>
      <c r="H56" s="5">
        <f t="shared" si="8"/>
        <v>4950.758000000001</v>
      </c>
      <c r="I56" s="5">
        <f t="shared" si="8"/>
        <v>0</v>
      </c>
      <c r="J56" s="5">
        <f t="shared" si="8"/>
        <v>3406.7090000000003</v>
      </c>
      <c r="K56" s="5">
        <f t="shared" si="8"/>
        <v>1353.104</v>
      </c>
      <c r="L56" s="5">
        <f t="shared" si="8"/>
        <v>27275.892</v>
      </c>
      <c r="M56" s="5">
        <f t="shared" si="8"/>
        <v>243.88199999999998</v>
      </c>
    </row>
    <row r="57" spans="1:13" ht="12.75">
      <c r="A57" t="s">
        <v>41</v>
      </c>
      <c r="B57" s="8" t="s">
        <v>203</v>
      </c>
      <c r="C57" s="7">
        <f>SUM(D57:M57)</f>
        <v>24589.400000000005</v>
      </c>
      <c r="D57" s="7">
        <v>11374.017</v>
      </c>
      <c r="E57" s="7">
        <v>7771.54</v>
      </c>
      <c r="F57" s="7">
        <v>286.65</v>
      </c>
      <c r="G57" s="7">
        <v>1018.811</v>
      </c>
      <c r="H57" s="7">
        <v>1559.091</v>
      </c>
      <c r="I57" s="7">
        <v>0</v>
      </c>
      <c r="J57" s="7">
        <v>30.376</v>
      </c>
      <c r="K57" s="7">
        <v>923.409</v>
      </c>
      <c r="L57" s="7">
        <v>1625.506</v>
      </c>
      <c r="M57" s="7">
        <v>0</v>
      </c>
    </row>
    <row r="58" spans="1:13" ht="12.75">
      <c r="A58" t="s">
        <v>41</v>
      </c>
      <c r="B58" t="s">
        <v>42</v>
      </c>
      <c r="C58" s="10">
        <f>SUM(D58:M58)</f>
        <v>7164.999</v>
      </c>
      <c r="D58" s="10">
        <v>3419.03</v>
      </c>
      <c r="E58" s="10">
        <v>1474.756</v>
      </c>
      <c r="F58" s="10">
        <v>150.056</v>
      </c>
      <c r="G58" s="10">
        <v>0</v>
      </c>
      <c r="H58" s="10">
        <v>489.271</v>
      </c>
      <c r="I58" s="10">
        <v>0</v>
      </c>
      <c r="J58" s="10">
        <v>2.356</v>
      </c>
      <c r="K58" s="10">
        <v>733.889</v>
      </c>
      <c r="L58" s="10">
        <v>640.131</v>
      </c>
      <c r="M58" s="10">
        <v>255.51</v>
      </c>
    </row>
    <row r="59" spans="1:13" s="11" customFormat="1" ht="12.75">
      <c r="A59" s="1" t="s">
        <v>242</v>
      </c>
      <c r="C59" s="5">
        <f>+C57+C58</f>
        <v>31754.399000000005</v>
      </c>
      <c r="D59" s="5">
        <f aca="true" t="shared" si="9" ref="D59:M59">+D57+D58</f>
        <v>14793.047</v>
      </c>
      <c r="E59" s="5">
        <f t="shared" si="9"/>
        <v>9246.296</v>
      </c>
      <c r="F59" s="5">
        <f t="shared" si="9"/>
        <v>436.706</v>
      </c>
      <c r="G59" s="5">
        <f t="shared" si="9"/>
        <v>1018.811</v>
      </c>
      <c r="H59" s="5">
        <f t="shared" si="9"/>
        <v>2048.362</v>
      </c>
      <c r="I59" s="5">
        <f t="shared" si="9"/>
        <v>0</v>
      </c>
      <c r="J59" s="5">
        <f t="shared" si="9"/>
        <v>32.732</v>
      </c>
      <c r="K59" s="5">
        <f t="shared" si="9"/>
        <v>1657.298</v>
      </c>
      <c r="L59" s="5">
        <f t="shared" si="9"/>
        <v>2265.637</v>
      </c>
      <c r="M59" s="5">
        <f t="shared" si="9"/>
        <v>255.51</v>
      </c>
    </row>
    <row r="60" spans="1:13" ht="12.75">
      <c r="A60" t="s">
        <v>43</v>
      </c>
      <c r="B60" s="8" t="s">
        <v>44</v>
      </c>
      <c r="C60" s="7">
        <f aca="true" t="shared" si="10" ref="C60:C70">SUM(D60:M60)</f>
        <v>5190</v>
      </c>
      <c r="D60" s="7">
        <v>1600</v>
      </c>
      <c r="E60" s="7">
        <v>1000</v>
      </c>
      <c r="F60" s="7">
        <v>0</v>
      </c>
      <c r="G60" s="7">
        <v>0</v>
      </c>
      <c r="H60" s="7">
        <v>300</v>
      </c>
      <c r="I60" s="7">
        <v>0</v>
      </c>
      <c r="J60" s="7">
        <v>0</v>
      </c>
      <c r="K60" s="7">
        <v>90</v>
      </c>
      <c r="L60" s="7">
        <v>2200</v>
      </c>
      <c r="M60" s="7">
        <v>0</v>
      </c>
    </row>
    <row r="61" spans="1:13" ht="12.75">
      <c r="A61" t="s">
        <v>43</v>
      </c>
      <c r="B61" t="s">
        <v>45</v>
      </c>
      <c r="C61" s="10">
        <f t="shared" si="10"/>
        <v>7429.500999999999</v>
      </c>
      <c r="D61" s="10">
        <v>1175.773</v>
      </c>
      <c r="E61" s="10">
        <v>362.456</v>
      </c>
      <c r="F61" s="10">
        <v>5298.33</v>
      </c>
      <c r="G61" s="10">
        <v>0</v>
      </c>
      <c r="H61" s="10">
        <v>158.834</v>
      </c>
      <c r="I61" s="10">
        <v>0</v>
      </c>
      <c r="J61" s="10">
        <v>0</v>
      </c>
      <c r="K61" s="10">
        <v>33.62</v>
      </c>
      <c r="L61" s="10">
        <v>289.636</v>
      </c>
      <c r="M61" s="10">
        <v>110.852</v>
      </c>
    </row>
    <row r="62" spans="1:13" ht="12.75">
      <c r="A62" t="s">
        <v>43</v>
      </c>
      <c r="B62" t="s">
        <v>46</v>
      </c>
      <c r="C62" s="10">
        <f t="shared" si="10"/>
        <v>2587.32</v>
      </c>
      <c r="D62" s="10">
        <v>738.945</v>
      </c>
      <c r="E62" s="10">
        <v>428.265</v>
      </c>
      <c r="F62" s="10">
        <v>0</v>
      </c>
      <c r="G62" s="10">
        <v>29.074</v>
      </c>
      <c r="H62" s="10">
        <v>159.872</v>
      </c>
      <c r="I62" s="10">
        <v>0</v>
      </c>
      <c r="J62" s="10">
        <v>0.24</v>
      </c>
      <c r="K62" s="10">
        <v>75.758</v>
      </c>
      <c r="L62" s="10">
        <v>1131.696</v>
      </c>
      <c r="M62" s="10">
        <v>23.47</v>
      </c>
    </row>
    <row r="63" spans="1:13" ht="12.75">
      <c r="A63" t="s">
        <v>43</v>
      </c>
      <c r="B63" s="8" t="s">
        <v>204</v>
      </c>
      <c r="C63" s="10">
        <f t="shared" si="10"/>
        <v>9683.581</v>
      </c>
      <c r="D63" s="10">
        <v>489.694</v>
      </c>
      <c r="E63" s="10">
        <v>211.371</v>
      </c>
      <c r="F63" s="10">
        <v>0</v>
      </c>
      <c r="G63" s="10">
        <v>0</v>
      </c>
      <c r="H63" s="10">
        <v>200.736</v>
      </c>
      <c r="I63" s="10">
        <v>0</v>
      </c>
      <c r="J63" s="10">
        <v>6443.318</v>
      </c>
      <c r="K63" s="10">
        <v>57.615</v>
      </c>
      <c r="L63" s="10">
        <v>2280.847</v>
      </c>
      <c r="M63" s="10">
        <v>0</v>
      </c>
    </row>
    <row r="64" spans="1:13" ht="12.75">
      <c r="A64" t="s">
        <v>43</v>
      </c>
      <c r="B64" s="8" t="s">
        <v>205</v>
      </c>
      <c r="C64" s="10">
        <f t="shared" si="10"/>
        <v>1283.056</v>
      </c>
      <c r="D64" s="10">
        <v>557.775</v>
      </c>
      <c r="E64" s="10">
        <v>237.676</v>
      </c>
      <c r="F64" s="10">
        <v>21.6</v>
      </c>
      <c r="G64" s="10">
        <v>0</v>
      </c>
      <c r="H64" s="10">
        <v>154.545</v>
      </c>
      <c r="I64" s="10">
        <v>0</v>
      </c>
      <c r="J64" s="10">
        <v>22.008</v>
      </c>
      <c r="K64" s="10">
        <v>39.596</v>
      </c>
      <c r="L64" s="10">
        <v>227.945</v>
      </c>
      <c r="M64" s="10">
        <v>21.911</v>
      </c>
    </row>
    <row r="65" spans="1:13" ht="12.75">
      <c r="A65" t="s">
        <v>43</v>
      </c>
      <c r="B65" s="8" t="s">
        <v>206</v>
      </c>
      <c r="C65" s="10">
        <f t="shared" si="10"/>
        <v>23405.565000000002</v>
      </c>
      <c r="D65" s="10">
        <v>0</v>
      </c>
      <c r="E65" s="10">
        <v>0</v>
      </c>
      <c r="F65" s="10">
        <v>21874.828</v>
      </c>
      <c r="G65" s="10">
        <v>0</v>
      </c>
      <c r="H65" s="10">
        <v>190.431</v>
      </c>
      <c r="I65" s="10">
        <v>0</v>
      </c>
      <c r="J65" s="10">
        <v>474.855</v>
      </c>
      <c r="K65" s="10">
        <v>0</v>
      </c>
      <c r="L65" s="10">
        <v>865.451</v>
      </c>
      <c r="M65" s="10">
        <v>0</v>
      </c>
    </row>
    <row r="66" spans="1:13" ht="12.75">
      <c r="A66" t="s">
        <v>43</v>
      </c>
      <c r="B66" t="s">
        <v>47</v>
      </c>
      <c r="C66" s="10">
        <f t="shared" si="10"/>
        <v>123216.447</v>
      </c>
      <c r="D66" s="10">
        <v>9693.906</v>
      </c>
      <c r="E66" s="10">
        <v>4314.77</v>
      </c>
      <c r="F66" s="10">
        <v>104015.083</v>
      </c>
      <c r="G66" s="10">
        <v>717.693</v>
      </c>
      <c r="H66" s="10">
        <v>2266.984</v>
      </c>
      <c r="I66" s="10">
        <v>0</v>
      </c>
      <c r="J66" s="10">
        <v>0</v>
      </c>
      <c r="K66" s="10">
        <v>783.924</v>
      </c>
      <c r="L66" s="10">
        <v>1035.311</v>
      </c>
      <c r="M66" s="10">
        <v>388.776</v>
      </c>
    </row>
    <row r="67" spans="1:13" ht="12.75">
      <c r="A67" t="s">
        <v>43</v>
      </c>
      <c r="B67" t="s">
        <v>48</v>
      </c>
      <c r="C67" s="10">
        <f t="shared" si="10"/>
        <v>4150.691</v>
      </c>
      <c r="D67" s="10">
        <v>0</v>
      </c>
      <c r="E67" s="10">
        <v>0</v>
      </c>
      <c r="F67" s="10">
        <v>1286.713</v>
      </c>
      <c r="G67" s="10">
        <v>0</v>
      </c>
      <c r="H67" s="10">
        <v>0</v>
      </c>
      <c r="I67" s="10">
        <v>0</v>
      </c>
      <c r="J67" s="10">
        <v>0</v>
      </c>
      <c r="K67" s="10">
        <v>33.384</v>
      </c>
      <c r="L67" s="10">
        <v>2830.594</v>
      </c>
      <c r="M67" s="10">
        <v>0</v>
      </c>
    </row>
    <row r="68" spans="1:13" ht="12.75">
      <c r="A68" t="s">
        <v>43</v>
      </c>
      <c r="B68" t="s">
        <v>49</v>
      </c>
      <c r="C68" s="10">
        <f t="shared" si="10"/>
        <v>375.609</v>
      </c>
      <c r="D68" s="10">
        <v>35.276</v>
      </c>
      <c r="E68" s="10">
        <v>76.198</v>
      </c>
      <c r="F68" s="10">
        <v>0</v>
      </c>
      <c r="G68" s="10">
        <v>177.849</v>
      </c>
      <c r="H68" s="10">
        <v>0</v>
      </c>
      <c r="I68" s="10">
        <v>0</v>
      </c>
      <c r="J68" s="10">
        <v>0</v>
      </c>
      <c r="K68" s="10">
        <v>1.675</v>
      </c>
      <c r="L68" s="10">
        <v>54.942</v>
      </c>
      <c r="M68" s="10">
        <v>29.669</v>
      </c>
    </row>
    <row r="69" spans="1:13" ht="12.75">
      <c r="A69" t="s">
        <v>43</v>
      </c>
      <c r="B69" t="s">
        <v>50</v>
      </c>
      <c r="C69" s="10">
        <f t="shared" si="10"/>
        <v>8188.621</v>
      </c>
      <c r="D69" s="10">
        <v>1699.06</v>
      </c>
      <c r="E69" s="10">
        <v>930.425</v>
      </c>
      <c r="F69" s="10">
        <v>3697.57</v>
      </c>
      <c r="G69" s="10">
        <v>84.51</v>
      </c>
      <c r="H69" s="10">
        <v>424.28</v>
      </c>
      <c r="I69" s="10">
        <v>0</v>
      </c>
      <c r="J69" s="10">
        <v>0</v>
      </c>
      <c r="K69" s="10">
        <v>55.36</v>
      </c>
      <c r="L69" s="10">
        <v>1297.416</v>
      </c>
      <c r="M69" s="10">
        <v>0</v>
      </c>
    </row>
    <row r="70" spans="1:13" ht="12.75">
      <c r="A70" t="s">
        <v>43</v>
      </c>
      <c r="B70" t="s">
        <v>51</v>
      </c>
      <c r="C70" s="10">
        <f t="shared" si="10"/>
        <v>10109.181999999999</v>
      </c>
      <c r="D70" s="10">
        <v>937.112</v>
      </c>
      <c r="E70" s="10">
        <v>478.775</v>
      </c>
      <c r="F70" s="10">
        <v>7426.405</v>
      </c>
      <c r="G70" s="10">
        <v>0</v>
      </c>
      <c r="H70" s="10">
        <v>418.217</v>
      </c>
      <c r="I70" s="10">
        <v>0</v>
      </c>
      <c r="J70" s="10">
        <v>189.337</v>
      </c>
      <c r="K70" s="10">
        <v>97.183</v>
      </c>
      <c r="L70" s="10">
        <v>281.657</v>
      </c>
      <c r="M70" s="10">
        <v>280.496</v>
      </c>
    </row>
    <row r="71" spans="1:13" s="11" customFormat="1" ht="12.75">
      <c r="A71" s="1" t="s">
        <v>243</v>
      </c>
      <c r="C71" s="5">
        <f>+C60+C61+C62+C63+C64+C65+C66+C67+C68+C69+C70</f>
        <v>195619.573</v>
      </c>
      <c r="D71" s="5">
        <f aca="true" t="shared" si="11" ref="D71:M71">+D60+D61+D62+D63+D64+D65+D66+D67+D68+D69+D70</f>
        <v>16927.541</v>
      </c>
      <c r="E71" s="5">
        <f t="shared" si="11"/>
        <v>8039.936000000001</v>
      </c>
      <c r="F71" s="5">
        <f t="shared" si="11"/>
        <v>143620.529</v>
      </c>
      <c r="G71" s="5">
        <f t="shared" si="11"/>
        <v>1009.126</v>
      </c>
      <c r="H71" s="5">
        <f t="shared" si="11"/>
        <v>4273.898999999999</v>
      </c>
      <c r="I71" s="5">
        <f t="shared" si="11"/>
        <v>0</v>
      </c>
      <c r="J71" s="5">
        <f t="shared" si="11"/>
        <v>7129.758</v>
      </c>
      <c r="K71" s="5">
        <f t="shared" si="11"/>
        <v>1268.1149999999998</v>
      </c>
      <c r="L71" s="5">
        <f t="shared" si="11"/>
        <v>12495.494999999997</v>
      </c>
      <c r="M71" s="5">
        <f t="shared" si="11"/>
        <v>855.174</v>
      </c>
    </row>
    <row r="72" spans="1:13" ht="12.75">
      <c r="A72" t="s">
        <v>52</v>
      </c>
      <c r="B72" t="s">
        <v>53</v>
      </c>
      <c r="C72" s="10">
        <f aca="true" t="shared" si="12" ref="C72:C81">SUM(D72:M72)</f>
        <v>3281.898</v>
      </c>
      <c r="D72" s="10">
        <v>981.991</v>
      </c>
      <c r="E72" s="10">
        <v>314.591</v>
      </c>
      <c r="F72" s="10">
        <v>1320.114</v>
      </c>
      <c r="G72" s="10">
        <v>0</v>
      </c>
      <c r="H72" s="10">
        <v>380.154</v>
      </c>
      <c r="I72" s="10">
        <v>0</v>
      </c>
      <c r="J72" s="10">
        <v>0</v>
      </c>
      <c r="K72" s="10">
        <v>84.813</v>
      </c>
      <c r="L72" s="10">
        <v>200.235</v>
      </c>
      <c r="M72" s="10">
        <v>0</v>
      </c>
    </row>
    <row r="73" spans="1:13" ht="12.75">
      <c r="A73" t="s">
        <v>52</v>
      </c>
      <c r="B73" t="s">
        <v>54</v>
      </c>
      <c r="C73" s="10">
        <f t="shared" si="12"/>
        <v>4134.604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4134.604</v>
      </c>
      <c r="M73" s="10">
        <v>0</v>
      </c>
    </row>
    <row r="74" spans="1:13" ht="12.75">
      <c r="A74" t="s">
        <v>52</v>
      </c>
      <c r="B74" s="8" t="s">
        <v>207</v>
      </c>
      <c r="C74" s="7">
        <f t="shared" si="12"/>
        <v>2694.018</v>
      </c>
      <c r="D74" s="7">
        <v>0</v>
      </c>
      <c r="E74" s="7">
        <v>74.22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6.164</v>
      </c>
      <c r="L74" s="7">
        <v>2613.634</v>
      </c>
      <c r="M74" s="7">
        <v>0</v>
      </c>
    </row>
    <row r="75" spans="1:13" ht="12.75">
      <c r="A75" t="s">
        <v>52</v>
      </c>
      <c r="B75" t="s">
        <v>55</v>
      </c>
      <c r="C75" s="10">
        <f t="shared" si="12"/>
        <v>8524.500999999998</v>
      </c>
      <c r="D75" s="10">
        <v>3893.857</v>
      </c>
      <c r="E75" s="10">
        <v>1915.094</v>
      </c>
      <c r="F75" s="10">
        <v>1558.905</v>
      </c>
      <c r="G75" s="10">
        <v>0</v>
      </c>
      <c r="H75" s="10">
        <v>417.507</v>
      </c>
      <c r="I75" s="10">
        <v>0</v>
      </c>
      <c r="J75" s="10">
        <v>0</v>
      </c>
      <c r="K75" s="10">
        <v>110.074</v>
      </c>
      <c r="L75" s="10">
        <v>327.505</v>
      </c>
      <c r="M75" s="10">
        <v>301.559</v>
      </c>
    </row>
    <row r="76" spans="1:13" ht="12.75">
      <c r="A76" t="s">
        <v>52</v>
      </c>
      <c r="B76" t="s">
        <v>56</v>
      </c>
      <c r="C76" s="10">
        <f t="shared" si="12"/>
        <v>18340.128</v>
      </c>
      <c r="D76" s="10">
        <v>5798.059</v>
      </c>
      <c r="E76" s="10">
        <v>8777.19</v>
      </c>
      <c r="F76" s="10">
        <v>836.45</v>
      </c>
      <c r="G76" s="10">
        <v>86.296</v>
      </c>
      <c r="H76" s="10">
        <v>1011.278</v>
      </c>
      <c r="I76" s="10">
        <v>0</v>
      </c>
      <c r="J76" s="10">
        <v>0</v>
      </c>
      <c r="K76" s="10">
        <v>199.005</v>
      </c>
      <c r="L76" s="10">
        <v>1445.947</v>
      </c>
      <c r="M76" s="10">
        <v>185.903</v>
      </c>
    </row>
    <row r="77" spans="1:13" ht="12.75">
      <c r="A77" t="s">
        <v>52</v>
      </c>
      <c r="B77" s="8" t="s">
        <v>57</v>
      </c>
      <c r="C77" s="10">
        <f t="shared" si="12"/>
        <v>3902.3940000000002</v>
      </c>
      <c r="D77" s="10">
        <v>741.632</v>
      </c>
      <c r="E77" s="10">
        <v>61.239</v>
      </c>
      <c r="F77" s="10">
        <v>0</v>
      </c>
      <c r="G77" s="10">
        <v>0</v>
      </c>
      <c r="H77" s="10">
        <v>137.108</v>
      </c>
      <c r="I77" s="10">
        <v>0</v>
      </c>
      <c r="J77" s="10">
        <v>0</v>
      </c>
      <c r="K77" s="10">
        <v>67.292</v>
      </c>
      <c r="L77" s="10">
        <v>2851.518</v>
      </c>
      <c r="M77" s="10">
        <v>43.605</v>
      </c>
    </row>
    <row r="78" spans="1:13" ht="12.75">
      <c r="A78" t="s">
        <v>52</v>
      </c>
      <c r="B78" s="8" t="s">
        <v>58</v>
      </c>
      <c r="C78" s="10">
        <f t="shared" si="12"/>
        <v>8834.284000000001</v>
      </c>
      <c r="D78" s="10">
        <v>3614.178</v>
      </c>
      <c r="E78" s="10">
        <v>1180.75</v>
      </c>
      <c r="F78" s="10">
        <v>2820.889</v>
      </c>
      <c r="G78" s="10">
        <v>102</v>
      </c>
      <c r="H78" s="10">
        <v>444.733</v>
      </c>
      <c r="I78" s="10">
        <v>0</v>
      </c>
      <c r="J78" s="10">
        <v>0</v>
      </c>
      <c r="K78" s="10">
        <v>40.794</v>
      </c>
      <c r="L78" s="10">
        <v>549.34</v>
      </c>
      <c r="M78" s="10">
        <v>81.6</v>
      </c>
    </row>
    <row r="79" spans="1:13" ht="12.75">
      <c r="A79" t="s">
        <v>52</v>
      </c>
      <c r="B79" t="s">
        <v>59</v>
      </c>
      <c r="C79" s="10">
        <f t="shared" si="12"/>
        <v>6992.272</v>
      </c>
      <c r="D79" s="10">
        <v>2721.216</v>
      </c>
      <c r="E79" s="10">
        <v>530.628</v>
      </c>
      <c r="F79" s="10">
        <v>2538.843</v>
      </c>
      <c r="G79" s="10">
        <v>0</v>
      </c>
      <c r="H79" s="10">
        <v>413.48</v>
      </c>
      <c r="I79" s="10">
        <v>0</v>
      </c>
      <c r="J79" s="10">
        <v>0</v>
      </c>
      <c r="K79" s="10">
        <v>66.184</v>
      </c>
      <c r="L79" s="10">
        <v>721.921</v>
      </c>
      <c r="M79" s="10">
        <v>0</v>
      </c>
    </row>
    <row r="80" spans="1:13" ht="12.75">
      <c r="A80" t="s">
        <v>52</v>
      </c>
      <c r="B80" t="s">
        <v>60</v>
      </c>
      <c r="C80" s="10">
        <f t="shared" si="12"/>
        <v>14810.951000000001</v>
      </c>
      <c r="D80" s="10">
        <v>3454.664</v>
      </c>
      <c r="E80" s="10">
        <v>3546.004</v>
      </c>
      <c r="F80" s="10">
        <v>2527.305</v>
      </c>
      <c r="G80" s="10">
        <v>56.35</v>
      </c>
      <c r="H80" s="10">
        <v>804.162</v>
      </c>
      <c r="I80" s="10">
        <v>0</v>
      </c>
      <c r="J80" s="10">
        <v>0</v>
      </c>
      <c r="K80" s="10">
        <v>177.462</v>
      </c>
      <c r="L80" s="10">
        <v>4091.992</v>
      </c>
      <c r="M80" s="10">
        <v>153.012</v>
      </c>
    </row>
    <row r="81" spans="1:13" ht="12.75">
      <c r="A81" t="s">
        <v>52</v>
      </c>
      <c r="B81" t="s">
        <v>61</v>
      </c>
      <c r="C81" s="10">
        <f t="shared" si="12"/>
        <v>4032.8920000000003</v>
      </c>
      <c r="D81" s="10">
        <v>1954.935</v>
      </c>
      <c r="E81" s="10">
        <v>776.922</v>
      </c>
      <c r="F81" s="10">
        <v>215.021</v>
      </c>
      <c r="G81" s="10">
        <v>0</v>
      </c>
      <c r="H81" s="10">
        <v>391.079</v>
      </c>
      <c r="I81" s="10">
        <v>0</v>
      </c>
      <c r="J81" s="10">
        <v>0</v>
      </c>
      <c r="K81" s="10">
        <v>46.308</v>
      </c>
      <c r="L81" s="10">
        <v>566.57</v>
      </c>
      <c r="M81" s="10">
        <v>82.057</v>
      </c>
    </row>
    <row r="82" spans="1:13" s="11" customFormat="1" ht="12.75">
      <c r="A82" s="1" t="s">
        <v>244</v>
      </c>
      <c r="C82" s="5">
        <f>SUM(C72:C81)</f>
        <v>75547.94200000001</v>
      </c>
      <c r="D82" s="5">
        <f aca="true" t="shared" si="13" ref="D82:M82">SUM(D72:D81)</f>
        <v>23160.532</v>
      </c>
      <c r="E82" s="5">
        <f t="shared" si="13"/>
        <v>17176.638</v>
      </c>
      <c r="F82" s="5">
        <f t="shared" si="13"/>
        <v>11817.527000000002</v>
      </c>
      <c r="G82" s="5">
        <f t="shared" si="13"/>
        <v>244.646</v>
      </c>
      <c r="H82" s="5">
        <f t="shared" si="13"/>
        <v>3999.5010000000007</v>
      </c>
      <c r="I82" s="5">
        <f t="shared" si="13"/>
        <v>0</v>
      </c>
      <c r="J82" s="5">
        <f t="shared" si="13"/>
        <v>0</v>
      </c>
      <c r="K82" s="5">
        <f t="shared" si="13"/>
        <v>798.0959999999999</v>
      </c>
      <c r="L82" s="5">
        <f t="shared" si="13"/>
        <v>17503.266</v>
      </c>
      <c r="M82" s="5">
        <f t="shared" si="13"/>
        <v>847.7360000000001</v>
      </c>
    </row>
    <row r="83" spans="1:13" ht="12.75">
      <c r="A83" t="s">
        <v>62</v>
      </c>
      <c r="B83" t="s">
        <v>63</v>
      </c>
      <c r="C83" s="10">
        <f>SUM(D83:M83)</f>
        <v>2123.725</v>
      </c>
      <c r="D83" s="10">
        <v>882.95</v>
      </c>
      <c r="E83" s="10">
        <v>422.342</v>
      </c>
      <c r="F83" s="10">
        <v>0</v>
      </c>
      <c r="G83" s="10">
        <v>0</v>
      </c>
      <c r="H83" s="10">
        <v>204.306</v>
      </c>
      <c r="I83" s="10">
        <v>0</v>
      </c>
      <c r="J83" s="10">
        <v>0</v>
      </c>
      <c r="K83" s="10">
        <v>254.023</v>
      </c>
      <c r="L83" s="10">
        <v>360.104</v>
      </c>
      <c r="M83" s="10">
        <v>0</v>
      </c>
    </row>
    <row r="84" spans="1:13" s="11" customFormat="1" ht="12.75">
      <c r="A84" s="1" t="s">
        <v>245</v>
      </c>
      <c r="C84" s="5">
        <f>+C83</f>
        <v>2123.725</v>
      </c>
      <c r="D84" s="5">
        <f aca="true" t="shared" si="14" ref="D84:M84">+D83</f>
        <v>882.95</v>
      </c>
      <c r="E84" s="5">
        <f t="shared" si="14"/>
        <v>422.342</v>
      </c>
      <c r="F84" s="5">
        <f t="shared" si="14"/>
        <v>0</v>
      </c>
      <c r="G84" s="5">
        <f t="shared" si="14"/>
        <v>0</v>
      </c>
      <c r="H84" s="5">
        <f t="shared" si="14"/>
        <v>204.306</v>
      </c>
      <c r="I84" s="5">
        <f t="shared" si="14"/>
        <v>0</v>
      </c>
      <c r="J84" s="5">
        <f t="shared" si="14"/>
        <v>0</v>
      </c>
      <c r="K84" s="5">
        <f t="shared" si="14"/>
        <v>254.023</v>
      </c>
      <c r="L84" s="5">
        <f t="shared" si="14"/>
        <v>360.104</v>
      </c>
      <c r="M84" s="5">
        <f t="shared" si="14"/>
        <v>0</v>
      </c>
    </row>
    <row r="85" spans="1:13" ht="12.75">
      <c r="A85" t="s">
        <v>64</v>
      </c>
      <c r="B85" t="s">
        <v>65</v>
      </c>
      <c r="C85" s="10">
        <f>SUM(D85:M85)</f>
        <v>3627.766</v>
      </c>
      <c r="D85" s="10">
        <v>785.932</v>
      </c>
      <c r="E85" s="10">
        <v>503.107</v>
      </c>
      <c r="F85" s="10">
        <v>387.641</v>
      </c>
      <c r="G85" s="10">
        <v>160</v>
      </c>
      <c r="H85" s="10">
        <v>360</v>
      </c>
      <c r="I85" s="10">
        <v>0</v>
      </c>
      <c r="J85" s="10">
        <v>0</v>
      </c>
      <c r="K85" s="10">
        <v>350.191</v>
      </c>
      <c r="L85" s="10">
        <v>996.995</v>
      </c>
      <c r="M85" s="10">
        <v>83.9</v>
      </c>
    </row>
    <row r="86" spans="1:13" s="11" customFormat="1" ht="12.75">
      <c r="A86" s="1" t="s">
        <v>246</v>
      </c>
      <c r="C86" s="5">
        <f>+C85</f>
        <v>3627.766</v>
      </c>
      <c r="D86" s="5">
        <f aca="true" t="shared" si="15" ref="D86:M86">+D85</f>
        <v>785.932</v>
      </c>
      <c r="E86" s="5">
        <f t="shared" si="15"/>
        <v>503.107</v>
      </c>
      <c r="F86" s="5">
        <f t="shared" si="15"/>
        <v>387.641</v>
      </c>
      <c r="G86" s="5">
        <f t="shared" si="15"/>
        <v>160</v>
      </c>
      <c r="H86" s="5">
        <f t="shared" si="15"/>
        <v>360</v>
      </c>
      <c r="I86" s="5">
        <f t="shared" si="15"/>
        <v>0</v>
      </c>
      <c r="J86" s="5">
        <f t="shared" si="15"/>
        <v>0</v>
      </c>
      <c r="K86" s="5">
        <f t="shared" si="15"/>
        <v>350.191</v>
      </c>
      <c r="L86" s="5">
        <f t="shared" si="15"/>
        <v>996.995</v>
      </c>
      <c r="M86" s="5">
        <f t="shared" si="15"/>
        <v>83.9</v>
      </c>
    </row>
    <row r="87" spans="1:13" ht="12.75">
      <c r="A87" t="s">
        <v>66</v>
      </c>
      <c r="B87" t="s">
        <v>67</v>
      </c>
      <c r="C87" s="10">
        <f>SUM(D87:M87)</f>
        <v>2668.765</v>
      </c>
      <c r="D87" s="10">
        <v>1205.71</v>
      </c>
      <c r="E87" s="10">
        <v>474.868</v>
      </c>
      <c r="F87" s="10">
        <v>0</v>
      </c>
      <c r="G87" s="10">
        <v>0</v>
      </c>
      <c r="H87" s="10">
        <v>285.128</v>
      </c>
      <c r="I87" s="10">
        <v>0</v>
      </c>
      <c r="J87" s="10">
        <v>0</v>
      </c>
      <c r="K87" s="10">
        <v>283.175</v>
      </c>
      <c r="L87" s="10">
        <v>419.884</v>
      </c>
      <c r="M87" s="10">
        <v>0</v>
      </c>
    </row>
    <row r="88" spans="1:13" ht="12.75">
      <c r="A88" t="s">
        <v>66</v>
      </c>
      <c r="B88" t="s">
        <v>68</v>
      </c>
      <c r="C88" s="10">
        <f>SUM(D88:M88)</f>
        <v>5147.09</v>
      </c>
      <c r="D88" s="10">
        <v>1233.967</v>
      </c>
      <c r="E88" s="10">
        <v>2563.292</v>
      </c>
      <c r="F88" s="10">
        <v>0</v>
      </c>
      <c r="G88" s="10">
        <v>0</v>
      </c>
      <c r="H88" s="10">
        <v>329.673</v>
      </c>
      <c r="I88" s="10">
        <v>0</v>
      </c>
      <c r="J88" s="10">
        <v>0</v>
      </c>
      <c r="K88" s="10">
        <v>88.6</v>
      </c>
      <c r="L88" s="10">
        <v>897.341</v>
      </c>
      <c r="M88" s="10">
        <v>34.217</v>
      </c>
    </row>
    <row r="89" spans="1:13" ht="12.75">
      <c r="A89" t="s">
        <v>66</v>
      </c>
      <c r="B89" t="s">
        <v>69</v>
      </c>
      <c r="C89" s="10">
        <f>SUM(D89:M89)</f>
        <v>43087.475</v>
      </c>
      <c r="D89" s="10">
        <v>21532.353</v>
      </c>
      <c r="E89" s="10">
        <v>8605.198</v>
      </c>
      <c r="F89" s="10">
        <v>5578.766</v>
      </c>
      <c r="G89" s="10">
        <v>250.976</v>
      </c>
      <c r="H89" s="10">
        <v>2413.207</v>
      </c>
      <c r="I89" s="10">
        <v>0</v>
      </c>
      <c r="J89" s="10">
        <v>0</v>
      </c>
      <c r="K89" s="10">
        <v>1439.009</v>
      </c>
      <c r="L89" s="10">
        <v>2374.454</v>
      </c>
      <c r="M89" s="10">
        <v>893.512</v>
      </c>
    </row>
    <row r="90" spans="1:13" ht="12.75">
      <c r="A90" t="s">
        <v>66</v>
      </c>
      <c r="B90" t="s">
        <v>70</v>
      </c>
      <c r="C90" s="10">
        <f>SUM(D90:M90)</f>
        <v>11667.443999999998</v>
      </c>
      <c r="D90" s="10">
        <v>4669.892</v>
      </c>
      <c r="E90" s="10">
        <v>3554.98</v>
      </c>
      <c r="F90" s="10">
        <v>756.748</v>
      </c>
      <c r="G90" s="10">
        <v>139.035</v>
      </c>
      <c r="H90" s="10">
        <v>1037.276</v>
      </c>
      <c r="I90" s="10">
        <v>0</v>
      </c>
      <c r="J90" s="10">
        <v>0</v>
      </c>
      <c r="K90" s="10">
        <v>156.66</v>
      </c>
      <c r="L90" s="10">
        <v>1293.266</v>
      </c>
      <c r="M90" s="10">
        <v>59.587</v>
      </c>
    </row>
    <row r="91" spans="1:13" ht="12.75">
      <c r="A91" t="s">
        <v>66</v>
      </c>
      <c r="B91" t="s">
        <v>71</v>
      </c>
      <c r="C91" s="10">
        <f>SUM(D91:M91)</f>
        <v>9494.866</v>
      </c>
      <c r="D91" s="10">
        <v>3483.108</v>
      </c>
      <c r="E91" s="10">
        <v>3263.776</v>
      </c>
      <c r="F91" s="10">
        <v>0</v>
      </c>
      <c r="G91" s="10">
        <v>0</v>
      </c>
      <c r="H91" s="10">
        <v>652.805</v>
      </c>
      <c r="I91" s="10">
        <v>0</v>
      </c>
      <c r="J91" s="10">
        <v>0</v>
      </c>
      <c r="K91" s="10">
        <v>380.295</v>
      </c>
      <c r="L91" s="10">
        <v>1714.882</v>
      </c>
      <c r="M91" s="10">
        <v>0</v>
      </c>
    </row>
    <row r="92" spans="1:13" s="11" customFormat="1" ht="12.75">
      <c r="A92" s="1" t="s">
        <v>247</v>
      </c>
      <c r="C92" s="5">
        <f>SUM(C87:C91)</f>
        <v>72065.64</v>
      </c>
      <c r="D92" s="5">
        <f aca="true" t="shared" si="16" ref="D92:M92">SUM(D87:D91)</f>
        <v>32125.03</v>
      </c>
      <c r="E92" s="5">
        <f t="shared" si="16"/>
        <v>18462.114</v>
      </c>
      <c r="F92" s="5">
        <f t="shared" si="16"/>
        <v>6335.513999999999</v>
      </c>
      <c r="G92" s="5">
        <f t="shared" si="16"/>
        <v>390.01099999999997</v>
      </c>
      <c r="H92" s="5">
        <f t="shared" si="16"/>
        <v>4718.089</v>
      </c>
      <c r="I92" s="5">
        <f t="shared" si="16"/>
        <v>0</v>
      </c>
      <c r="J92" s="5">
        <f t="shared" si="16"/>
        <v>0</v>
      </c>
      <c r="K92" s="5">
        <f t="shared" si="16"/>
        <v>2347.739</v>
      </c>
      <c r="L92" s="5">
        <f t="shared" si="16"/>
        <v>6699.826999999999</v>
      </c>
      <c r="M92" s="5">
        <f t="shared" si="16"/>
        <v>987.3159999999999</v>
      </c>
    </row>
    <row r="93" spans="1:13" ht="12.75">
      <c r="A93" t="s">
        <v>72</v>
      </c>
      <c r="B93" t="s">
        <v>73</v>
      </c>
      <c r="C93" s="10">
        <f aca="true" t="shared" si="17" ref="C93:C110">SUM(D93:M93)</f>
        <v>10108.944000000001</v>
      </c>
      <c r="D93" s="10">
        <v>922.045</v>
      </c>
      <c r="E93" s="10">
        <v>363.941</v>
      </c>
      <c r="F93" s="10">
        <v>7515.69</v>
      </c>
      <c r="G93" s="10">
        <v>46.26</v>
      </c>
      <c r="H93" s="10">
        <v>361.45</v>
      </c>
      <c r="I93" s="10">
        <v>0</v>
      </c>
      <c r="J93" s="10">
        <v>0</v>
      </c>
      <c r="K93" s="10">
        <v>19.851</v>
      </c>
      <c r="L93" s="10">
        <v>745.007</v>
      </c>
      <c r="M93" s="10">
        <v>134.7</v>
      </c>
    </row>
    <row r="94" spans="1:13" ht="12.75">
      <c r="A94" t="s">
        <v>72</v>
      </c>
      <c r="B94" t="s">
        <v>74</v>
      </c>
      <c r="C94" s="10">
        <f t="shared" si="17"/>
        <v>1694.7669999999998</v>
      </c>
      <c r="D94" s="10">
        <v>734.429</v>
      </c>
      <c r="E94" s="10">
        <v>146.799</v>
      </c>
      <c r="F94" s="10">
        <v>62.943</v>
      </c>
      <c r="G94" s="10">
        <v>0</v>
      </c>
      <c r="H94" s="10">
        <v>148.949</v>
      </c>
      <c r="I94" s="10">
        <v>0</v>
      </c>
      <c r="J94" s="10">
        <v>80.762</v>
      </c>
      <c r="K94" s="10">
        <v>74.491</v>
      </c>
      <c r="L94" s="10">
        <v>446.394</v>
      </c>
      <c r="M94" s="10">
        <v>0</v>
      </c>
    </row>
    <row r="95" spans="1:13" ht="12.75">
      <c r="A95" t="s">
        <v>72</v>
      </c>
      <c r="B95" t="s">
        <v>75</v>
      </c>
      <c r="C95" s="7">
        <f t="shared" si="17"/>
        <v>1353.4</v>
      </c>
      <c r="D95" s="7">
        <v>378.133</v>
      </c>
      <c r="E95" s="7">
        <v>220.304</v>
      </c>
      <c r="F95" s="7">
        <v>291.58</v>
      </c>
      <c r="G95" s="7">
        <v>119.296</v>
      </c>
      <c r="H95" s="7">
        <v>203.026</v>
      </c>
      <c r="I95" s="7">
        <v>0</v>
      </c>
      <c r="J95" s="7">
        <v>0</v>
      </c>
      <c r="K95" s="7">
        <v>128.337</v>
      </c>
      <c r="L95" s="7">
        <v>12.724</v>
      </c>
      <c r="M95" s="7">
        <v>0</v>
      </c>
    </row>
    <row r="96" spans="1:13" ht="12.75">
      <c r="A96" t="s">
        <v>72</v>
      </c>
      <c r="B96" s="8" t="s">
        <v>208</v>
      </c>
      <c r="C96" s="7">
        <f t="shared" si="17"/>
        <v>1100</v>
      </c>
      <c r="D96" s="7">
        <v>600</v>
      </c>
      <c r="E96" s="7">
        <v>0</v>
      </c>
      <c r="F96" s="7">
        <v>450</v>
      </c>
      <c r="G96" s="7">
        <v>0</v>
      </c>
      <c r="H96" s="7">
        <v>50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</row>
    <row r="97" spans="1:13" ht="12.75">
      <c r="A97" t="s">
        <v>72</v>
      </c>
      <c r="B97" t="s">
        <v>76</v>
      </c>
      <c r="C97" s="10">
        <f t="shared" si="17"/>
        <v>1650.4990000000005</v>
      </c>
      <c r="D97" s="10">
        <v>722.931</v>
      </c>
      <c r="E97" s="10">
        <v>405.285</v>
      </c>
      <c r="F97" s="10">
        <v>12.515</v>
      </c>
      <c r="G97" s="10">
        <v>138.439</v>
      </c>
      <c r="H97" s="10">
        <v>179.729</v>
      </c>
      <c r="I97" s="10">
        <v>0</v>
      </c>
      <c r="J97" s="10">
        <v>0</v>
      </c>
      <c r="K97" s="10">
        <v>93.41</v>
      </c>
      <c r="L97" s="10">
        <v>76.798</v>
      </c>
      <c r="M97" s="10">
        <v>21.392</v>
      </c>
    </row>
    <row r="98" spans="1:13" ht="12.75">
      <c r="A98" t="s">
        <v>72</v>
      </c>
      <c r="B98" s="8" t="s">
        <v>77</v>
      </c>
      <c r="C98" s="7">
        <f t="shared" si="17"/>
        <v>10362.477</v>
      </c>
      <c r="D98" s="7">
        <v>4151.433</v>
      </c>
      <c r="E98" s="7">
        <v>964.392</v>
      </c>
      <c r="F98" s="7">
        <v>2889.927</v>
      </c>
      <c r="G98" s="7">
        <v>311.295</v>
      </c>
      <c r="H98" s="7">
        <v>461.438</v>
      </c>
      <c r="I98" s="7">
        <v>0</v>
      </c>
      <c r="J98" s="7">
        <v>19.307</v>
      </c>
      <c r="K98" s="7">
        <v>163.63</v>
      </c>
      <c r="L98" s="7">
        <v>1335.932</v>
      </c>
      <c r="M98" s="7">
        <v>65.123</v>
      </c>
    </row>
    <row r="99" spans="1:13" ht="12.75">
      <c r="A99" t="s">
        <v>72</v>
      </c>
      <c r="B99" s="8" t="s">
        <v>209</v>
      </c>
      <c r="C99" s="10">
        <f t="shared" si="17"/>
        <v>747.847</v>
      </c>
      <c r="D99" s="10">
        <v>273.447</v>
      </c>
      <c r="E99" s="10">
        <v>132.367</v>
      </c>
      <c r="F99" s="10">
        <v>5.562</v>
      </c>
      <c r="G99" s="10">
        <v>0</v>
      </c>
      <c r="H99" s="10">
        <v>0</v>
      </c>
      <c r="I99" s="10">
        <v>0</v>
      </c>
      <c r="J99" s="10">
        <v>0</v>
      </c>
      <c r="K99" s="10">
        <v>80.327</v>
      </c>
      <c r="L99" s="10">
        <v>256.144</v>
      </c>
      <c r="M99" s="10">
        <v>0</v>
      </c>
    </row>
    <row r="100" spans="1:13" ht="12.75">
      <c r="A100" t="s">
        <v>72</v>
      </c>
      <c r="B100" t="s">
        <v>78</v>
      </c>
      <c r="C100" s="10">
        <f t="shared" si="17"/>
        <v>19232.818</v>
      </c>
      <c r="D100" s="10">
        <v>6184.934</v>
      </c>
      <c r="E100" s="10">
        <v>4447.663</v>
      </c>
      <c r="F100" s="10">
        <v>4619.722</v>
      </c>
      <c r="G100" s="10">
        <v>105</v>
      </c>
      <c r="H100" s="10">
        <v>1003.932</v>
      </c>
      <c r="I100" s="10">
        <v>0</v>
      </c>
      <c r="J100" s="10">
        <v>0</v>
      </c>
      <c r="K100" s="10">
        <v>345.756</v>
      </c>
      <c r="L100" s="10">
        <v>2464.995</v>
      </c>
      <c r="M100" s="10">
        <v>60.816</v>
      </c>
    </row>
    <row r="101" spans="1:13" ht="12.75">
      <c r="A101" t="s">
        <v>72</v>
      </c>
      <c r="B101" t="s">
        <v>79</v>
      </c>
      <c r="C101" s="10">
        <f t="shared" si="17"/>
        <v>26997.292</v>
      </c>
      <c r="D101" s="10">
        <v>12401.579</v>
      </c>
      <c r="E101" s="10">
        <v>5845.276</v>
      </c>
      <c r="F101" s="10">
        <v>4190.749</v>
      </c>
      <c r="G101" s="10">
        <v>0</v>
      </c>
      <c r="H101" s="10">
        <v>1189.008</v>
      </c>
      <c r="I101" s="10">
        <v>0</v>
      </c>
      <c r="J101" s="10">
        <v>0</v>
      </c>
      <c r="K101" s="10">
        <v>499.41</v>
      </c>
      <c r="L101" s="10">
        <v>2726.811</v>
      </c>
      <c r="M101" s="10">
        <v>144.459</v>
      </c>
    </row>
    <row r="102" spans="1:13" ht="12.75">
      <c r="A102" t="s">
        <v>72</v>
      </c>
      <c r="B102" t="s">
        <v>80</v>
      </c>
      <c r="C102" s="10">
        <f t="shared" si="17"/>
        <v>15732.58</v>
      </c>
      <c r="D102" s="10">
        <v>7218.028</v>
      </c>
      <c r="E102" s="10">
        <v>2888.486</v>
      </c>
      <c r="F102" s="10">
        <v>2984.3</v>
      </c>
      <c r="G102" s="10">
        <v>133.847</v>
      </c>
      <c r="H102" s="10">
        <v>597.192</v>
      </c>
      <c r="I102" s="10">
        <v>0</v>
      </c>
      <c r="J102" s="10">
        <v>0</v>
      </c>
      <c r="K102" s="10">
        <v>172.922</v>
      </c>
      <c r="L102" s="10">
        <v>1419.406</v>
      </c>
      <c r="M102" s="10">
        <v>318.399</v>
      </c>
    </row>
    <row r="103" spans="1:13" ht="12.75">
      <c r="A103" t="s">
        <v>72</v>
      </c>
      <c r="B103" t="s">
        <v>81</v>
      </c>
      <c r="C103" s="10">
        <f t="shared" si="17"/>
        <v>13822.981000000002</v>
      </c>
      <c r="D103" s="10">
        <v>4408.801</v>
      </c>
      <c r="E103" s="10">
        <v>2078.107</v>
      </c>
      <c r="F103" s="10">
        <v>5463.215</v>
      </c>
      <c r="G103" s="10">
        <v>350.832</v>
      </c>
      <c r="H103" s="10">
        <v>867.835</v>
      </c>
      <c r="I103" s="10">
        <v>0</v>
      </c>
      <c r="J103" s="10">
        <v>0</v>
      </c>
      <c r="K103" s="10">
        <v>62.382</v>
      </c>
      <c r="L103" s="10">
        <v>367.932</v>
      </c>
      <c r="M103" s="10">
        <v>223.877</v>
      </c>
    </row>
    <row r="104" spans="1:13" ht="12.75">
      <c r="A104" t="s">
        <v>72</v>
      </c>
      <c r="B104" t="s">
        <v>82</v>
      </c>
      <c r="C104" s="10">
        <f t="shared" si="17"/>
        <v>16050.626</v>
      </c>
      <c r="D104" s="10">
        <v>6303.029</v>
      </c>
      <c r="E104" s="10">
        <v>4361.732</v>
      </c>
      <c r="F104" s="10">
        <v>101.921</v>
      </c>
      <c r="G104" s="10">
        <v>1021.274</v>
      </c>
      <c r="H104" s="10">
        <v>1020.67</v>
      </c>
      <c r="I104" s="10">
        <v>0</v>
      </c>
      <c r="J104" s="10">
        <v>0</v>
      </c>
      <c r="K104" s="10">
        <v>508.302</v>
      </c>
      <c r="L104" s="10">
        <v>2680.252</v>
      </c>
      <c r="M104" s="10">
        <v>53.446</v>
      </c>
    </row>
    <row r="105" spans="1:13" ht="12.75">
      <c r="A105" t="s">
        <v>72</v>
      </c>
      <c r="B105" t="s">
        <v>83</v>
      </c>
      <c r="C105" s="10">
        <f t="shared" si="17"/>
        <v>12004.240000000002</v>
      </c>
      <c r="D105" s="10">
        <v>3766.677</v>
      </c>
      <c r="E105" s="10">
        <v>1978.476</v>
      </c>
      <c r="F105" s="10">
        <v>0</v>
      </c>
      <c r="G105" s="10">
        <v>174.438</v>
      </c>
      <c r="H105" s="10">
        <v>1045.408</v>
      </c>
      <c r="I105" s="10">
        <v>0</v>
      </c>
      <c r="J105" s="10">
        <v>0</v>
      </c>
      <c r="K105" s="10">
        <v>250.958</v>
      </c>
      <c r="L105" s="10">
        <v>4584.35</v>
      </c>
      <c r="M105" s="10">
        <v>203.933</v>
      </c>
    </row>
    <row r="106" spans="1:13" ht="12.75">
      <c r="A106" t="s">
        <v>72</v>
      </c>
      <c r="B106" t="s">
        <v>84</v>
      </c>
      <c r="C106" s="10">
        <f t="shared" si="17"/>
        <v>5380.122</v>
      </c>
      <c r="D106" s="10">
        <v>2483.408</v>
      </c>
      <c r="E106" s="10">
        <v>791.458</v>
      </c>
      <c r="F106" s="10">
        <v>322.617</v>
      </c>
      <c r="G106" s="10">
        <v>182.314</v>
      </c>
      <c r="H106" s="10">
        <v>424.156</v>
      </c>
      <c r="I106" s="10">
        <v>0</v>
      </c>
      <c r="J106" s="10">
        <v>0</v>
      </c>
      <c r="K106" s="10">
        <v>226.375</v>
      </c>
      <c r="L106" s="10">
        <v>949.794</v>
      </c>
      <c r="M106" s="10">
        <v>0</v>
      </c>
    </row>
    <row r="107" spans="1:13" ht="12.75">
      <c r="A107" t="s">
        <v>72</v>
      </c>
      <c r="B107" t="s">
        <v>85</v>
      </c>
      <c r="C107" s="10">
        <f t="shared" si="17"/>
        <v>8210.372</v>
      </c>
      <c r="D107" s="10">
        <v>2809.414</v>
      </c>
      <c r="E107" s="10">
        <v>618.598</v>
      </c>
      <c r="F107" s="10">
        <v>3100.752</v>
      </c>
      <c r="G107" s="10">
        <v>135.714</v>
      </c>
      <c r="H107" s="10">
        <v>617.148</v>
      </c>
      <c r="I107" s="10">
        <v>0</v>
      </c>
      <c r="J107" s="10">
        <v>0</v>
      </c>
      <c r="K107" s="10">
        <v>0</v>
      </c>
      <c r="L107" s="10">
        <v>928.746</v>
      </c>
      <c r="M107" s="10">
        <v>0</v>
      </c>
    </row>
    <row r="108" spans="1:13" ht="12.75">
      <c r="A108" t="s">
        <v>72</v>
      </c>
      <c r="B108" t="s">
        <v>86</v>
      </c>
      <c r="C108" s="10">
        <f t="shared" si="17"/>
        <v>8886.464</v>
      </c>
      <c r="D108" s="10">
        <v>2500.704</v>
      </c>
      <c r="E108" s="10">
        <v>1680.548</v>
      </c>
      <c r="F108" s="10">
        <v>2012.316</v>
      </c>
      <c r="G108" s="10">
        <v>219.472</v>
      </c>
      <c r="H108" s="10">
        <v>397.825</v>
      </c>
      <c r="I108" s="10">
        <v>0</v>
      </c>
      <c r="J108" s="10">
        <v>0</v>
      </c>
      <c r="K108" s="10">
        <v>132.632</v>
      </c>
      <c r="L108" s="10">
        <v>1894.796</v>
      </c>
      <c r="M108" s="10">
        <v>48.171</v>
      </c>
    </row>
    <row r="109" spans="1:13" ht="12.75">
      <c r="A109" t="s">
        <v>72</v>
      </c>
      <c r="B109" t="s">
        <v>87</v>
      </c>
      <c r="C109" s="10">
        <f t="shared" si="17"/>
        <v>4283.069</v>
      </c>
      <c r="D109" s="10">
        <v>1652.007</v>
      </c>
      <c r="E109" s="10">
        <v>705.063</v>
      </c>
      <c r="F109" s="10">
        <v>412.87</v>
      </c>
      <c r="G109" s="10">
        <v>0</v>
      </c>
      <c r="H109" s="10">
        <v>280</v>
      </c>
      <c r="I109" s="10">
        <v>0</v>
      </c>
      <c r="J109" s="10">
        <v>0</v>
      </c>
      <c r="K109" s="10">
        <v>396.021</v>
      </c>
      <c r="L109" s="10">
        <v>837.108</v>
      </c>
      <c r="M109" s="10">
        <v>0</v>
      </c>
    </row>
    <row r="110" spans="1:13" ht="12.75">
      <c r="A110" t="s">
        <v>72</v>
      </c>
      <c r="B110" t="s">
        <v>88</v>
      </c>
      <c r="C110" s="10">
        <f t="shared" si="17"/>
        <v>5823.521</v>
      </c>
      <c r="D110" s="10">
        <v>1769.443</v>
      </c>
      <c r="E110" s="10">
        <v>527.83</v>
      </c>
      <c r="F110" s="10">
        <v>1919.116</v>
      </c>
      <c r="G110" s="10">
        <v>0</v>
      </c>
      <c r="H110" s="10">
        <v>299.82</v>
      </c>
      <c r="I110" s="10">
        <v>0</v>
      </c>
      <c r="J110" s="10">
        <v>534.812</v>
      </c>
      <c r="K110" s="10">
        <v>109.793</v>
      </c>
      <c r="L110" s="10">
        <v>662.707</v>
      </c>
      <c r="M110" s="10">
        <v>0</v>
      </c>
    </row>
    <row r="111" spans="1:13" s="11" customFormat="1" ht="12.75">
      <c r="A111" s="1" t="s">
        <v>248</v>
      </c>
      <c r="C111" s="5">
        <f>SUM(C93:C110)</f>
        <v>163442.019</v>
      </c>
      <c r="D111" s="5">
        <f aca="true" t="shared" si="18" ref="D111:M111">SUM(D93:D110)</f>
        <v>59280.441999999995</v>
      </c>
      <c r="E111" s="5">
        <f t="shared" si="18"/>
        <v>28156.324999999997</v>
      </c>
      <c r="F111" s="5">
        <f t="shared" si="18"/>
        <v>36355.795</v>
      </c>
      <c r="G111" s="5">
        <f t="shared" si="18"/>
        <v>2938.181</v>
      </c>
      <c r="H111" s="5">
        <f t="shared" si="18"/>
        <v>9147.586000000001</v>
      </c>
      <c r="I111" s="5">
        <f t="shared" si="18"/>
        <v>0</v>
      </c>
      <c r="J111" s="5">
        <f t="shared" si="18"/>
        <v>634.881</v>
      </c>
      <c r="K111" s="5">
        <f t="shared" si="18"/>
        <v>3264.5970000000007</v>
      </c>
      <c r="L111" s="5">
        <f t="shared" si="18"/>
        <v>22389.896</v>
      </c>
      <c r="M111" s="5">
        <f t="shared" si="18"/>
        <v>1274.316</v>
      </c>
    </row>
    <row r="112" spans="1:13" ht="12.75">
      <c r="A112" t="s">
        <v>89</v>
      </c>
      <c r="B112" s="8" t="s">
        <v>210</v>
      </c>
      <c r="C112" s="10">
        <f aca="true" t="shared" si="19" ref="C112:C118">SUM(D112:M112)</f>
        <v>4536.529</v>
      </c>
      <c r="D112" s="10">
        <v>1734.708</v>
      </c>
      <c r="E112" s="10">
        <v>929.129</v>
      </c>
      <c r="F112" s="10">
        <v>0</v>
      </c>
      <c r="G112" s="10">
        <v>0</v>
      </c>
      <c r="H112" s="10">
        <v>344.261</v>
      </c>
      <c r="I112" s="10">
        <v>0</v>
      </c>
      <c r="J112" s="10">
        <v>1158.222</v>
      </c>
      <c r="K112" s="10">
        <v>294.872</v>
      </c>
      <c r="L112" s="10">
        <v>75.337</v>
      </c>
      <c r="M112" s="10">
        <v>0</v>
      </c>
    </row>
    <row r="113" spans="1:13" ht="12.75">
      <c r="A113" t="s">
        <v>89</v>
      </c>
      <c r="B113" t="s">
        <v>90</v>
      </c>
      <c r="C113" s="10">
        <f t="shared" si="19"/>
        <v>3099.6059999999998</v>
      </c>
      <c r="D113" s="10">
        <v>971.269</v>
      </c>
      <c r="E113" s="10">
        <v>281.753</v>
      </c>
      <c r="F113" s="10">
        <v>243.915</v>
      </c>
      <c r="G113" s="10">
        <v>53.444</v>
      </c>
      <c r="H113" s="10">
        <v>244.232</v>
      </c>
      <c r="I113" s="10">
        <v>0</v>
      </c>
      <c r="J113" s="10">
        <v>312.16</v>
      </c>
      <c r="K113" s="10">
        <v>145.164</v>
      </c>
      <c r="L113" s="10">
        <v>839.35</v>
      </c>
      <c r="M113" s="10">
        <v>8.319</v>
      </c>
    </row>
    <row r="114" spans="1:13" ht="12.75">
      <c r="A114" t="s">
        <v>89</v>
      </c>
      <c r="B114" t="s">
        <v>91</v>
      </c>
      <c r="C114" s="10">
        <f t="shared" si="19"/>
        <v>23068.850000000002</v>
      </c>
      <c r="D114" s="10">
        <v>8616.788</v>
      </c>
      <c r="E114" s="10">
        <v>3835.267</v>
      </c>
      <c r="F114" s="10">
        <v>88.26</v>
      </c>
      <c r="G114" s="10">
        <v>200.253</v>
      </c>
      <c r="H114" s="10">
        <v>7237.48</v>
      </c>
      <c r="I114" s="10">
        <v>0</v>
      </c>
      <c r="J114" s="10">
        <v>832.126</v>
      </c>
      <c r="K114" s="10">
        <v>2258.676</v>
      </c>
      <c r="L114" s="10">
        <v>0</v>
      </c>
      <c r="M114" s="10">
        <v>0</v>
      </c>
    </row>
    <row r="115" spans="1:13" ht="12.75">
      <c r="A115" t="s">
        <v>89</v>
      </c>
      <c r="B115" t="s">
        <v>92</v>
      </c>
      <c r="C115" s="10">
        <f t="shared" si="19"/>
        <v>19389.263</v>
      </c>
      <c r="D115" s="10">
        <v>7208.045</v>
      </c>
      <c r="E115" s="10">
        <v>2761.119</v>
      </c>
      <c r="F115" s="10">
        <v>3142.472</v>
      </c>
      <c r="G115" s="10">
        <v>263.422</v>
      </c>
      <c r="H115" s="10">
        <v>1114.719</v>
      </c>
      <c r="I115" s="10">
        <v>0</v>
      </c>
      <c r="J115" s="10">
        <v>2229.473</v>
      </c>
      <c r="K115" s="10">
        <v>378.3</v>
      </c>
      <c r="L115" s="10">
        <v>2109.512</v>
      </c>
      <c r="M115" s="10">
        <v>182.201</v>
      </c>
    </row>
    <row r="116" spans="1:13" ht="12.75">
      <c r="A116" t="s">
        <v>89</v>
      </c>
      <c r="B116" s="8" t="s">
        <v>93</v>
      </c>
      <c r="C116" s="7">
        <f t="shared" si="19"/>
        <v>15000</v>
      </c>
      <c r="D116" s="7">
        <v>7800</v>
      </c>
      <c r="E116" s="7">
        <v>2000</v>
      </c>
      <c r="F116" s="7">
        <v>300</v>
      </c>
      <c r="G116" s="7">
        <v>0</v>
      </c>
      <c r="H116" s="7">
        <v>1400</v>
      </c>
      <c r="I116" s="7">
        <v>0</v>
      </c>
      <c r="J116" s="7">
        <v>0</v>
      </c>
      <c r="K116" s="7">
        <v>0</v>
      </c>
      <c r="L116" s="7">
        <v>3500</v>
      </c>
      <c r="M116" s="7">
        <v>0</v>
      </c>
    </row>
    <row r="117" spans="1:13" ht="12.75">
      <c r="A117" t="s">
        <v>89</v>
      </c>
      <c r="B117" s="8" t="s">
        <v>94</v>
      </c>
      <c r="C117" s="7">
        <f t="shared" si="19"/>
        <v>8732.359</v>
      </c>
      <c r="D117" s="7">
        <v>3777.181</v>
      </c>
      <c r="E117" s="7">
        <v>933.778</v>
      </c>
      <c r="F117" s="7">
        <v>1172.436</v>
      </c>
      <c r="G117" s="7">
        <v>245</v>
      </c>
      <c r="H117" s="7">
        <v>535.748</v>
      </c>
      <c r="I117" s="7">
        <v>0</v>
      </c>
      <c r="J117" s="7">
        <v>0</v>
      </c>
      <c r="K117" s="7">
        <v>106.098</v>
      </c>
      <c r="L117" s="7">
        <v>1962.118</v>
      </c>
      <c r="M117" s="7">
        <v>0</v>
      </c>
    </row>
    <row r="118" spans="1:13" ht="12.75">
      <c r="A118" t="s">
        <v>89</v>
      </c>
      <c r="B118" t="s">
        <v>95</v>
      </c>
      <c r="C118" s="7">
        <f t="shared" si="19"/>
        <v>5740.866</v>
      </c>
      <c r="D118" s="7">
        <v>1952.842</v>
      </c>
      <c r="E118" s="7">
        <v>914.125</v>
      </c>
      <c r="F118" s="7">
        <v>403.883</v>
      </c>
      <c r="G118" s="7">
        <v>0</v>
      </c>
      <c r="H118" s="7">
        <v>336.109</v>
      </c>
      <c r="I118" s="7">
        <v>0</v>
      </c>
      <c r="J118" s="7">
        <v>1350.496</v>
      </c>
      <c r="K118" s="7">
        <v>302.07</v>
      </c>
      <c r="L118" s="7">
        <v>468.372</v>
      </c>
      <c r="M118" s="7">
        <v>12.969</v>
      </c>
    </row>
    <row r="119" spans="1:13" s="11" customFormat="1" ht="12.75">
      <c r="A119" s="1" t="s">
        <v>249</v>
      </c>
      <c r="C119" s="5">
        <f>SUM(C112:C118)</f>
        <v>79567.473</v>
      </c>
      <c r="D119" s="5">
        <f aca="true" t="shared" si="20" ref="D119:M119">SUM(D112:D118)</f>
        <v>32060.833</v>
      </c>
      <c r="E119" s="5">
        <f t="shared" si="20"/>
        <v>11655.171</v>
      </c>
      <c r="F119" s="5">
        <f t="shared" si="20"/>
        <v>5350.966</v>
      </c>
      <c r="G119" s="5">
        <f t="shared" si="20"/>
        <v>762.119</v>
      </c>
      <c r="H119" s="5">
        <f t="shared" si="20"/>
        <v>11212.548999999999</v>
      </c>
      <c r="I119" s="5">
        <f t="shared" si="20"/>
        <v>0</v>
      </c>
      <c r="J119" s="5">
        <f t="shared" si="20"/>
        <v>5882.477</v>
      </c>
      <c r="K119" s="5">
        <f t="shared" si="20"/>
        <v>3485.1800000000003</v>
      </c>
      <c r="L119" s="5">
        <f t="shared" si="20"/>
        <v>8954.689</v>
      </c>
      <c r="M119" s="5">
        <f t="shared" si="20"/>
        <v>203.48899999999998</v>
      </c>
    </row>
    <row r="120" spans="1:13" ht="12.75">
      <c r="A120" t="s">
        <v>96</v>
      </c>
      <c r="B120" t="s">
        <v>97</v>
      </c>
      <c r="C120" s="7">
        <f>SUM(D120:M120)</f>
        <v>1838.5529999999999</v>
      </c>
      <c r="D120" s="7">
        <v>635.147</v>
      </c>
      <c r="E120" s="7">
        <v>530.237</v>
      </c>
      <c r="F120" s="7">
        <v>0</v>
      </c>
      <c r="G120" s="7">
        <v>0</v>
      </c>
      <c r="H120" s="7">
        <v>69.364</v>
      </c>
      <c r="I120" s="7">
        <v>0</v>
      </c>
      <c r="J120" s="7">
        <v>0</v>
      </c>
      <c r="K120" s="7">
        <v>74.752</v>
      </c>
      <c r="L120" s="7">
        <v>529.053</v>
      </c>
      <c r="M120" s="7">
        <v>0</v>
      </c>
    </row>
    <row r="121" spans="1:13" ht="12.75">
      <c r="A121" t="s">
        <v>96</v>
      </c>
      <c r="B121" s="8" t="s">
        <v>211</v>
      </c>
      <c r="C121" s="7">
        <f>SUM(D121:M121)</f>
        <v>4923.252000000001</v>
      </c>
      <c r="D121" s="7">
        <v>2384.9</v>
      </c>
      <c r="E121" s="7">
        <v>1806.361</v>
      </c>
      <c r="F121" s="7">
        <v>219.126</v>
      </c>
      <c r="G121" s="7">
        <v>0</v>
      </c>
      <c r="H121" s="7">
        <v>312.158</v>
      </c>
      <c r="I121" s="7">
        <v>0</v>
      </c>
      <c r="J121" s="7">
        <v>0</v>
      </c>
      <c r="K121" s="7">
        <v>200.707</v>
      </c>
      <c r="L121" s="7">
        <v>0</v>
      </c>
      <c r="M121" s="7">
        <v>0</v>
      </c>
    </row>
    <row r="122" spans="1:13" s="11" customFormat="1" ht="12.75">
      <c r="A122" s="1" t="s">
        <v>250</v>
      </c>
      <c r="C122" s="5">
        <f>+C120+C121</f>
        <v>6761.805000000001</v>
      </c>
      <c r="D122" s="5">
        <f aca="true" t="shared" si="21" ref="D122:M122">+D120+D121</f>
        <v>3020.047</v>
      </c>
      <c r="E122" s="5">
        <f t="shared" si="21"/>
        <v>2336.598</v>
      </c>
      <c r="F122" s="5">
        <f t="shared" si="21"/>
        <v>219.126</v>
      </c>
      <c r="G122" s="5">
        <f t="shared" si="21"/>
        <v>0</v>
      </c>
      <c r="H122" s="5">
        <f t="shared" si="21"/>
        <v>381.52200000000005</v>
      </c>
      <c r="I122" s="5">
        <f t="shared" si="21"/>
        <v>0</v>
      </c>
      <c r="J122" s="5">
        <f t="shared" si="21"/>
        <v>0</v>
      </c>
      <c r="K122" s="5">
        <f t="shared" si="21"/>
        <v>275.459</v>
      </c>
      <c r="L122" s="5">
        <f t="shared" si="21"/>
        <v>529.053</v>
      </c>
      <c r="M122" s="5">
        <f t="shared" si="21"/>
        <v>0</v>
      </c>
    </row>
    <row r="123" spans="1:13" ht="12.75">
      <c r="A123" t="s">
        <v>98</v>
      </c>
      <c r="B123" t="s">
        <v>99</v>
      </c>
      <c r="C123" s="10">
        <f aca="true" t="shared" si="22" ref="C123:C136">SUM(D123:M123)</f>
        <v>5576.162999999999</v>
      </c>
      <c r="D123" s="10">
        <v>1023.049</v>
      </c>
      <c r="E123" s="10">
        <v>322.24</v>
      </c>
      <c r="F123" s="10">
        <v>3625.807</v>
      </c>
      <c r="G123" s="10">
        <v>0</v>
      </c>
      <c r="H123" s="10">
        <v>224.775</v>
      </c>
      <c r="I123" s="10">
        <v>0</v>
      </c>
      <c r="J123" s="10">
        <v>0</v>
      </c>
      <c r="K123" s="10">
        <v>37.723</v>
      </c>
      <c r="L123" s="10">
        <v>248.535</v>
      </c>
      <c r="M123" s="10">
        <v>94.034</v>
      </c>
    </row>
    <row r="124" spans="1:13" ht="12.75">
      <c r="A124" t="s">
        <v>98</v>
      </c>
      <c r="B124" t="s">
        <v>100</v>
      </c>
      <c r="C124" s="10">
        <f t="shared" si="22"/>
        <v>4971.809999999999</v>
      </c>
      <c r="D124" s="10">
        <v>950.134</v>
      </c>
      <c r="E124" s="10">
        <v>217.176</v>
      </c>
      <c r="F124" s="10">
        <v>272.266</v>
      </c>
      <c r="G124" s="10">
        <v>100.712</v>
      </c>
      <c r="H124" s="10">
        <v>155.054</v>
      </c>
      <c r="I124" s="10">
        <v>0</v>
      </c>
      <c r="J124" s="10">
        <v>2872.336</v>
      </c>
      <c r="K124" s="10">
        <v>72.382</v>
      </c>
      <c r="L124" s="10">
        <v>283.328</v>
      </c>
      <c r="M124" s="10">
        <v>48.422</v>
      </c>
    </row>
    <row r="125" spans="1:13" ht="12.75">
      <c r="A125" t="s">
        <v>98</v>
      </c>
      <c r="B125" t="s">
        <v>101</v>
      </c>
      <c r="C125" s="10">
        <f t="shared" si="22"/>
        <v>2582.6839999999997</v>
      </c>
      <c r="D125" s="10">
        <v>606.717</v>
      </c>
      <c r="E125" s="10">
        <v>567.954</v>
      </c>
      <c r="F125" s="10">
        <v>0</v>
      </c>
      <c r="G125" s="10">
        <v>50.503</v>
      </c>
      <c r="H125" s="10">
        <v>469.119</v>
      </c>
      <c r="I125" s="10">
        <v>0</v>
      </c>
      <c r="J125" s="10">
        <v>0</v>
      </c>
      <c r="K125" s="10">
        <v>47.492</v>
      </c>
      <c r="L125" s="10">
        <v>838.262</v>
      </c>
      <c r="M125" s="10">
        <v>2.637</v>
      </c>
    </row>
    <row r="126" spans="1:13" ht="12.75">
      <c r="A126" t="s">
        <v>98</v>
      </c>
      <c r="B126" t="s">
        <v>102</v>
      </c>
      <c r="C126" s="10">
        <f t="shared" si="22"/>
        <v>2214.6870000000004</v>
      </c>
      <c r="D126" s="10">
        <v>665.41</v>
      </c>
      <c r="E126" s="10">
        <v>433.318</v>
      </c>
      <c r="F126" s="10">
        <v>30.546</v>
      </c>
      <c r="G126" s="10">
        <v>46.704</v>
      </c>
      <c r="H126" s="10">
        <v>237.005</v>
      </c>
      <c r="I126" s="10">
        <v>0</v>
      </c>
      <c r="J126" s="10">
        <v>331.769</v>
      </c>
      <c r="K126" s="10">
        <v>100.663</v>
      </c>
      <c r="L126" s="10">
        <v>349.171</v>
      </c>
      <c r="M126" s="10">
        <v>20.101</v>
      </c>
    </row>
    <row r="127" spans="1:13" ht="12.75">
      <c r="A127" t="s">
        <v>98</v>
      </c>
      <c r="B127" t="s">
        <v>103</v>
      </c>
      <c r="C127" s="10">
        <f t="shared" si="22"/>
        <v>1488.03</v>
      </c>
      <c r="D127" s="10">
        <v>181.767</v>
      </c>
      <c r="E127" s="10">
        <v>254.707</v>
      </c>
      <c r="F127" s="10">
        <v>38.337</v>
      </c>
      <c r="G127" s="10">
        <v>0</v>
      </c>
      <c r="H127" s="10">
        <v>84.544</v>
      </c>
      <c r="I127" s="10">
        <v>0</v>
      </c>
      <c r="J127" s="10">
        <v>0</v>
      </c>
      <c r="K127" s="10">
        <v>66.425</v>
      </c>
      <c r="L127" s="10">
        <v>862.25</v>
      </c>
      <c r="M127" s="10">
        <v>0</v>
      </c>
    </row>
    <row r="128" spans="1:13" ht="12.75">
      <c r="A128" t="s">
        <v>98</v>
      </c>
      <c r="B128" t="s">
        <v>104</v>
      </c>
      <c r="C128" s="10">
        <f t="shared" si="22"/>
        <v>30582.204000000005</v>
      </c>
      <c r="D128" s="10">
        <v>14415.404</v>
      </c>
      <c r="E128" s="10">
        <v>3462.766</v>
      </c>
      <c r="F128" s="10">
        <v>8841.751</v>
      </c>
      <c r="G128" s="10">
        <v>562.664</v>
      </c>
      <c r="H128" s="10">
        <v>1672.595</v>
      </c>
      <c r="I128" s="10">
        <v>0</v>
      </c>
      <c r="J128" s="10">
        <v>0</v>
      </c>
      <c r="K128" s="10">
        <v>542.173</v>
      </c>
      <c r="L128" s="10">
        <v>601.559</v>
      </c>
      <c r="M128" s="10">
        <v>483.292</v>
      </c>
    </row>
    <row r="129" spans="1:13" ht="12.75">
      <c r="A129" t="s">
        <v>98</v>
      </c>
      <c r="B129" t="s">
        <v>212</v>
      </c>
      <c r="C129" s="10">
        <f t="shared" si="22"/>
        <v>26826.3</v>
      </c>
      <c r="D129" s="10">
        <v>9832.486</v>
      </c>
      <c r="E129" s="10">
        <v>6796.234</v>
      </c>
      <c r="F129" s="10">
        <v>5858.199</v>
      </c>
      <c r="G129" s="10">
        <v>449.067</v>
      </c>
      <c r="H129" s="10">
        <v>1634.839</v>
      </c>
      <c r="I129" s="10">
        <v>0</v>
      </c>
      <c r="J129" s="10">
        <v>0</v>
      </c>
      <c r="K129" s="10">
        <v>536.21</v>
      </c>
      <c r="L129" s="10">
        <v>961.559</v>
      </c>
      <c r="M129" s="10">
        <v>757.706</v>
      </c>
    </row>
    <row r="130" spans="1:13" ht="12.75">
      <c r="A130" t="s">
        <v>98</v>
      </c>
      <c r="B130" t="s">
        <v>213</v>
      </c>
      <c r="C130" s="10">
        <f t="shared" si="22"/>
        <v>14942.061000000002</v>
      </c>
      <c r="D130" s="10">
        <v>6137.635</v>
      </c>
      <c r="E130" s="10">
        <v>1439.624</v>
      </c>
      <c r="F130" s="10">
        <v>4662.781</v>
      </c>
      <c r="G130" s="10">
        <v>199.257</v>
      </c>
      <c r="H130" s="10">
        <v>1137.902</v>
      </c>
      <c r="I130" s="10">
        <v>0</v>
      </c>
      <c r="J130" s="10">
        <v>495.139</v>
      </c>
      <c r="K130" s="10">
        <v>337.513</v>
      </c>
      <c r="L130" s="10">
        <v>508.959</v>
      </c>
      <c r="M130" s="10">
        <v>23.251</v>
      </c>
    </row>
    <row r="131" spans="1:13" ht="12.75">
      <c r="A131" t="s">
        <v>98</v>
      </c>
      <c r="B131" t="s">
        <v>106</v>
      </c>
      <c r="C131" s="10">
        <f t="shared" si="22"/>
        <v>17775.993</v>
      </c>
      <c r="D131" s="10">
        <v>5613.61</v>
      </c>
      <c r="E131" s="10">
        <v>1976.905</v>
      </c>
      <c r="F131" s="10">
        <v>2905.277</v>
      </c>
      <c r="G131" s="10">
        <v>0</v>
      </c>
      <c r="H131" s="10">
        <v>854.953</v>
      </c>
      <c r="I131" s="10">
        <v>0</v>
      </c>
      <c r="J131" s="10">
        <v>0</v>
      </c>
      <c r="K131" s="10">
        <v>365.44</v>
      </c>
      <c r="L131" s="10">
        <v>5663.108</v>
      </c>
      <c r="M131" s="10">
        <v>396.7</v>
      </c>
    </row>
    <row r="132" spans="1:13" ht="12.75">
      <c r="A132" t="s">
        <v>98</v>
      </c>
      <c r="B132" t="s">
        <v>107</v>
      </c>
      <c r="C132" s="10">
        <f t="shared" si="22"/>
        <v>25158.651999999995</v>
      </c>
      <c r="D132" s="10">
        <v>5244.455</v>
      </c>
      <c r="E132" s="10">
        <v>2024.589</v>
      </c>
      <c r="F132" s="10">
        <v>15931.412</v>
      </c>
      <c r="G132" s="10">
        <v>236.604</v>
      </c>
      <c r="H132" s="10">
        <v>583.974</v>
      </c>
      <c r="I132" s="10">
        <v>0</v>
      </c>
      <c r="J132" s="10">
        <v>0</v>
      </c>
      <c r="K132" s="10">
        <v>370.382</v>
      </c>
      <c r="L132" s="10">
        <v>634.814</v>
      </c>
      <c r="M132" s="10">
        <v>132.422</v>
      </c>
    </row>
    <row r="133" spans="1:13" ht="12.75">
      <c r="A133" t="s">
        <v>98</v>
      </c>
      <c r="B133" t="s">
        <v>108</v>
      </c>
      <c r="C133" s="10">
        <f t="shared" si="22"/>
        <v>7888.539</v>
      </c>
      <c r="D133" s="10">
        <v>1924.887</v>
      </c>
      <c r="E133" s="10">
        <v>1474.135</v>
      </c>
      <c r="F133" s="10">
        <v>1639.689</v>
      </c>
      <c r="G133" s="10">
        <v>138.923</v>
      </c>
      <c r="H133" s="10">
        <v>482.885</v>
      </c>
      <c r="I133" s="10">
        <v>0</v>
      </c>
      <c r="J133" s="10">
        <v>0</v>
      </c>
      <c r="K133" s="10">
        <v>140.881</v>
      </c>
      <c r="L133" s="10">
        <v>2034.663</v>
      </c>
      <c r="M133" s="10">
        <v>52.476</v>
      </c>
    </row>
    <row r="134" spans="1:13" ht="12.75">
      <c r="A134" t="s">
        <v>98</v>
      </c>
      <c r="B134" t="s">
        <v>109</v>
      </c>
      <c r="C134" s="10">
        <f t="shared" si="22"/>
        <v>5707.5459999999985</v>
      </c>
      <c r="D134" s="10">
        <v>1150.261</v>
      </c>
      <c r="E134" s="10">
        <v>683.053</v>
      </c>
      <c r="F134" s="10">
        <v>3393.165</v>
      </c>
      <c r="G134" s="10">
        <v>168.013</v>
      </c>
      <c r="H134" s="10">
        <v>55.146</v>
      </c>
      <c r="I134" s="10">
        <v>0</v>
      </c>
      <c r="J134" s="10">
        <v>0</v>
      </c>
      <c r="K134" s="10">
        <v>103.695</v>
      </c>
      <c r="L134" s="10">
        <v>154.213</v>
      </c>
      <c r="M134" s="10">
        <v>0</v>
      </c>
    </row>
    <row r="135" spans="1:13" ht="12.75">
      <c r="A135" t="s">
        <v>98</v>
      </c>
      <c r="B135" t="s">
        <v>110</v>
      </c>
      <c r="C135" s="10">
        <f t="shared" si="22"/>
        <v>4623.668</v>
      </c>
      <c r="D135" s="10">
        <v>1364.116</v>
      </c>
      <c r="E135" s="10">
        <v>712.797</v>
      </c>
      <c r="F135" s="10">
        <v>0</v>
      </c>
      <c r="G135" s="10">
        <v>66.323</v>
      </c>
      <c r="H135" s="10">
        <v>476.36</v>
      </c>
      <c r="I135" s="10">
        <v>0</v>
      </c>
      <c r="J135" s="10">
        <v>0</v>
      </c>
      <c r="K135" s="10">
        <v>90.577</v>
      </c>
      <c r="L135" s="10">
        <v>1843.912</v>
      </c>
      <c r="M135" s="10">
        <v>69.583</v>
      </c>
    </row>
    <row r="136" spans="1:13" ht="12.75">
      <c r="A136" t="s">
        <v>98</v>
      </c>
      <c r="B136" s="8" t="s">
        <v>214</v>
      </c>
      <c r="C136" s="10">
        <f t="shared" si="22"/>
        <v>1520.904</v>
      </c>
      <c r="D136" s="10">
        <v>584.9</v>
      </c>
      <c r="E136" s="10">
        <v>206.484</v>
      </c>
      <c r="F136" s="10">
        <v>125.88</v>
      </c>
      <c r="G136" s="10">
        <v>31.2</v>
      </c>
      <c r="H136" s="10">
        <v>135.988</v>
      </c>
      <c r="I136" s="10">
        <v>0</v>
      </c>
      <c r="J136" s="10">
        <v>0</v>
      </c>
      <c r="K136" s="10">
        <v>117.972</v>
      </c>
      <c r="L136" s="10">
        <v>318.48</v>
      </c>
      <c r="M136" s="10">
        <v>0</v>
      </c>
    </row>
    <row r="137" spans="1:13" s="11" customFormat="1" ht="12.75">
      <c r="A137" s="1" t="s">
        <v>251</v>
      </c>
      <c r="C137" s="5">
        <f>SUM(C123:C136)</f>
        <v>151859.241</v>
      </c>
      <c r="D137" s="5">
        <f aca="true" t="shared" si="23" ref="D137:M137">SUM(D123:D136)</f>
        <v>49694.831000000006</v>
      </c>
      <c r="E137" s="5">
        <f t="shared" si="23"/>
        <v>20571.981999999996</v>
      </c>
      <c r="F137" s="5">
        <f t="shared" si="23"/>
        <v>47325.11</v>
      </c>
      <c r="G137" s="5">
        <f t="shared" si="23"/>
        <v>2049.9700000000003</v>
      </c>
      <c r="H137" s="5">
        <f t="shared" si="23"/>
        <v>8205.139</v>
      </c>
      <c r="I137" s="5">
        <f t="shared" si="23"/>
        <v>0</v>
      </c>
      <c r="J137" s="5">
        <f t="shared" si="23"/>
        <v>3699.2439999999997</v>
      </c>
      <c r="K137" s="5">
        <f t="shared" si="23"/>
        <v>2929.528</v>
      </c>
      <c r="L137" s="5">
        <f t="shared" si="23"/>
        <v>15302.813</v>
      </c>
      <c r="M137" s="5">
        <f t="shared" si="23"/>
        <v>2080.6240000000003</v>
      </c>
    </row>
    <row r="138" spans="1:13" ht="12.75">
      <c r="A138" t="s">
        <v>111</v>
      </c>
      <c r="B138" t="s">
        <v>112</v>
      </c>
      <c r="C138" s="7">
        <f>SUM(D138:M138)</f>
        <v>5829.593</v>
      </c>
      <c r="D138" s="7">
        <v>3127.315</v>
      </c>
      <c r="E138" s="7">
        <v>2151.595</v>
      </c>
      <c r="F138" s="7">
        <v>0</v>
      </c>
      <c r="G138" s="7">
        <v>0</v>
      </c>
      <c r="H138" s="7">
        <v>250.41</v>
      </c>
      <c r="I138" s="7">
        <v>0</v>
      </c>
      <c r="J138" s="7">
        <v>0</v>
      </c>
      <c r="K138" s="7">
        <v>300.273</v>
      </c>
      <c r="L138" s="7">
        <v>0</v>
      </c>
      <c r="M138" s="7">
        <v>0</v>
      </c>
    </row>
    <row r="139" spans="1:13" ht="12.75">
      <c r="A139" t="s">
        <v>111</v>
      </c>
      <c r="B139" t="s">
        <v>113</v>
      </c>
      <c r="C139" s="10">
        <f>SUM(D139:M139)</f>
        <v>37120.729999999996</v>
      </c>
      <c r="D139" s="10">
        <v>18321.847</v>
      </c>
      <c r="E139" s="10">
        <v>14017.924</v>
      </c>
      <c r="F139" s="10">
        <v>0</v>
      </c>
      <c r="G139" s="10">
        <v>0</v>
      </c>
      <c r="H139" s="10">
        <v>3446.867</v>
      </c>
      <c r="I139" s="10">
        <v>0</v>
      </c>
      <c r="J139" s="10">
        <v>0</v>
      </c>
      <c r="K139" s="10">
        <v>1209.191</v>
      </c>
      <c r="L139" s="10">
        <v>0</v>
      </c>
      <c r="M139" s="10">
        <v>124.901</v>
      </c>
    </row>
    <row r="140" spans="1:13" ht="12.75">
      <c r="A140" t="s">
        <v>111</v>
      </c>
      <c r="B140" t="s">
        <v>114</v>
      </c>
      <c r="C140" s="10">
        <f>SUM(D140:M140)</f>
        <v>21896.341999999997</v>
      </c>
      <c r="D140" s="10">
        <v>7128.047</v>
      </c>
      <c r="E140" s="10">
        <v>1945.944</v>
      </c>
      <c r="F140" s="10">
        <v>0</v>
      </c>
      <c r="G140" s="10">
        <v>70.648</v>
      </c>
      <c r="H140" s="10">
        <v>612.555</v>
      </c>
      <c r="I140" s="10">
        <v>0</v>
      </c>
      <c r="J140" s="10">
        <v>11755.161</v>
      </c>
      <c r="K140" s="10">
        <v>370.582</v>
      </c>
      <c r="L140" s="10">
        <v>0</v>
      </c>
      <c r="M140" s="10">
        <v>13.405</v>
      </c>
    </row>
    <row r="141" spans="1:13" s="11" customFormat="1" ht="12.75">
      <c r="A141" s="1" t="s">
        <v>252</v>
      </c>
      <c r="C141" s="5">
        <f>+C138+C139+C140</f>
        <v>64846.66499999999</v>
      </c>
      <c r="D141" s="5">
        <f aca="true" t="shared" si="24" ref="D141:M141">+D138+D139+D140</f>
        <v>28577.209</v>
      </c>
      <c r="E141" s="5">
        <f t="shared" si="24"/>
        <v>18115.463</v>
      </c>
      <c r="F141" s="5">
        <f t="shared" si="24"/>
        <v>0</v>
      </c>
      <c r="G141" s="5">
        <f t="shared" si="24"/>
        <v>70.648</v>
      </c>
      <c r="H141" s="5">
        <f t="shared" si="24"/>
        <v>4309.832</v>
      </c>
      <c r="I141" s="5">
        <f t="shared" si="24"/>
        <v>0</v>
      </c>
      <c r="J141" s="5">
        <f t="shared" si="24"/>
        <v>11755.161</v>
      </c>
      <c r="K141" s="5">
        <f t="shared" si="24"/>
        <v>1880.0459999999998</v>
      </c>
      <c r="L141" s="5">
        <f t="shared" si="24"/>
        <v>0</v>
      </c>
      <c r="M141" s="5">
        <f t="shared" si="24"/>
        <v>138.30599999999998</v>
      </c>
    </row>
    <row r="142" spans="1:13" ht="12.75">
      <c r="A142" t="s">
        <v>115</v>
      </c>
      <c r="B142" s="8" t="s">
        <v>215</v>
      </c>
      <c r="C142" s="7">
        <f>SUM(D142:M142)</f>
        <v>870.1869999999999</v>
      </c>
      <c r="D142" s="7">
        <v>186.884</v>
      </c>
      <c r="E142" s="7">
        <v>72.615</v>
      </c>
      <c r="F142" s="7">
        <v>10.12</v>
      </c>
      <c r="G142" s="7">
        <v>0</v>
      </c>
      <c r="H142" s="7">
        <v>63.187</v>
      </c>
      <c r="I142" s="7">
        <v>0</v>
      </c>
      <c r="J142" s="7">
        <v>0</v>
      </c>
      <c r="K142" s="7">
        <v>24.477</v>
      </c>
      <c r="L142" s="7">
        <v>512.904</v>
      </c>
      <c r="M142" s="7">
        <v>0</v>
      </c>
    </row>
    <row r="143" spans="1:13" ht="12.75">
      <c r="A143" t="s">
        <v>115</v>
      </c>
      <c r="B143" t="s">
        <v>116</v>
      </c>
      <c r="C143" s="10">
        <f>SUM(D143:M143)</f>
        <v>1688.9979999999998</v>
      </c>
      <c r="D143" s="10">
        <v>860.453</v>
      </c>
      <c r="E143" s="10">
        <v>498.687</v>
      </c>
      <c r="F143" s="10">
        <v>0</v>
      </c>
      <c r="G143" s="10">
        <v>129.556</v>
      </c>
      <c r="H143" s="10">
        <v>129.556</v>
      </c>
      <c r="I143" s="10">
        <v>0</v>
      </c>
      <c r="J143" s="10">
        <v>0</v>
      </c>
      <c r="K143" s="10">
        <v>63.81</v>
      </c>
      <c r="L143" s="10">
        <v>0</v>
      </c>
      <c r="M143" s="10">
        <v>6.936</v>
      </c>
    </row>
    <row r="144" spans="1:13" ht="12.75">
      <c r="A144" t="s">
        <v>115</v>
      </c>
      <c r="B144" t="s">
        <v>263</v>
      </c>
      <c r="C144" s="7">
        <f>SUM(D144:M144)</f>
        <v>3828.6949999999997</v>
      </c>
      <c r="D144" s="7">
        <v>2568.758</v>
      </c>
      <c r="E144" s="7">
        <v>696.348</v>
      </c>
      <c r="F144" s="7">
        <v>0</v>
      </c>
      <c r="G144" s="7">
        <v>0</v>
      </c>
      <c r="H144" s="7">
        <v>173.622</v>
      </c>
      <c r="I144" s="7">
        <v>0</v>
      </c>
      <c r="J144" s="7">
        <v>0</v>
      </c>
      <c r="K144" s="7">
        <v>389.967</v>
      </c>
      <c r="L144" s="7">
        <v>0</v>
      </c>
      <c r="M144" s="7">
        <v>0</v>
      </c>
    </row>
    <row r="145" spans="1:13" ht="12.75">
      <c r="A145" t="s">
        <v>115</v>
      </c>
      <c r="B145" t="s">
        <v>114</v>
      </c>
      <c r="C145" s="10">
        <f>SUM(D145:M145)</f>
        <v>68981.68299999999</v>
      </c>
      <c r="D145" s="10">
        <v>32608.949</v>
      </c>
      <c r="E145" s="10">
        <v>21032.031</v>
      </c>
      <c r="F145" s="10">
        <v>0</v>
      </c>
      <c r="G145" s="10">
        <v>237.149</v>
      </c>
      <c r="H145" s="10">
        <v>4164.627</v>
      </c>
      <c r="I145" s="10">
        <v>0</v>
      </c>
      <c r="J145" s="10">
        <v>7213.263</v>
      </c>
      <c r="K145" s="10">
        <v>2947.561</v>
      </c>
      <c r="L145" s="10">
        <v>0</v>
      </c>
      <c r="M145" s="10">
        <v>778.103</v>
      </c>
    </row>
    <row r="146" spans="1:13" s="11" customFormat="1" ht="12.75">
      <c r="A146" s="1" t="s">
        <v>253</v>
      </c>
      <c r="C146" s="5">
        <f>+C142+C143+C144+C145</f>
        <v>75369.563</v>
      </c>
      <c r="D146" s="5">
        <f aca="true" t="shared" si="25" ref="D146:M146">+D142+D143+D144+D145</f>
        <v>36225.044</v>
      </c>
      <c r="E146" s="5">
        <f t="shared" si="25"/>
        <v>22299.681</v>
      </c>
      <c r="F146" s="5">
        <f t="shared" si="25"/>
        <v>10.12</v>
      </c>
      <c r="G146" s="5">
        <f t="shared" si="25"/>
        <v>366.70500000000004</v>
      </c>
      <c r="H146" s="5">
        <f t="shared" si="25"/>
        <v>4530.992</v>
      </c>
      <c r="I146" s="5">
        <f t="shared" si="25"/>
        <v>0</v>
      </c>
      <c r="J146" s="5">
        <f t="shared" si="25"/>
        <v>7213.263</v>
      </c>
      <c r="K146" s="5">
        <f t="shared" si="25"/>
        <v>3425.815</v>
      </c>
      <c r="L146" s="5">
        <f t="shared" si="25"/>
        <v>512.904</v>
      </c>
      <c r="M146" s="5">
        <f t="shared" si="25"/>
        <v>785.039</v>
      </c>
    </row>
    <row r="147" spans="1:13" ht="12.75">
      <c r="A147" t="s">
        <v>118</v>
      </c>
      <c r="B147" s="8" t="s">
        <v>216</v>
      </c>
      <c r="C147" s="7">
        <f aca="true" t="shared" si="26" ref="C147:C171">SUM(D147:M147)</f>
        <v>12341.666</v>
      </c>
      <c r="D147" s="7">
        <v>4113.476</v>
      </c>
      <c r="E147" s="7">
        <v>1446.219</v>
      </c>
      <c r="F147" s="7">
        <v>3668.454</v>
      </c>
      <c r="G147" s="7">
        <v>133.739</v>
      </c>
      <c r="H147" s="7">
        <v>533.413</v>
      </c>
      <c r="I147" s="7">
        <v>0</v>
      </c>
      <c r="J147" s="7">
        <v>0</v>
      </c>
      <c r="K147" s="7">
        <v>230.905</v>
      </c>
      <c r="L147" s="7">
        <v>2161.678</v>
      </c>
      <c r="M147" s="7">
        <v>53.782</v>
      </c>
    </row>
    <row r="148" spans="1:13" ht="12.75">
      <c r="A148" t="s">
        <v>118</v>
      </c>
      <c r="B148" s="8" t="s">
        <v>119</v>
      </c>
      <c r="C148" s="10">
        <f t="shared" si="26"/>
        <v>5168.5</v>
      </c>
      <c r="D148" s="10">
        <v>2022.042</v>
      </c>
      <c r="E148" s="10">
        <v>1409.209</v>
      </c>
      <c r="F148" s="10">
        <v>0</v>
      </c>
      <c r="G148" s="10">
        <v>0</v>
      </c>
      <c r="H148" s="10">
        <v>219.67</v>
      </c>
      <c r="I148" s="10">
        <v>0</v>
      </c>
      <c r="J148" s="10">
        <v>0</v>
      </c>
      <c r="K148" s="10">
        <v>113.105</v>
      </c>
      <c r="L148" s="10">
        <v>1287.224</v>
      </c>
      <c r="M148" s="10">
        <v>117.25</v>
      </c>
    </row>
    <row r="149" spans="1:13" ht="12.75">
      <c r="A149" t="s">
        <v>118</v>
      </c>
      <c r="B149" t="s">
        <v>120</v>
      </c>
      <c r="C149" s="10">
        <f t="shared" si="26"/>
        <v>5949.365000000001</v>
      </c>
      <c r="D149" s="10">
        <v>1386.93</v>
      </c>
      <c r="E149" s="10">
        <v>576.725</v>
      </c>
      <c r="F149" s="10">
        <v>445.434</v>
      </c>
      <c r="G149" s="10">
        <v>47.252</v>
      </c>
      <c r="H149" s="10">
        <v>177.705</v>
      </c>
      <c r="I149" s="10">
        <v>0</v>
      </c>
      <c r="J149" s="10">
        <v>0</v>
      </c>
      <c r="K149" s="10">
        <v>216.254</v>
      </c>
      <c r="L149" s="10">
        <v>3032.498</v>
      </c>
      <c r="M149" s="10">
        <v>66.567</v>
      </c>
    </row>
    <row r="150" spans="1:13" ht="12.75">
      <c r="A150" t="s">
        <v>118</v>
      </c>
      <c r="B150" s="8" t="s">
        <v>121</v>
      </c>
      <c r="C150" s="7">
        <f t="shared" si="26"/>
        <v>5045.384</v>
      </c>
      <c r="D150" s="7">
        <v>1326.736</v>
      </c>
      <c r="E150" s="7">
        <v>756.718</v>
      </c>
      <c r="F150" s="7">
        <v>0</v>
      </c>
      <c r="G150" s="7">
        <v>81.823</v>
      </c>
      <c r="H150" s="7">
        <v>185.691</v>
      </c>
      <c r="I150" s="7">
        <v>0</v>
      </c>
      <c r="J150" s="7">
        <v>86.869</v>
      </c>
      <c r="K150" s="7">
        <v>168.148</v>
      </c>
      <c r="L150" s="7">
        <v>2366.86</v>
      </c>
      <c r="M150" s="7">
        <v>72.539</v>
      </c>
    </row>
    <row r="151" spans="1:13" ht="12.75">
      <c r="A151" t="s">
        <v>118</v>
      </c>
      <c r="B151" s="8" t="s">
        <v>122</v>
      </c>
      <c r="C151" s="10">
        <f t="shared" si="26"/>
        <v>3492.499</v>
      </c>
      <c r="D151" s="10">
        <v>1005.01</v>
      </c>
      <c r="E151" s="10">
        <v>307.555</v>
      </c>
      <c r="F151" s="10">
        <v>204.75</v>
      </c>
      <c r="G151" s="10">
        <v>0</v>
      </c>
      <c r="H151" s="10">
        <v>313.523</v>
      </c>
      <c r="I151" s="10">
        <v>0</v>
      </c>
      <c r="J151" s="10">
        <v>0</v>
      </c>
      <c r="K151" s="10">
        <v>132.915</v>
      </c>
      <c r="L151" s="10">
        <v>1485.269</v>
      </c>
      <c r="M151" s="10">
        <v>43.477</v>
      </c>
    </row>
    <row r="152" spans="1:13" ht="12.75">
      <c r="A152" t="s">
        <v>118</v>
      </c>
      <c r="B152" t="s">
        <v>123</v>
      </c>
      <c r="C152" s="10">
        <f t="shared" si="26"/>
        <v>6044.512</v>
      </c>
      <c r="D152" s="10">
        <v>1328.162</v>
      </c>
      <c r="E152" s="10">
        <v>1332.207</v>
      </c>
      <c r="F152" s="10">
        <v>1881.788</v>
      </c>
      <c r="G152" s="10">
        <v>0</v>
      </c>
      <c r="H152" s="10">
        <v>220.402</v>
      </c>
      <c r="I152" s="10">
        <v>0</v>
      </c>
      <c r="J152" s="10">
        <v>0</v>
      </c>
      <c r="K152" s="10">
        <v>155.902</v>
      </c>
      <c r="L152" s="10">
        <v>1096.119</v>
      </c>
      <c r="M152" s="10">
        <v>29.932</v>
      </c>
    </row>
    <row r="153" spans="1:13" ht="12.75">
      <c r="A153" t="s">
        <v>118</v>
      </c>
      <c r="B153" s="8" t="s">
        <v>124</v>
      </c>
      <c r="C153" s="7">
        <f t="shared" si="26"/>
        <v>4240.9800000000005</v>
      </c>
      <c r="D153" s="7">
        <v>960.302</v>
      </c>
      <c r="E153" s="7">
        <v>1642.303</v>
      </c>
      <c r="F153" s="7">
        <v>0</v>
      </c>
      <c r="G153" s="7">
        <v>0</v>
      </c>
      <c r="H153" s="7">
        <v>95.366</v>
      </c>
      <c r="I153" s="7">
        <v>0</v>
      </c>
      <c r="J153" s="7">
        <v>0</v>
      </c>
      <c r="K153" s="7">
        <v>77.924</v>
      </c>
      <c r="L153" s="7">
        <v>1433.343</v>
      </c>
      <c r="M153" s="7">
        <v>31.742</v>
      </c>
    </row>
    <row r="154" spans="1:13" ht="12.75">
      <c r="A154" t="s">
        <v>118</v>
      </c>
      <c r="B154" t="s">
        <v>125</v>
      </c>
      <c r="C154" s="10">
        <f t="shared" si="26"/>
        <v>4668.638</v>
      </c>
      <c r="D154" s="10">
        <v>1346.877</v>
      </c>
      <c r="E154" s="10">
        <v>395.28</v>
      </c>
      <c r="F154" s="10">
        <v>0</v>
      </c>
      <c r="G154" s="10">
        <v>0</v>
      </c>
      <c r="H154" s="10">
        <v>242.541</v>
      </c>
      <c r="I154" s="10">
        <v>0</v>
      </c>
      <c r="J154" s="10">
        <v>0</v>
      </c>
      <c r="K154" s="10">
        <v>107.666</v>
      </c>
      <c r="L154" s="10">
        <v>2512.459</v>
      </c>
      <c r="M154" s="10">
        <v>63.815</v>
      </c>
    </row>
    <row r="155" spans="1:13" ht="12.75">
      <c r="A155" t="s">
        <v>118</v>
      </c>
      <c r="B155" t="s">
        <v>126</v>
      </c>
      <c r="C155" s="10">
        <f t="shared" si="26"/>
        <v>44935.833</v>
      </c>
      <c r="D155" s="10">
        <v>23429.892</v>
      </c>
      <c r="E155" s="10">
        <v>13197.786</v>
      </c>
      <c r="F155" s="10">
        <v>3976.287</v>
      </c>
      <c r="G155" s="10">
        <v>25.326</v>
      </c>
      <c r="H155" s="10">
        <v>2130.749</v>
      </c>
      <c r="I155" s="10">
        <v>0</v>
      </c>
      <c r="J155" s="10">
        <v>0</v>
      </c>
      <c r="K155" s="10">
        <v>469.025</v>
      </c>
      <c r="L155" s="10">
        <v>1345.201</v>
      </c>
      <c r="M155" s="10">
        <v>361.567</v>
      </c>
    </row>
    <row r="156" spans="1:13" ht="12.75">
      <c r="A156" t="s">
        <v>118</v>
      </c>
      <c r="B156" t="s">
        <v>127</v>
      </c>
      <c r="C156" s="10">
        <f t="shared" si="26"/>
        <v>51441.226</v>
      </c>
      <c r="D156" s="10">
        <v>16381.672</v>
      </c>
      <c r="E156" s="10">
        <v>7533.212</v>
      </c>
      <c r="F156" s="10">
        <v>21889.881</v>
      </c>
      <c r="G156" s="10">
        <v>278.594</v>
      </c>
      <c r="H156" s="10">
        <v>2316.58</v>
      </c>
      <c r="I156" s="10">
        <v>0</v>
      </c>
      <c r="J156" s="10">
        <v>0</v>
      </c>
      <c r="K156" s="10">
        <v>1245.559</v>
      </c>
      <c r="L156" s="10">
        <v>1446.196</v>
      </c>
      <c r="M156" s="10">
        <v>349.532</v>
      </c>
    </row>
    <row r="157" spans="1:13" ht="12.75">
      <c r="A157" t="s">
        <v>118</v>
      </c>
      <c r="B157" t="s">
        <v>128</v>
      </c>
      <c r="C157" s="10">
        <f t="shared" si="26"/>
        <v>69150.194</v>
      </c>
      <c r="D157" s="10">
        <v>20193.15</v>
      </c>
      <c r="E157" s="10">
        <v>8568.118</v>
      </c>
      <c r="F157" s="10">
        <v>27802.238</v>
      </c>
      <c r="G157" s="10">
        <v>0</v>
      </c>
      <c r="H157" s="10">
        <v>2410.56</v>
      </c>
      <c r="I157" s="10">
        <v>0</v>
      </c>
      <c r="J157" s="10">
        <v>0</v>
      </c>
      <c r="K157" s="10">
        <v>1159.7</v>
      </c>
      <c r="L157" s="10">
        <v>8132.179</v>
      </c>
      <c r="M157" s="10">
        <v>884.249</v>
      </c>
    </row>
    <row r="158" spans="1:13" ht="12.75">
      <c r="A158" t="s">
        <v>118</v>
      </c>
      <c r="B158" t="s">
        <v>129</v>
      </c>
      <c r="C158" s="10">
        <f t="shared" si="26"/>
        <v>3096.86</v>
      </c>
      <c r="D158" s="10">
        <v>629.33</v>
      </c>
      <c r="E158" s="10">
        <v>145.467</v>
      </c>
      <c r="F158" s="10">
        <v>18.68</v>
      </c>
      <c r="G158" s="10">
        <v>119.179</v>
      </c>
      <c r="H158" s="10">
        <v>76.317</v>
      </c>
      <c r="I158" s="10">
        <v>0</v>
      </c>
      <c r="J158" s="10">
        <v>0</v>
      </c>
      <c r="K158" s="10">
        <v>146.191</v>
      </c>
      <c r="L158" s="10">
        <v>1946.716</v>
      </c>
      <c r="M158" s="10">
        <v>14.98</v>
      </c>
    </row>
    <row r="159" spans="1:13" ht="12.75">
      <c r="A159" t="s">
        <v>118</v>
      </c>
      <c r="B159" t="s">
        <v>130</v>
      </c>
      <c r="C159" s="7">
        <f t="shared" si="26"/>
        <v>4103.155</v>
      </c>
      <c r="D159" s="7">
        <v>1227.662</v>
      </c>
      <c r="E159" s="7">
        <v>639.47</v>
      </c>
      <c r="F159" s="7">
        <v>0</v>
      </c>
      <c r="G159" s="7">
        <v>0</v>
      </c>
      <c r="H159" s="7">
        <v>217.848</v>
      </c>
      <c r="I159" s="7">
        <v>0</v>
      </c>
      <c r="J159" s="7">
        <v>0</v>
      </c>
      <c r="K159" s="7">
        <v>0</v>
      </c>
      <c r="L159" s="7">
        <v>2018.175</v>
      </c>
      <c r="M159" s="7">
        <v>0</v>
      </c>
    </row>
    <row r="160" spans="1:13" ht="12.75">
      <c r="A160" t="s">
        <v>118</v>
      </c>
      <c r="B160" t="s">
        <v>131</v>
      </c>
      <c r="C160" s="10">
        <f t="shared" si="26"/>
        <v>2606.626</v>
      </c>
      <c r="D160" s="10">
        <v>560.429</v>
      </c>
      <c r="E160" s="10">
        <v>775.803</v>
      </c>
      <c r="F160" s="10">
        <v>0</v>
      </c>
      <c r="G160" s="10">
        <v>0</v>
      </c>
      <c r="H160" s="10">
        <v>239.593</v>
      </c>
      <c r="I160" s="10">
        <v>0</v>
      </c>
      <c r="J160" s="10">
        <v>0</v>
      </c>
      <c r="K160" s="10">
        <v>106.354</v>
      </c>
      <c r="L160" s="10">
        <v>866.65</v>
      </c>
      <c r="M160" s="10">
        <v>57.797</v>
      </c>
    </row>
    <row r="161" spans="1:13" ht="12.75">
      <c r="A161" t="s">
        <v>118</v>
      </c>
      <c r="B161" t="s">
        <v>132</v>
      </c>
      <c r="C161" s="10">
        <f t="shared" si="26"/>
        <v>37219.998</v>
      </c>
      <c r="D161" s="10">
        <v>11379.562</v>
      </c>
      <c r="E161" s="10">
        <v>4133.668</v>
      </c>
      <c r="F161" s="10">
        <v>13658.23</v>
      </c>
      <c r="G161" s="10">
        <v>0</v>
      </c>
      <c r="H161" s="10">
        <v>1349.857</v>
      </c>
      <c r="I161" s="10">
        <v>0</v>
      </c>
      <c r="J161" s="10">
        <v>0</v>
      </c>
      <c r="K161" s="10">
        <v>303.752</v>
      </c>
      <c r="L161" s="10">
        <v>5879.901</v>
      </c>
      <c r="M161" s="10">
        <v>515.028</v>
      </c>
    </row>
    <row r="162" spans="1:13" ht="12.75">
      <c r="A162" t="s">
        <v>118</v>
      </c>
      <c r="B162" t="s">
        <v>133</v>
      </c>
      <c r="C162" s="10">
        <f t="shared" si="26"/>
        <v>31761.860999999997</v>
      </c>
      <c r="D162" s="10">
        <v>8122.845</v>
      </c>
      <c r="E162" s="10">
        <v>5656.756</v>
      </c>
      <c r="F162" s="10">
        <v>13286.863</v>
      </c>
      <c r="G162" s="10">
        <v>119.551</v>
      </c>
      <c r="H162" s="10">
        <v>818.296</v>
      </c>
      <c r="I162" s="10">
        <v>0</v>
      </c>
      <c r="J162" s="10">
        <v>0</v>
      </c>
      <c r="K162" s="10">
        <v>379.777</v>
      </c>
      <c r="L162" s="10">
        <v>3377.773</v>
      </c>
      <c r="M162" s="10">
        <v>0</v>
      </c>
    </row>
    <row r="163" spans="1:13" ht="12.75">
      <c r="A163" t="s">
        <v>118</v>
      </c>
      <c r="B163" s="8" t="s">
        <v>217</v>
      </c>
      <c r="C163" s="7">
        <f t="shared" si="26"/>
        <v>3979.54</v>
      </c>
      <c r="D163" s="7">
        <v>202.906</v>
      </c>
      <c r="E163" s="7">
        <v>0</v>
      </c>
      <c r="F163" s="7">
        <v>741.653</v>
      </c>
      <c r="G163" s="7">
        <v>0</v>
      </c>
      <c r="H163" s="7">
        <v>68.622</v>
      </c>
      <c r="I163" s="7">
        <v>0</v>
      </c>
      <c r="J163" s="7">
        <v>0</v>
      </c>
      <c r="K163" s="7">
        <v>30.263</v>
      </c>
      <c r="L163" s="7">
        <v>2935.766</v>
      </c>
      <c r="M163" s="7">
        <v>0.33</v>
      </c>
    </row>
    <row r="164" spans="1:13" ht="12.75">
      <c r="A164" t="s">
        <v>118</v>
      </c>
      <c r="B164" t="s">
        <v>134</v>
      </c>
      <c r="C164" s="10">
        <f t="shared" si="26"/>
        <v>16216.187000000002</v>
      </c>
      <c r="D164" s="10">
        <v>7645.716</v>
      </c>
      <c r="E164" s="10">
        <v>2731.255</v>
      </c>
      <c r="F164" s="10">
        <v>82.009</v>
      </c>
      <c r="G164" s="10">
        <v>0</v>
      </c>
      <c r="H164" s="10">
        <v>787.494</v>
      </c>
      <c r="I164" s="10">
        <v>0</v>
      </c>
      <c r="J164" s="10">
        <v>0</v>
      </c>
      <c r="K164" s="10">
        <v>179.444</v>
      </c>
      <c r="L164" s="10">
        <v>4665.269</v>
      </c>
      <c r="M164" s="10">
        <v>125</v>
      </c>
    </row>
    <row r="165" spans="1:13" ht="12.75">
      <c r="A165" t="s">
        <v>118</v>
      </c>
      <c r="B165" t="s">
        <v>135</v>
      </c>
      <c r="C165" s="10">
        <f t="shared" si="26"/>
        <v>8897.240000000002</v>
      </c>
      <c r="D165" s="10">
        <v>5111.246</v>
      </c>
      <c r="E165" s="10">
        <v>1407.867</v>
      </c>
      <c r="F165" s="10">
        <v>413.517</v>
      </c>
      <c r="G165" s="10">
        <v>0</v>
      </c>
      <c r="H165" s="10">
        <v>512.934</v>
      </c>
      <c r="I165" s="10">
        <v>0</v>
      </c>
      <c r="J165" s="10">
        <v>0</v>
      </c>
      <c r="K165" s="10">
        <v>175.993</v>
      </c>
      <c r="L165" s="10">
        <v>1236.887</v>
      </c>
      <c r="M165" s="10">
        <v>38.796</v>
      </c>
    </row>
    <row r="166" spans="1:13" ht="12.75">
      <c r="A166" t="s">
        <v>118</v>
      </c>
      <c r="B166" s="8" t="s">
        <v>218</v>
      </c>
      <c r="C166" s="10">
        <f t="shared" si="26"/>
        <v>7674.415</v>
      </c>
      <c r="D166" s="10">
        <v>3032.417</v>
      </c>
      <c r="E166" s="10">
        <v>1354.931</v>
      </c>
      <c r="F166" s="10">
        <v>630.022</v>
      </c>
      <c r="G166" s="10">
        <v>80.52</v>
      </c>
      <c r="H166" s="10">
        <v>390.254</v>
      </c>
      <c r="I166" s="10">
        <v>0</v>
      </c>
      <c r="J166" s="10">
        <v>0</v>
      </c>
      <c r="K166" s="10">
        <v>83.071</v>
      </c>
      <c r="L166" s="10">
        <v>2063.496</v>
      </c>
      <c r="M166" s="10">
        <v>39.704</v>
      </c>
    </row>
    <row r="167" spans="1:13" ht="12.75">
      <c r="A167" t="s">
        <v>118</v>
      </c>
      <c r="B167" t="s">
        <v>136</v>
      </c>
      <c r="C167" s="10">
        <f t="shared" si="26"/>
        <v>8048.331000000001</v>
      </c>
      <c r="D167" s="10">
        <v>2866.425</v>
      </c>
      <c r="E167" s="10">
        <v>1573.925</v>
      </c>
      <c r="F167" s="10">
        <v>51.627</v>
      </c>
      <c r="G167" s="10">
        <v>40.787</v>
      </c>
      <c r="H167" s="10">
        <v>784.497</v>
      </c>
      <c r="I167" s="10">
        <v>0</v>
      </c>
      <c r="J167" s="10">
        <v>0</v>
      </c>
      <c r="K167" s="10">
        <v>172.351</v>
      </c>
      <c r="L167" s="10">
        <v>2540.96</v>
      </c>
      <c r="M167" s="10">
        <v>17.759</v>
      </c>
    </row>
    <row r="168" spans="1:13" ht="12.75">
      <c r="A168" t="s">
        <v>118</v>
      </c>
      <c r="B168" s="8" t="s">
        <v>219</v>
      </c>
      <c r="C168" s="10">
        <f t="shared" si="26"/>
        <v>6606.142999999999</v>
      </c>
      <c r="D168" s="10">
        <v>2888.689</v>
      </c>
      <c r="E168" s="10">
        <v>1080.156</v>
      </c>
      <c r="F168" s="10">
        <v>554.51</v>
      </c>
      <c r="G168" s="10">
        <v>50.28</v>
      </c>
      <c r="H168" s="10">
        <v>378.925</v>
      </c>
      <c r="I168" s="10">
        <v>0</v>
      </c>
      <c r="J168" s="10">
        <v>0</v>
      </c>
      <c r="K168" s="10">
        <v>164.723</v>
      </c>
      <c r="L168" s="10">
        <v>1481.911</v>
      </c>
      <c r="M168" s="10">
        <v>6.949</v>
      </c>
    </row>
    <row r="169" spans="1:13" ht="12.75">
      <c r="A169" t="s">
        <v>118</v>
      </c>
      <c r="B169" t="s">
        <v>137</v>
      </c>
      <c r="C169" s="10">
        <f t="shared" si="26"/>
        <v>10343.860999999999</v>
      </c>
      <c r="D169" s="10">
        <v>2900.486</v>
      </c>
      <c r="E169" s="10">
        <v>608.865</v>
      </c>
      <c r="F169" s="10">
        <v>4427.637</v>
      </c>
      <c r="G169" s="10">
        <v>93.937</v>
      </c>
      <c r="H169" s="10">
        <v>441.959</v>
      </c>
      <c r="I169" s="10">
        <v>0</v>
      </c>
      <c r="J169" s="10">
        <v>0</v>
      </c>
      <c r="K169" s="10">
        <v>154.967</v>
      </c>
      <c r="L169" s="10">
        <v>1623.255</v>
      </c>
      <c r="M169" s="10">
        <v>92.755</v>
      </c>
    </row>
    <row r="170" spans="1:13" ht="12.75">
      <c r="A170" t="s">
        <v>118</v>
      </c>
      <c r="B170" t="s">
        <v>138</v>
      </c>
      <c r="C170" s="10">
        <f t="shared" si="26"/>
        <v>5921.812</v>
      </c>
      <c r="D170" s="10">
        <v>3337.763</v>
      </c>
      <c r="E170" s="10">
        <v>1349.48</v>
      </c>
      <c r="F170" s="10">
        <v>66</v>
      </c>
      <c r="G170" s="10">
        <v>0</v>
      </c>
      <c r="H170" s="10">
        <v>432.236</v>
      </c>
      <c r="I170" s="10">
        <v>0</v>
      </c>
      <c r="J170" s="10">
        <v>0</v>
      </c>
      <c r="K170" s="10">
        <v>252.594</v>
      </c>
      <c r="L170" s="10">
        <v>483.739</v>
      </c>
      <c r="M170" s="10">
        <v>0</v>
      </c>
    </row>
    <row r="171" spans="1:13" ht="12.75">
      <c r="A171" t="s">
        <v>118</v>
      </c>
      <c r="B171" t="s">
        <v>139</v>
      </c>
      <c r="C171" s="10">
        <f t="shared" si="26"/>
        <v>7345.349</v>
      </c>
      <c r="D171" s="10">
        <v>1871.21</v>
      </c>
      <c r="E171" s="10">
        <v>810.615</v>
      </c>
      <c r="F171" s="10">
        <v>1827.66</v>
      </c>
      <c r="G171" s="10">
        <v>0</v>
      </c>
      <c r="H171" s="10">
        <v>326.734</v>
      </c>
      <c r="I171" s="10">
        <v>0</v>
      </c>
      <c r="J171" s="10">
        <v>0</v>
      </c>
      <c r="K171" s="10">
        <v>168.007</v>
      </c>
      <c r="L171" s="10">
        <v>2315.443</v>
      </c>
      <c r="M171" s="10">
        <v>25.68</v>
      </c>
    </row>
    <row r="172" spans="1:14" s="11" customFormat="1" ht="12.75">
      <c r="A172" s="1" t="s">
        <v>254</v>
      </c>
      <c r="C172" s="5">
        <f>SUM(C147:C171)</f>
        <v>366300.1749999998</v>
      </c>
      <c r="D172" s="5">
        <f aca="true" t="shared" si="27" ref="D172:M172">SUM(D147:D171)</f>
        <v>125270.93500000004</v>
      </c>
      <c r="E172" s="5">
        <f t="shared" si="27"/>
        <v>59433.59</v>
      </c>
      <c r="F172" s="5">
        <f t="shared" si="27"/>
        <v>95627.24</v>
      </c>
      <c r="G172" s="5">
        <f t="shared" si="27"/>
        <v>1070.988</v>
      </c>
      <c r="H172" s="5">
        <f t="shared" si="27"/>
        <v>15671.766</v>
      </c>
      <c r="I172" s="5">
        <f t="shared" si="27"/>
        <v>0</v>
      </c>
      <c r="J172" s="5">
        <f t="shared" si="27"/>
        <v>86.869</v>
      </c>
      <c r="K172" s="5">
        <f t="shared" si="27"/>
        <v>6394.59</v>
      </c>
      <c r="L172" s="5">
        <f t="shared" si="27"/>
        <v>59734.967000000004</v>
      </c>
      <c r="M172" s="5">
        <f t="shared" si="27"/>
        <v>3009.2300000000005</v>
      </c>
      <c r="N172" s="5"/>
    </row>
    <row r="173" spans="1:13" ht="12.75">
      <c r="A173" t="s">
        <v>140</v>
      </c>
      <c r="B173" t="s">
        <v>141</v>
      </c>
      <c r="C173" s="10">
        <f aca="true" t="shared" si="28" ref="C173:C184">SUM(D173:M173)</f>
        <v>8283.74</v>
      </c>
      <c r="D173" s="10">
        <v>4815.126</v>
      </c>
      <c r="E173" s="10">
        <v>1175.922</v>
      </c>
      <c r="F173" s="10">
        <v>751.81</v>
      </c>
      <c r="G173" s="10">
        <v>19.753</v>
      </c>
      <c r="H173" s="10">
        <v>1142.69</v>
      </c>
      <c r="I173" s="10">
        <v>0</v>
      </c>
      <c r="J173" s="10">
        <v>0</v>
      </c>
      <c r="K173" s="10">
        <v>239.848</v>
      </c>
      <c r="L173" s="10">
        <v>90.558</v>
      </c>
      <c r="M173" s="10">
        <v>48.033</v>
      </c>
    </row>
    <row r="174" spans="1:13" ht="12.75">
      <c r="A174" t="s">
        <v>140</v>
      </c>
      <c r="B174" s="8" t="s">
        <v>220</v>
      </c>
      <c r="C174" s="7">
        <f t="shared" si="28"/>
        <v>745</v>
      </c>
      <c r="D174" s="7">
        <v>290</v>
      </c>
      <c r="E174" s="7">
        <v>150</v>
      </c>
      <c r="F174" s="7">
        <v>40</v>
      </c>
      <c r="G174" s="7">
        <v>0</v>
      </c>
      <c r="H174" s="7">
        <v>120</v>
      </c>
      <c r="I174" s="7">
        <v>0</v>
      </c>
      <c r="J174" s="7">
        <v>0</v>
      </c>
      <c r="K174" s="7">
        <v>35</v>
      </c>
      <c r="L174" s="7">
        <v>110</v>
      </c>
      <c r="M174" s="7">
        <v>0</v>
      </c>
    </row>
    <row r="175" spans="1:13" ht="12.75">
      <c r="A175" t="s">
        <v>140</v>
      </c>
      <c r="B175" s="8" t="s">
        <v>142</v>
      </c>
      <c r="C175" s="10">
        <f t="shared" si="28"/>
        <v>702.672</v>
      </c>
      <c r="D175" s="10">
        <v>393.396</v>
      </c>
      <c r="E175" s="10">
        <v>51.944</v>
      </c>
      <c r="F175" s="10">
        <v>0</v>
      </c>
      <c r="G175" s="10">
        <v>74.4</v>
      </c>
      <c r="H175" s="10">
        <v>65.64</v>
      </c>
      <c r="I175" s="10">
        <v>0</v>
      </c>
      <c r="J175" s="10">
        <v>0</v>
      </c>
      <c r="K175" s="10">
        <v>16.359</v>
      </c>
      <c r="L175" s="10">
        <v>94.033</v>
      </c>
      <c r="M175" s="10">
        <v>6.9</v>
      </c>
    </row>
    <row r="176" spans="1:13" ht="12.75">
      <c r="A176" t="s">
        <v>140</v>
      </c>
      <c r="B176" t="s">
        <v>143</v>
      </c>
      <c r="C176" s="10">
        <f t="shared" si="28"/>
        <v>1954.5919999999999</v>
      </c>
      <c r="D176" s="10">
        <v>340.248</v>
      </c>
      <c r="E176" s="10">
        <v>134.167</v>
      </c>
      <c r="F176" s="10">
        <v>1179.869</v>
      </c>
      <c r="G176" s="10">
        <v>14.041</v>
      </c>
      <c r="H176" s="10">
        <v>83.594</v>
      </c>
      <c r="I176" s="10">
        <v>0</v>
      </c>
      <c r="J176" s="10">
        <v>0</v>
      </c>
      <c r="K176" s="10">
        <v>16.22</v>
      </c>
      <c r="L176" s="10">
        <v>183.808</v>
      </c>
      <c r="M176" s="10">
        <v>2.645</v>
      </c>
    </row>
    <row r="177" spans="1:13" ht="12.75">
      <c r="A177" t="s">
        <v>140</v>
      </c>
      <c r="B177" s="8" t="s">
        <v>221</v>
      </c>
      <c r="C177" s="10">
        <f t="shared" si="28"/>
        <v>1862.258</v>
      </c>
      <c r="D177" s="10">
        <v>714.898</v>
      </c>
      <c r="E177" s="10">
        <v>629.669</v>
      </c>
      <c r="F177" s="10">
        <v>287.784</v>
      </c>
      <c r="G177" s="10">
        <v>0</v>
      </c>
      <c r="H177" s="10">
        <v>229.907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</row>
    <row r="178" spans="1:13" ht="12.75">
      <c r="A178" t="s">
        <v>140</v>
      </c>
      <c r="B178" t="s">
        <v>144</v>
      </c>
      <c r="C178" s="7">
        <f t="shared" si="28"/>
        <v>582.9260000000002</v>
      </c>
      <c r="D178" s="7">
        <v>467.72</v>
      </c>
      <c r="E178" s="7">
        <v>0</v>
      </c>
      <c r="F178" s="7">
        <v>0</v>
      </c>
      <c r="G178" s="7">
        <v>5.72</v>
      </c>
      <c r="H178" s="7">
        <v>54.158</v>
      </c>
      <c r="I178" s="7">
        <v>0</v>
      </c>
      <c r="J178" s="7">
        <v>0</v>
      </c>
      <c r="K178" s="7">
        <v>42.907</v>
      </c>
      <c r="L178" s="7">
        <v>0</v>
      </c>
      <c r="M178" s="7">
        <v>12.421</v>
      </c>
    </row>
    <row r="179" spans="1:13" ht="12.75">
      <c r="A179" t="s">
        <v>140</v>
      </c>
      <c r="B179" t="s">
        <v>145</v>
      </c>
      <c r="C179" s="10">
        <f t="shared" si="28"/>
        <v>173.499</v>
      </c>
      <c r="D179" s="10">
        <v>83.206</v>
      </c>
      <c r="E179" s="10">
        <v>64.831</v>
      </c>
      <c r="F179" s="10">
        <v>0</v>
      </c>
      <c r="G179" s="10">
        <v>0</v>
      </c>
      <c r="H179" s="10">
        <v>25.462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</row>
    <row r="180" spans="1:13" ht="12.75">
      <c r="A180" t="s">
        <v>140</v>
      </c>
      <c r="B180" s="8" t="s">
        <v>222</v>
      </c>
      <c r="C180" s="7">
        <f t="shared" si="28"/>
        <v>279</v>
      </c>
      <c r="D180" s="7">
        <v>135</v>
      </c>
      <c r="E180" s="7">
        <v>60</v>
      </c>
      <c r="F180" s="7">
        <v>15</v>
      </c>
      <c r="G180" s="7">
        <v>6</v>
      </c>
      <c r="H180" s="7">
        <v>25</v>
      </c>
      <c r="I180" s="7">
        <v>0</v>
      </c>
      <c r="J180" s="7">
        <v>0</v>
      </c>
      <c r="K180" s="7">
        <v>30</v>
      </c>
      <c r="L180" s="7">
        <v>8</v>
      </c>
      <c r="M180" s="7">
        <v>0</v>
      </c>
    </row>
    <row r="181" spans="1:13" ht="12.75">
      <c r="A181" t="s">
        <v>140</v>
      </c>
      <c r="B181" t="s">
        <v>146</v>
      </c>
      <c r="C181" s="10">
        <f t="shared" si="28"/>
        <v>1786.818</v>
      </c>
      <c r="D181" s="10">
        <v>887.891</v>
      </c>
      <c r="E181" s="10">
        <v>11.973</v>
      </c>
      <c r="F181" s="10">
        <v>0</v>
      </c>
      <c r="G181" s="10">
        <v>247.321</v>
      </c>
      <c r="H181" s="10">
        <v>91.306</v>
      </c>
      <c r="I181" s="10">
        <v>0</v>
      </c>
      <c r="J181" s="10">
        <v>0</v>
      </c>
      <c r="K181" s="10">
        <v>390.408</v>
      </c>
      <c r="L181" s="10">
        <v>157.919</v>
      </c>
      <c r="M181" s="10">
        <v>0</v>
      </c>
    </row>
    <row r="182" spans="1:13" ht="12.75">
      <c r="A182" t="s">
        <v>140</v>
      </c>
      <c r="B182" s="8" t="s">
        <v>223</v>
      </c>
      <c r="C182" s="10">
        <f t="shared" si="28"/>
        <v>745.6729999999999</v>
      </c>
      <c r="D182" s="10">
        <v>320.203</v>
      </c>
      <c r="E182" s="10">
        <v>223.764</v>
      </c>
      <c r="F182" s="10">
        <v>0</v>
      </c>
      <c r="G182" s="10">
        <v>120</v>
      </c>
      <c r="H182" s="10">
        <v>75.786</v>
      </c>
      <c r="I182" s="10">
        <v>0</v>
      </c>
      <c r="J182" s="10">
        <v>0</v>
      </c>
      <c r="K182" s="10">
        <v>5.92</v>
      </c>
      <c r="L182" s="10">
        <v>0</v>
      </c>
      <c r="M182" s="10">
        <v>0</v>
      </c>
    </row>
    <row r="183" spans="1:13" ht="12.75">
      <c r="A183" t="s">
        <v>140</v>
      </c>
      <c r="B183" s="8" t="s">
        <v>147</v>
      </c>
      <c r="C183" s="10">
        <f t="shared" si="28"/>
        <v>12347.993</v>
      </c>
      <c r="D183" s="10">
        <v>4736.575</v>
      </c>
      <c r="E183" s="10">
        <v>1207.296</v>
      </c>
      <c r="F183" s="10">
        <v>3643.323</v>
      </c>
      <c r="G183" s="10">
        <v>316.981</v>
      </c>
      <c r="H183" s="10">
        <v>1239.788</v>
      </c>
      <c r="I183" s="10">
        <v>0</v>
      </c>
      <c r="J183" s="10">
        <v>0</v>
      </c>
      <c r="K183" s="10">
        <v>329.877</v>
      </c>
      <c r="L183" s="10">
        <v>874.153</v>
      </c>
      <c r="M183" s="10">
        <v>0</v>
      </c>
    </row>
    <row r="184" spans="1:13" ht="12.75">
      <c r="A184" t="s">
        <v>140</v>
      </c>
      <c r="B184" s="8" t="s">
        <v>224</v>
      </c>
      <c r="C184" s="10">
        <f t="shared" si="28"/>
        <v>5822.921</v>
      </c>
      <c r="D184" s="10">
        <v>2792.897</v>
      </c>
      <c r="E184" s="10">
        <v>684.114</v>
      </c>
      <c r="F184" s="10">
        <v>968.759</v>
      </c>
      <c r="G184" s="10">
        <v>204.58</v>
      </c>
      <c r="H184" s="10">
        <v>565.666</v>
      </c>
      <c r="I184" s="10">
        <v>0</v>
      </c>
      <c r="J184" s="10">
        <v>0</v>
      </c>
      <c r="K184" s="10">
        <v>171.948</v>
      </c>
      <c r="L184" s="10">
        <v>345.458</v>
      </c>
      <c r="M184" s="10">
        <v>89.499</v>
      </c>
    </row>
    <row r="185" spans="1:13" s="11" customFormat="1" ht="12.75">
      <c r="A185" s="1" t="s">
        <v>255</v>
      </c>
      <c r="C185" s="5">
        <f>SUM(C173:C184)</f>
        <v>35287.092000000004</v>
      </c>
      <c r="D185" s="5">
        <f aca="true" t="shared" si="29" ref="D185:M185">SUM(D173:D184)</f>
        <v>15977.16</v>
      </c>
      <c r="E185" s="5">
        <f t="shared" si="29"/>
        <v>4393.68</v>
      </c>
      <c r="F185" s="5">
        <f t="shared" si="29"/>
        <v>6886.545</v>
      </c>
      <c r="G185" s="5">
        <f t="shared" si="29"/>
        <v>1008.796</v>
      </c>
      <c r="H185" s="5">
        <f t="shared" si="29"/>
        <v>3718.9970000000003</v>
      </c>
      <c r="I185" s="5">
        <f t="shared" si="29"/>
        <v>0</v>
      </c>
      <c r="J185" s="5">
        <f t="shared" si="29"/>
        <v>0</v>
      </c>
      <c r="K185" s="5">
        <f t="shared" si="29"/>
        <v>1278.487</v>
      </c>
      <c r="L185" s="5">
        <f t="shared" si="29"/>
        <v>1863.929</v>
      </c>
      <c r="M185" s="5">
        <f t="shared" si="29"/>
        <v>159.498</v>
      </c>
    </row>
    <row r="186" spans="1:13" ht="12.75">
      <c r="A186" t="s">
        <v>148</v>
      </c>
      <c r="B186" t="s">
        <v>149</v>
      </c>
      <c r="C186" s="10">
        <f>SUM(D186:M186)</f>
        <v>991.38</v>
      </c>
      <c r="D186" s="10">
        <v>276.294</v>
      </c>
      <c r="E186" s="10">
        <v>181.209</v>
      </c>
      <c r="F186" s="10">
        <v>0</v>
      </c>
      <c r="G186" s="10">
        <v>26.204</v>
      </c>
      <c r="H186" s="10">
        <v>0</v>
      </c>
      <c r="I186" s="10">
        <v>0</v>
      </c>
      <c r="J186" s="10">
        <v>0</v>
      </c>
      <c r="K186" s="10">
        <v>507.673</v>
      </c>
      <c r="L186" s="10">
        <v>0</v>
      </c>
      <c r="M186" s="10">
        <v>0</v>
      </c>
    </row>
    <row r="187" spans="1:13" s="11" customFormat="1" ht="12.75">
      <c r="A187" s="1" t="s">
        <v>256</v>
      </c>
      <c r="C187" s="5">
        <f>+C186</f>
        <v>991.38</v>
      </c>
      <c r="D187" s="5">
        <f aca="true" t="shared" si="30" ref="D187:M187">+D186</f>
        <v>276.294</v>
      </c>
      <c r="E187" s="5">
        <f t="shared" si="30"/>
        <v>181.209</v>
      </c>
      <c r="F187" s="5">
        <f t="shared" si="30"/>
        <v>0</v>
      </c>
      <c r="G187" s="5">
        <f t="shared" si="30"/>
        <v>26.204</v>
      </c>
      <c r="H187" s="5">
        <f t="shared" si="30"/>
        <v>0</v>
      </c>
      <c r="I187" s="5">
        <f t="shared" si="30"/>
        <v>0</v>
      </c>
      <c r="J187" s="5">
        <f t="shared" si="30"/>
        <v>0</v>
      </c>
      <c r="K187" s="5">
        <f t="shared" si="30"/>
        <v>507.673</v>
      </c>
      <c r="L187" s="5">
        <f t="shared" si="30"/>
        <v>0</v>
      </c>
      <c r="M187" s="5">
        <f t="shared" si="30"/>
        <v>0</v>
      </c>
    </row>
    <row r="188" spans="1:13" ht="12.75">
      <c r="A188" t="s">
        <v>150</v>
      </c>
      <c r="B188" t="s">
        <v>151</v>
      </c>
      <c r="C188" s="10">
        <f aca="true" t="shared" si="31" ref="C188:C201">SUM(D188:M188)</f>
        <v>7488.187</v>
      </c>
      <c r="D188" s="10">
        <v>1272.099</v>
      </c>
      <c r="E188" s="10">
        <v>453.974</v>
      </c>
      <c r="F188" s="10">
        <v>5089.261</v>
      </c>
      <c r="G188" s="10">
        <v>70.146</v>
      </c>
      <c r="H188" s="10">
        <v>191.503</v>
      </c>
      <c r="I188" s="10">
        <v>0</v>
      </c>
      <c r="J188" s="10">
        <v>0</v>
      </c>
      <c r="K188" s="10">
        <v>127.767</v>
      </c>
      <c r="L188" s="10">
        <v>283.437</v>
      </c>
      <c r="M188" s="10">
        <v>0</v>
      </c>
    </row>
    <row r="189" spans="1:13" ht="12.75">
      <c r="A189" t="s">
        <v>150</v>
      </c>
      <c r="B189" t="s">
        <v>152</v>
      </c>
      <c r="C189" s="10">
        <f t="shared" si="31"/>
        <v>2688.1319999999996</v>
      </c>
      <c r="D189" s="10">
        <v>628.002</v>
      </c>
      <c r="E189" s="10">
        <v>122.91</v>
      </c>
      <c r="F189" s="10">
        <v>194.682</v>
      </c>
      <c r="G189" s="10">
        <v>0</v>
      </c>
      <c r="H189" s="10">
        <v>72.218</v>
      </c>
      <c r="I189" s="10">
        <v>0</v>
      </c>
      <c r="J189" s="10">
        <v>321.088</v>
      </c>
      <c r="K189" s="10">
        <v>0</v>
      </c>
      <c r="L189" s="10">
        <v>1174.232</v>
      </c>
      <c r="M189" s="10">
        <v>175</v>
      </c>
    </row>
    <row r="190" spans="1:13" ht="12.75">
      <c r="A190" t="s">
        <v>150</v>
      </c>
      <c r="B190" t="s">
        <v>153</v>
      </c>
      <c r="C190" s="10">
        <f t="shared" si="31"/>
        <v>972.8969999999999</v>
      </c>
      <c r="D190" s="10">
        <v>349.849</v>
      </c>
      <c r="E190" s="10">
        <v>128.612</v>
      </c>
      <c r="F190" s="10">
        <v>0</v>
      </c>
      <c r="G190" s="10">
        <v>0</v>
      </c>
      <c r="H190" s="10">
        <v>86.074</v>
      </c>
      <c r="I190" s="10">
        <v>0</v>
      </c>
      <c r="J190" s="10">
        <v>0</v>
      </c>
      <c r="K190" s="10">
        <v>48.997</v>
      </c>
      <c r="L190" s="10">
        <v>335.365</v>
      </c>
      <c r="M190" s="10">
        <v>24</v>
      </c>
    </row>
    <row r="191" spans="1:13" ht="12.75">
      <c r="A191" t="s">
        <v>150</v>
      </c>
      <c r="B191" s="8" t="s">
        <v>154</v>
      </c>
      <c r="C191" s="7">
        <f t="shared" si="31"/>
        <v>2829.883</v>
      </c>
      <c r="D191" s="7">
        <v>363.859</v>
      </c>
      <c r="E191" s="7">
        <v>239.376</v>
      </c>
      <c r="F191" s="7">
        <v>344.377</v>
      </c>
      <c r="G191" s="7">
        <v>0</v>
      </c>
      <c r="H191" s="7">
        <v>76.376</v>
      </c>
      <c r="I191" s="7">
        <v>0</v>
      </c>
      <c r="J191" s="7">
        <v>0</v>
      </c>
      <c r="K191" s="7">
        <v>148.662</v>
      </c>
      <c r="L191" s="7">
        <v>1657.233</v>
      </c>
      <c r="M191" s="7">
        <v>0</v>
      </c>
    </row>
    <row r="192" spans="1:13" ht="12.75">
      <c r="A192" t="s">
        <v>150</v>
      </c>
      <c r="B192" s="8" t="s">
        <v>225</v>
      </c>
      <c r="C192" s="7">
        <f t="shared" si="31"/>
        <v>370</v>
      </c>
      <c r="D192" s="7">
        <v>65</v>
      </c>
      <c r="E192" s="7">
        <v>20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5</v>
      </c>
      <c r="L192" s="7">
        <v>280</v>
      </c>
      <c r="M192" s="7">
        <v>0</v>
      </c>
    </row>
    <row r="193" spans="1:13" ht="12.75">
      <c r="A193" t="s">
        <v>150</v>
      </c>
      <c r="B193" s="8" t="s">
        <v>105</v>
      </c>
      <c r="C193" s="10">
        <f t="shared" si="31"/>
        <v>21751.975000000002</v>
      </c>
      <c r="D193" s="10">
        <v>10598.543</v>
      </c>
      <c r="E193" s="10">
        <v>3398.036</v>
      </c>
      <c r="F193" s="10">
        <v>2409.005</v>
      </c>
      <c r="G193" s="10">
        <v>672.239</v>
      </c>
      <c r="H193" s="10">
        <v>1909.881</v>
      </c>
      <c r="I193" s="10">
        <v>0</v>
      </c>
      <c r="J193" s="10">
        <v>0</v>
      </c>
      <c r="K193" s="10">
        <v>1387.516</v>
      </c>
      <c r="L193" s="10">
        <v>1146.169</v>
      </c>
      <c r="M193" s="10">
        <v>230.586</v>
      </c>
    </row>
    <row r="194" spans="1:13" ht="12.75">
      <c r="A194" t="s">
        <v>150</v>
      </c>
      <c r="B194" t="s">
        <v>155</v>
      </c>
      <c r="C194" s="10">
        <f t="shared" si="31"/>
        <v>23068.737999999998</v>
      </c>
      <c r="D194" s="10">
        <v>10054.328</v>
      </c>
      <c r="E194" s="10">
        <v>4186.44</v>
      </c>
      <c r="F194" s="10">
        <v>5525.258</v>
      </c>
      <c r="G194" s="10">
        <v>0</v>
      </c>
      <c r="H194" s="10">
        <v>1312.994</v>
      </c>
      <c r="I194" s="10">
        <v>0</v>
      </c>
      <c r="J194" s="10">
        <v>0</v>
      </c>
      <c r="K194" s="10">
        <v>994.715</v>
      </c>
      <c r="L194" s="10">
        <v>995.003</v>
      </c>
      <c r="M194" s="10">
        <v>0</v>
      </c>
    </row>
    <row r="195" spans="1:13" ht="12.75">
      <c r="A195" t="s">
        <v>150</v>
      </c>
      <c r="B195" t="s">
        <v>156</v>
      </c>
      <c r="C195" s="10">
        <f t="shared" si="31"/>
        <v>26481.943000000003</v>
      </c>
      <c r="D195" s="10">
        <v>7818.529</v>
      </c>
      <c r="E195" s="10">
        <v>3693.411</v>
      </c>
      <c r="F195" s="10">
        <v>11919.676</v>
      </c>
      <c r="G195" s="10">
        <v>645.823</v>
      </c>
      <c r="H195" s="10">
        <v>1152.263</v>
      </c>
      <c r="I195" s="10">
        <v>0</v>
      </c>
      <c r="J195" s="10">
        <v>0</v>
      </c>
      <c r="K195" s="10">
        <v>444.881</v>
      </c>
      <c r="L195" s="10">
        <v>613.888</v>
      </c>
      <c r="M195" s="10">
        <v>193.472</v>
      </c>
    </row>
    <row r="196" spans="1:13" ht="12.75">
      <c r="A196" t="s">
        <v>150</v>
      </c>
      <c r="B196" t="s">
        <v>157</v>
      </c>
      <c r="C196" s="10">
        <f t="shared" si="31"/>
        <v>5533.263</v>
      </c>
      <c r="D196" s="10">
        <v>0</v>
      </c>
      <c r="E196" s="10">
        <v>0</v>
      </c>
      <c r="F196" s="10">
        <v>3585.475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1947.788</v>
      </c>
      <c r="M196" s="10">
        <v>0</v>
      </c>
    </row>
    <row r="197" spans="1:13" ht="12.75">
      <c r="A197" t="s">
        <v>150</v>
      </c>
      <c r="B197" t="s">
        <v>158</v>
      </c>
      <c r="C197" s="10">
        <f t="shared" si="31"/>
        <v>7213.710999999999</v>
      </c>
      <c r="D197" s="10">
        <v>3598.752</v>
      </c>
      <c r="E197" s="10">
        <v>2008.935</v>
      </c>
      <c r="F197" s="10">
        <v>0</v>
      </c>
      <c r="G197" s="10">
        <v>186.161</v>
      </c>
      <c r="H197" s="10">
        <v>700.691</v>
      </c>
      <c r="I197" s="10">
        <v>0</v>
      </c>
      <c r="J197" s="10">
        <v>0</v>
      </c>
      <c r="K197" s="10">
        <v>111.717</v>
      </c>
      <c r="L197" s="10">
        <v>459.303</v>
      </c>
      <c r="M197" s="10">
        <v>148.152</v>
      </c>
    </row>
    <row r="198" spans="1:13" ht="12.75">
      <c r="A198" t="s">
        <v>150</v>
      </c>
      <c r="B198" t="s">
        <v>159</v>
      </c>
      <c r="C198" s="10">
        <f t="shared" si="31"/>
        <v>2186.985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2186.985</v>
      </c>
      <c r="M198" s="10">
        <v>0</v>
      </c>
    </row>
    <row r="199" spans="1:13" ht="12.75">
      <c r="A199" t="s">
        <v>150</v>
      </c>
      <c r="B199" t="s">
        <v>160</v>
      </c>
      <c r="C199" s="10">
        <f t="shared" si="31"/>
        <v>86496.454</v>
      </c>
      <c r="D199" s="10">
        <v>35691.549</v>
      </c>
      <c r="E199" s="10">
        <v>18175.981</v>
      </c>
      <c r="F199" s="10">
        <v>22751.595</v>
      </c>
      <c r="G199" s="10">
        <v>1952.336</v>
      </c>
      <c r="H199" s="10">
        <v>3897.332</v>
      </c>
      <c r="I199" s="10">
        <v>0</v>
      </c>
      <c r="J199" s="10">
        <v>0</v>
      </c>
      <c r="K199" s="10">
        <v>1925.284</v>
      </c>
      <c r="L199" s="10">
        <v>528.652</v>
      </c>
      <c r="M199" s="10">
        <v>1573.725</v>
      </c>
    </row>
    <row r="200" spans="1:13" ht="12.75">
      <c r="A200" t="s">
        <v>150</v>
      </c>
      <c r="B200" t="s">
        <v>161</v>
      </c>
      <c r="C200" s="10">
        <f t="shared" si="31"/>
        <v>4117.958</v>
      </c>
      <c r="D200" s="10">
        <v>1299.288</v>
      </c>
      <c r="E200" s="10">
        <v>305.819</v>
      </c>
      <c r="F200" s="10">
        <v>2097.676</v>
      </c>
      <c r="G200" s="10">
        <v>0</v>
      </c>
      <c r="H200" s="10">
        <v>213.533</v>
      </c>
      <c r="I200" s="10">
        <v>0</v>
      </c>
      <c r="J200" s="10">
        <v>0</v>
      </c>
      <c r="K200" s="10">
        <v>86.682</v>
      </c>
      <c r="L200" s="10">
        <v>64.142</v>
      </c>
      <c r="M200" s="10">
        <v>50.818</v>
      </c>
    </row>
    <row r="201" spans="1:13" ht="12.75">
      <c r="A201" t="s">
        <v>150</v>
      </c>
      <c r="B201" t="s">
        <v>117</v>
      </c>
      <c r="C201" s="10">
        <f t="shared" si="31"/>
        <v>3977.204</v>
      </c>
      <c r="D201" s="10">
        <v>1665.963</v>
      </c>
      <c r="E201" s="10">
        <v>1468.789</v>
      </c>
      <c r="F201" s="10">
        <v>0</v>
      </c>
      <c r="G201" s="10">
        <v>0</v>
      </c>
      <c r="H201" s="10">
        <v>372.477</v>
      </c>
      <c r="I201" s="10">
        <v>0</v>
      </c>
      <c r="J201" s="10">
        <v>0</v>
      </c>
      <c r="K201" s="10">
        <v>189.108</v>
      </c>
      <c r="L201" s="10">
        <v>280.867</v>
      </c>
      <c r="M201" s="10">
        <v>0</v>
      </c>
    </row>
    <row r="202" spans="1:13" s="11" customFormat="1" ht="12.75">
      <c r="A202" s="1" t="s">
        <v>257</v>
      </c>
      <c r="C202" s="5">
        <f>SUM(C188:C201)</f>
        <v>195177.33000000002</v>
      </c>
      <c r="D202" s="5">
        <f aca="true" t="shared" si="32" ref="D202:M202">SUM(D188:D201)</f>
        <v>73405.76100000001</v>
      </c>
      <c r="E202" s="5">
        <f t="shared" si="32"/>
        <v>34202.282999999996</v>
      </c>
      <c r="F202" s="5">
        <f t="shared" si="32"/>
        <v>53917.005</v>
      </c>
      <c r="G202" s="5">
        <f t="shared" si="32"/>
        <v>3526.705</v>
      </c>
      <c r="H202" s="5">
        <f t="shared" si="32"/>
        <v>9985.342</v>
      </c>
      <c r="I202" s="5">
        <f t="shared" si="32"/>
        <v>0</v>
      </c>
      <c r="J202" s="5">
        <f t="shared" si="32"/>
        <v>321.088</v>
      </c>
      <c r="K202" s="5">
        <f t="shared" si="32"/>
        <v>5470.329000000001</v>
      </c>
      <c r="L202" s="5">
        <f t="shared" si="32"/>
        <v>11953.064</v>
      </c>
      <c r="M202" s="5">
        <f t="shared" si="32"/>
        <v>2395.753</v>
      </c>
    </row>
    <row r="203" spans="1:13" ht="12.75">
      <c r="A203" t="s">
        <v>162</v>
      </c>
      <c r="B203" t="s">
        <v>163</v>
      </c>
      <c r="C203" s="10">
        <f>SUM(D203:M203)</f>
        <v>7184.429</v>
      </c>
      <c r="D203" s="10">
        <v>1351.592</v>
      </c>
      <c r="E203" s="10">
        <v>490.615</v>
      </c>
      <c r="F203" s="10">
        <v>4143.864</v>
      </c>
      <c r="G203" s="10">
        <v>0</v>
      </c>
      <c r="H203" s="10">
        <v>294.226</v>
      </c>
      <c r="I203" s="10">
        <v>0</v>
      </c>
      <c r="J203" s="10">
        <v>0</v>
      </c>
      <c r="K203" s="10">
        <v>273.011</v>
      </c>
      <c r="L203" s="10">
        <v>612.717</v>
      </c>
      <c r="M203" s="10">
        <v>18.404</v>
      </c>
    </row>
    <row r="204" spans="1:13" ht="12.75">
      <c r="A204" t="s">
        <v>162</v>
      </c>
      <c r="B204" t="s">
        <v>164</v>
      </c>
      <c r="C204" s="10">
        <f>SUM(D204:M204)</f>
        <v>7596.679999999999</v>
      </c>
      <c r="D204" s="10">
        <v>644.207</v>
      </c>
      <c r="E204" s="10">
        <v>319.082</v>
      </c>
      <c r="F204" s="10">
        <v>0</v>
      </c>
      <c r="G204" s="10">
        <v>0</v>
      </c>
      <c r="H204" s="10">
        <v>264.643</v>
      </c>
      <c r="I204" s="10">
        <v>0</v>
      </c>
      <c r="J204" s="10">
        <v>5561.789</v>
      </c>
      <c r="K204" s="10">
        <v>182.057</v>
      </c>
      <c r="L204" s="10">
        <v>624.902</v>
      </c>
      <c r="M204" s="10">
        <v>0</v>
      </c>
    </row>
    <row r="205" spans="1:13" ht="12.75">
      <c r="A205" t="s">
        <v>162</v>
      </c>
      <c r="B205" s="8" t="s">
        <v>226</v>
      </c>
      <c r="C205" s="7">
        <f>SUM(D205:M205)</f>
        <v>2398</v>
      </c>
      <c r="D205" s="7">
        <v>800</v>
      </c>
      <c r="E205" s="7">
        <v>220</v>
      </c>
      <c r="F205" s="7">
        <v>0</v>
      </c>
      <c r="G205" s="7">
        <v>0</v>
      </c>
      <c r="H205" s="7">
        <v>123</v>
      </c>
      <c r="I205" s="7">
        <v>0</v>
      </c>
      <c r="J205" s="7">
        <v>490</v>
      </c>
      <c r="K205" s="7">
        <v>495</v>
      </c>
      <c r="L205" s="7">
        <v>270</v>
      </c>
      <c r="M205" s="7">
        <v>0</v>
      </c>
    </row>
    <row r="206" spans="1:13" ht="12.75">
      <c r="A206" t="s">
        <v>162</v>
      </c>
      <c r="B206" s="8" t="s">
        <v>227</v>
      </c>
      <c r="C206" s="7">
        <f>SUM(D206:M206)</f>
        <v>300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300</v>
      </c>
      <c r="M206" s="7">
        <v>0</v>
      </c>
    </row>
    <row r="207" spans="1:13" s="11" customFormat="1" ht="12.75">
      <c r="A207" s="1" t="s">
        <v>258</v>
      </c>
      <c r="C207" s="5">
        <f>+C203+C204+C205+C206</f>
        <v>17479.109</v>
      </c>
      <c r="D207" s="5">
        <f aca="true" t="shared" si="33" ref="D207:M207">+D203+D204+D205+D206</f>
        <v>2795.799</v>
      </c>
      <c r="E207" s="5">
        <f t="shared" si="33"/>
        <v>1029.6970000000001</v>
      </c>
      <c r="F207" s="5">
        <f t="shared" si="33"/>
        <v>4143.864</v>
      </c>
      <c r="G207" s="5">
        <f t="shared" si="33"/>
        <v>0</v>
      </c>
      <c r="H207" s="5">
        <f t="shared" si="33"/>
        <v>681.8689999999999</v>
      </c>
      <c r="I207" s="5">
        <f t="shared" si="33"/>
        <v>0</v>
      </c>
      <c r="J207" s="5">
        <f t="shared" si="33"/>
        <v>6051.789</v>
      </c>
      <c r="K207" s="5">
        <f t="shared" si="33"/>
        <v>950.068</v>
      </c>
      <c r="L207" s="5">
        <f t="shared" si="33"/>
        <v>1807.6190000000001</v>
      </c>
      <c r="M207" s="5">
        <f t="shared" si="33"/>
        <v>18.404</v>
      </c>
    </row>
    <row r="208" spans="1:13" ht="12.75">
      <c r="A208" t="s">
        <v>165</v>
      </c>
      <c r="B208" s="8" t="s">
        <v>228</v>
      </c>
      <c r="C208" s="7">
        <f>SUM(D208:M208)</f>
        <v>1300.9089999999999</v>
      </c>
      <c r="D208" s="7">
        <v>664.808</v>
      </c>
      <c r="E208" s="7">
        <v>259.429</v>
      </c>
      <c r="F208" s="7">
        <v>0</v>
      </c>
      <c r="G208" s="7">
        <v>0</v>
      </c>
      <c r="H208" s="7">
        <v>119.497</v>
      </c>
      <c r="I208" s="7">
        <v>0</v>
      </c>
      <c r="J208" s="7">
        <v>0</v>
      </c>
      <c r="K208" s="7">
        <v>88.147</v>
      </c>
      <c r="L208" s="7">
        <v>160.835</v>
      </c>
      <c r="M208" s="7">
        <v>8.193</v>
      </c>
    </row>
    <row r="209" spans="1:13" ht="12.75">
      <c r="A209" t="s">
        <v>165</v>
      </c>
      <c r="B209" s="8" t="s">
        <v>229</v>
      </c>
      <c r="C209" s="7">
        <f>SUM(D209:M209)</f>
        <v>9116.586</v>
      </c>
      <c r="D209" s="7">
        <v>461.975</v>
      </c>
      <c r="E209" s="7">
        <v>199.407</v>
      </c>
      <c r="F209" s="7">
        <v>6059.734</v>
      </c>
      <c r="G209" s="7">
        <v>0</v>
      </c>
      <c r="H209" s="7">
        <v>189.374</v>
      </c>
      <c r="I209" s="7">
        <v>0</v>
      </c>
      <c r="J209" s="7">
        <v>0</v>
      </c>
      <c r="K209" s="7">
        <v>54.354</v>
      </c>
      <c r="L209" s="7">
        <v>2151.742</v>
      </c>
      <c r="M209" s="7">
        <v>0</v>
      </c>
    </row>
    <row r="210" spans="1:13" ht="12.75">
      <c r="A210" t="s">
        <v>165</v>
      </c>
      <c r="B210" s="8" t="s">
        <v>166</v>
      </c>
      <c r="C210" s="10">
        <f>SUM(D210:M210)</f>
        <v>6983.503</v>
      </c>
      <c r="D210" s="10">
        <v>3265.368</v>
      </c>
      <c r="E210" s="10">
        <v>1649.497</v>
      </c>
      <c r="F210" s="10">
        <v>0</v>
      </c>
      <c r="G210" s="10">
        <v>59.301</v>
      </c>
      <c r="H210" s="10">
        <v>745.362</v>
      </c>
      <c r="I210" s="10">
        <v>0</v>
      </c>
      <c r="J210" s="10">
        <v>0</v>
      </c>
      <c r="K210" s="10">
        <v>301.874</v>
      </c>
      <c r="L210" s="10">
        <v>962.101</v>
      </c>
      <c r="M210" s="10">
        <v>0</v>
      </c>
    </row>
    <row r="211" spans="1:13" s="11" customFormat="1" ht="12.75">
      <c r="A211" s="1" t="s">
        <v>259</v>
      </c>
      <c r="C211" s="5">
        <f>+C208+C209+C210</f>
        <v>17400.998</v>
      </c>
      <c r="D211" s="5">
        <f aca="true" t="shared" si="34" ref="D211:M211">+D208+D209+D210</f>
        <v>4392.151</v>
      </c>
      <c r="E211" s="5">
        <f t="shared" si="34"/>
        <v>2108.333</v>
      </c>
      <c r="F211" s="5">
        <f t="shared" si="34"/>
        <v>6059.734</v>
      </c>
      <c r="G211" s="5">
        <f t="shared" si="34"/>
        <v>59.301</v>
      </c>
      <c r="H211" s="5">
        <f t="shared" si="34"/>
        <v>1054.233</v>
      </c>
      <c r="I211" s="5">
        <f t="shared" si="34"/>
        <v>0</v>
      </c>
      <c r="J211" s="5">
        <f t="shared" si="34"/>
        <v>0</v>
      </c>
      <c r="K211" s="5">
        <f t="shared" si="34"/>
        <v>444.375</v>
      </c>
      <c r="L211" s="5">
        <f t="shared" si="34"/>
        <v>3274.6780000000003</v>
      </c>
      <c r="M211" s="5">
        <f t="shared" si="34"/>
        <v>8.193</v>
      </c>
    </row>
    <row r="212" spans="1:13" ht="12.75">
      <c r="A212" t="s">
        <v>167</v>
      </c>
      <c r="B212" s="8" t="s">
        <v>230</v>
      </c>
      <c r="C212" s="7">
        <f aca="true" t="shared" si="35" ref="C212:C229">SUM(D212:M212)</f>
        <v>4384.039</v>
      </c>
      <c r="D212" s="7">
        <v>1360.69</v>
      </c>
      <c r="E212" s="7">
        <v>477.422</v>
      </c>
      <c r="F212" s="7">
        <v>479.214</v>
      </c>
      <c r="G212" s="7">
        <v>0</v>
      </c>
      <c r="H212" s="7">
        <v>540.124</v>
      </c>
      <c r="I212" s="7">
        <v>0</v>
      </c>
      <c r="J212" s="7">
        <v>57.075</v>
      </c>
      <c r="K212" s="7">
        <v>30.442</v>
      </c>
      <c r="L212" s="7">
        <v>1359.025</v>
      </c>
      <c r="M212" s="7">
        <v>80.047</v>
      </c>
    </row>
    <row r="213" spans="1:13" ht="12.75">
      <c r="A213" t="s">
        <v>167</v>
      </c>
      <c r="B213" t="s">
        <v>168</v>
      </c>
      <c r="C213" s="10">
        <f t="shared" si="35"/>
        <v>2804.455</v>
      </c>
      <c r="D213" s="10">
        <v>941.502</v>
      </c>
      <c r="E213" s="10">
        <v>348.553</v>
      </c>
      <c r="F213" s="10">
        <v>78.296</v>
      </c>
      <c r="G213" s="10">
        <v>19.025</v>
      </c>
      <c r="H213" s="10">
        <v>221.003</v>
      </c>
      <c r="I213" s="10">
        <v>0</v>
      </c>
      <c r="J213" s="10">
        <v>0</v>
      </c>
      <c r="K213" s="10">
        <v>0</v>
      </c>
      <c r="L213" s="10">
        <v>1196.076</v>
      </c>
      <c r="M213" s="10">
        <v>0</v>
      </c>
    </row>
    <row r="214" spans="1:13" ht="12.75">
      <c r="A214" t="s">
        <v>167</v>
      </c>
      <c r="B214" s="8" t="s">
        <v>231</v>
      </c>
      <c r="C214" s="7">
        <f t="shared" si="35"/>
        <v>1850</v>
      </c>
      <c r="D214" s="7">
        <v>750</v>
      </c>
      <c r="E214" s="7">
        <v>430</v>
      </c>
      <c r="F214" s="7">
        <v>170</v>
      </c>
      <c r="G214" s="7">
        <v>30</v>
      </c>
      <c r="H214" s="7">
        <v>210</v>
      </c>
      <c r="I214" s="7">
        <v>0</v>
      </c>
      <c r="J214" s="7">
        <v>0</v>
      </c>
      <c r="K214" s="7">
        <v>60</v>
      </c>
      <c r="L214" s="7">
        <v>200</v>
      </c>
      <c r="M214" s="7">
        <v>0</v>
      </c>
    </row>
    <row r="215" spans="1:13" ht="12.75">
      <c r="A215" t="s">
        <v>167</v>
      </c>
      <c r="B215" t="s">
        <v>232</v>
      </c>
      <c r="C215" s="10">
        <f t="shared" si="35"/>
        <v>3070.4919999999997</v>
      </c>
      <c r="D215" s="10">
        <v>388.407</v>
      </c>
      <c r="E215" s="10">
        <v>394.176</v>
      </c>
      <c r="F215" s="10">
        <v>1067.212</v>
      </c>
      <c r="G215" s="10">
        <v>0</v>
      </c>
      <c r="H215" s="10">
        <v>72.483</v>
      </c>
      <c r="I215" s="10">
        <v>0</v>
      </c>
      <c r="J215" s="10">
        <v>286.896</v>
      </c>
      <c r="K215" s="10">
        <v>56.882</v>
      </c>
      <c r="L215" s="10">
        <v>736.778</v>
      </c>
      <c r="M215" s="10">
        <v>67.658</v>
      </c>
    </row>
    <row r="216" spans="1:13" ht="12.75">
      <c r="A216" t="s">
        <v>167</v>
      </c>
      <c r="B216" t="s">
        <v>169</v>
      </c>
      <c r="C216" s="10">
        <f t="shared" si="35"/>
        <v>1709.361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1709.361</v>
      </c>
      <c r="M216" s="10">
        <v>0</v>
      </c>
    </row>
    <row r="217" spans="1:13" ht="12.75">
      <c r="A217" t="s">
        <v>167</v>
      </c>
      <c r="B217" s="8" t="s">
        <v>236</v>
      </c>
      <c r="C217" s="10">
        <f t="shared" si="35"/>
        <v>3706.1850000000004</v>
      </c>
      <c r="D217" s="10">
        <v>500.98</v>
      </c>
      <c r="E217" s="10">
        <v>436.805</v>
      </c>
      <c r="F217" s="10">
        <v>0</v>
      </c>
      <c r="G217" s="10">
        <v>71.535</v>
      </c>
      <c r="H217" s="10">
        <v>102.485</v>
      </c>
      <c r="I217" s="10">
        <v>0</v>
      </c>
      <c r="J217" s="10">
        <v>0</v>
      </c>
      <c r="K217" s="10">
        <v>0</v>
      </c>
      <c r="L217" s="10">
        <v>2586.84</v>
      </c>
      <c r="M217" s="10">
        <v>7.54</v>
      </c>
    </row>
    <row r="218" spans="1:13" ht="12.75">
      <c r="A218" t="s">
        <v>167</v>
      </c>
      <c r="B218" t="s">
        <v>170</v>
      </c>
      <c r="C218" s="10">
        <f t="shared" si="35"/>
        <v>1095.41</v>
      </c>
      <c r="D218" s="10">
        <v>423.692</v>
      </c>
      <c r="E218" s="10">
        <v>62.18</v>
      </c>
      <c r="F218" s="10">
        <v>291.709</v>
      </c>
      <c r="G218" s="10">
        <v>6.877</v>
      </c>
      <c r="H218" s="10">
        <v>99.591</v>
      </c>
      <c r="I218" s="10">
        <v>0</v>
      </c>
      <c r="J218" s="10">
        <v>0</v>
      </c>
      <c r="K218" s="10">
        <v>63.592</v>
      </c>
      <c r="L218" s="10">
        <v>124.264</v>
      </c>
      <c r="M218" s="10">
        <v>23.505</v>
      </c>
    </row>
    <row r="219" spans="1:13" ht="12.75">
      <c r="A219" t="s">
        <v>167</v>
      </c>
      <c r="B219" t="s">
        <v>171</v>
      </c>
      <c r="C219" s="10">
        <f t="shared" si="35"/>
        <v>3040.418</v>
      </c>
      <c r="D219" s="10">
        <v>327.073</v>
      </c>
      <c r="E219" s="10">
        <v>821.226</v>
      </c>
      <c r="F219" s="10">
        <v>0</v>
      </c>
      <c r="G219" s="10">
        <v>0</v>
      </c>
      <c r="H219" s="10">
        <v>8.075</v>
      </c>
      <c r="I219" s="10">
        <v>0</v>
      </c>
      <c r="J219" s="10">
        <v>0</v>
      </c>
      <c r="K219" s="10">
        <v>30.295</v>
      </c>
      <c r="L219" s="10">
        <v>1840.82</v>
      </c>
      <c r="M219" s="10">
        <v>12.929</v>
      </c>
    </row>
    <row r="220" spans="1:13" ht="12.75">
      <c r="A220" t="s">
        <v>167</v>
      </c>
      <c r="B220" s="8" t="s">
        <v>172</v>
      </c>
      <c r="C220" s="10">
        <f t="shared" si="35"/>
        <v>21008.306</v>
      </c>
      <c r="D220" s="10">
        <v>12454.877</v>
      </c>
      <c r="E220" s="10">
        <v>2127.599</v>
      </c>
      <c r="F220" s="10">
        <v>2318.643</v>
      </c>
      <c r="G220" s="10">
        <v>74.013</v>
      </c>
      <c r="H220" s="10">
        <v>966.543</v>
      </c>
      <c r="I220" s="10">
        <v>0</v>
      </c>
      <c r="J220" s="10">
        <v>258.12</v>
      </c>
      <c r="K220" s="10">
        <v>367.116</v>
      </c>
      <c r="L220" s="10">
        <v>2364.474</v>
      </c>
      <c r="M220" s="10">
        <v>76.921</v>
      </c>
    </row>
    <row r="221" spans="1:13" ht="12.75">
      <c r="A221" t="s">
        <v>167</v>
      </c>
      <c r="B221" t="s">
        <v>173</v>
      </c>
      <c r="C221" s="10">
        <f t="shared" si="35"/>
        <v>19972.810999999998</v>
      </c>
      <c r="D221" s="10">
        <v>6804.211</v>
      </c>
      <c r="E221" s="10">
        <v>3625.195</v>
      </c>
      <c r="F221" s="10">
        <v>6568.697</v>
      </c>
      <c r="G221" s="10">
        <v>128.658</v>
      </c>
      <c r="H221" s="10">
        <v>743.621</v>
      </c>
      <c r="I221" s="10">
        <v>0</v>
      </c>
      <c r="J221" s="10">
        <v>0</v>
      </c>
      <c r="K221" s="10">
        <v>492.299</v>
      </c>
      <c r="L221" s="10">
        <v>1214.225</v>
      </c>
      <c r="M221" s="10">
        <v>395.905</v>
      </c>
    </row>
    <row r="222" spans="1:13" ht="12.75">
      <c r="A222" t="s">
        <v>167</v>
      </c>
      <c r="B222" s="8" t="s">
        <v>233</v>
      </c>
      <c r="C222" s="7">
        <f t="shared" si="35"/>
        <v>268.644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24.028</v>
      </c>
      <c r="L222" s="7">
        <v>244.616</v>
      </c>
      <c r="M222" s="7">
        <v>0</v>
      </c>
    </row>
    <row r="223" spans="1:13" ht="12.75">
      <c r="A223" t="s">
        <v>167</v>
      </c>
      <c r="B223" t="s">
        <v>174</v>
      </c>
      <c r="C223" s="10">
        <f t="shared" si="35"/>
        <v>1950.229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1950.229</v>
      </c>
      <c r="M223" s="10">
        <v>0</v>
      </c>
    </row>
    <row r="224" spans="1:13" ht="12.75">
      <c r="A224" t="s">
        <v>167</v>
      </c>
      <c r="B224" t="s">
        <v>175</v>
      </c>
      <c r="C224" s="10">
        <f t="shared" si="35"/>
        <v>2308.745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2308.745</v>
      </c>
      <c r="M224" s="10">
        <v>0</v>
      </c>
    </row>
    <row r="225" spans="1:13" ht="12.75">
      <c r="A225" t="s">
        <v>167</v>
      </c>
      <c r="B225" s="8" t="s">
        <v>234</v>
      </c>
      <c r="C225" s="10">
        <f t="shared" si="35"/>
        <v>13945.172</v>
      </c>
      <c r="D225" s="10">
        <v>3028.443</v>
      </c>
      <c r="E225" s="10">
        <v>538.781</v>
      </c>
      <c r="F225" s="10">
        <v>9390.549</v>
      </c>
      <c r="G225" s="10">
        <v>0</v>
      </c>
      <c r="H225" s="10">
        <v>483.045</v>
      </c>
      <c r="I225" s="10">
        <v>0</v>
      </c>
      <c r="J225" s="10">
        <v>0</v>
      </c>
      <c r="K225" s="10">
        <v>20.373</v>
      </c>
      <c r="L225" s="10">
        <v>447.913</v>
      </c>
      <c r="M225" s="10">
        <v>36.068</v>
      </c>
    </row>
    <row r="226" spans="1:13" ht="12.75">
      <c r="A226" t="s">
        <v>167</v>
      </c>
      <c r="B226" t="s">
        <v>176</v>
      </c>
      <c r="C226" s="10">
        <f t="shared" si="35"/>
        <v>8828.3</v>
      </c>
      <c r="D226" s="10">
        <v>1975.907</v>
      </c>
      <c r="E226" s="10">
        <v>1402.279</v>
      </c>
      <c r="F226" s="10">
        <v>4336.905</v>
      </c>
      <c r="G226" s="10">
        <v>0</v>
      </c>
      <c r="H226" s="10">
        <v>452.372</v>
      </c>
      <c r="I226" s="10">
        <v>0</v>
      </c>
      <c r="J226" s="10">
        <v>0</v>
      </c>
      <c r="K226" s="10">
        <v>65.636</v>
      </c>
      <c r="L226" s="10">
        <v>534.714</v>
      </c>
      <c r="M226" s="10">
        <v>60.487</v>
      </c>
    </row>
    <row r="227" spans="1:13" ht="12.75">
      <c r="A227" t="s">
        <v>167</v>
      </c>
      <c r="B227" t="s">
        <v>177</v>
      </c>
      <c r="C227" s="10">
        <f t="shared" si="35"/>
        <v>1824.275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1824.275</v>
      </c>
      <c r="M227" s="10">
        <v>0</v>
      </c>
    </row>
    <row r="228" spans="1:13" ht="12.75">
      <c r="A228" t="s">
        <v>167</v>
      </c>
      <c r="B228" s="8" t="s">
        <v>235</v>
      </c>
      <c r="C228" s="7">
        <f t="shared" si="35"/>
        <v>4473.326000000001</v>
      </c>
      <c r="D228" s="7">
        <v>1232.293</v>
      </c>
      <c r="E228" s="7">
        <v>550.593</v>
      </c>
      <c r="F228" s="7">
        <v>1450.209</v>
      </c>
      <c r="G228" s="7">
        <v>0</v>
      </c>
      <c r="H228" s="7">
        <v>242.55</v>
      </c>
      <c r="I228" s="7">
        <v>0</v>
      </c>
      <c r="J228" s="7">
        <v>0</v>
      </c>
      <c r="K228" s="7">
        <v>68.496</v>
      </c>
      <c r="L228" s="7">
        <v>882.385</v>
      </c>
      <c r="M228" s="7">
        <v>46.8</v>
      </c>
    </row>
    <row r="229" spans="1:13" ht="12.75">
      <c r="A229" t="s">
        <v>167</v>
      </c>
      <c r="B229" t="s">
        <v>178</v>
      </c>
      <c r="C229" s="10">
        <f t="shared" si="35"/>
        <v>3761.9570000000003</v>
      </c>
      <c r="D229" s="10">
        <v>1674.265</v>
      </c>
      <c r="E229" s="10">
        <v>1110.931</v>
      </c>
      <c r="F229" s="10">
        <v>210.853</v>
      </c>
      <c r="G229" s="10">
        <v>0</v>
      </c>
      <c r="H229" s="10">
        <v>283.201</v>
      </c>
      <c r="I229" s="10">
        <v>0</v>
      </c>
      <c r="J229" s="10">
        <v>0</v>
      </c>
      <c r="K229" s="10">
        <v>87.82</v>
      </c>
      <c r="L229" s="10">
        <v>394.887</v>
      </c>
      <c r="M229" s="10">
        <v>0</v>
      </c>
    </row>
    <row r="230" spans="1:13" s="11" customFormat="1" ht="12.75">
      <c r="A230" s="1" t="s">
        <v>260</v>
      </c>
      <c r="C230" s="5">
        <f>SUM(C212:C229)</f>
        <v>100002.125</v>
      </c>
      <c r="D230" s="5">
        <f aca="true" t="shared" si="36" ref="D230:M230">SUM(D212:D229)</f>
        <v>31862.34</v>
      </c>
      <c r="E230" s="5">
        <f t="shared" si="36"/>
        <v>12325.74</v>
      </c>
      <c r="F230" s="5">
        <f t="shared" si="36"/>
        <v>26362.286999999997</v>
      </c>
      <c r="G230" s="5">
        <f t="shared" si="36"/>
        <v>330.10799999999995</v>
      </c>
      <c r="H230" s="5">
        <f t="shared" si="36"/>
        <v>4425.093</v>
      </c>
      <c r="I230" s="5">
        <f t="shared" si="36"/>
        <v>0</v>
      </c>
      <c r="J230" s="5">
        <f t="shared" si="36"/>
        <v>602.091</v>
      </c>
      <c r="K230" s="5">
        <f t="shared" si="36"/>
        <v>1366.979</v>
      </c>
      <c r="L230" s="5">
        <f t="shared" si="36"/>
        <v>21919.627</v>
      </c>
      <c r="M230" s="5">
        <f t="shared" si="36"/>
        <v>807.8599999999998</v>
      </c>
    </row>
    <row r="231" spans="3:13" ht="12.7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1:13" s="11" customFormat="1" ht="12.75">
      <c r="A232" s="1" t="s">
        <v>261</v>
      </c>
      <c r="C232" s="5">
        <f>+C21+C28+C33+C41+C56+C59+C71+C82+C84+C86+C92+C111+C119+C122+C137+C141+C146+C172+C185+C187+C202+C207+C211+C230</f>
        <v>2115842.5589999994</v>
      </c>
      <c r="D232" s="5">
        <f aca="true" t="shared" si="37" ref="D232:M232">+D21+D28+D33+D41+D56+D59+D71+D82+D84+D86+D92+D111+D119+D122+D137+D141+D146+D172+D185+D187+D202+D207+D211+D230</f>
        <v>704000.1120000001</v>
      </c>
      <c r="E232" s="5">
        <f t="shared" si="37"/>
        <v>359002.7149999999</v>
      </c>
      <c r="F232" s="5">
        <f t="shared" si="37"/>
        <v>568399.5789999999</v>
      </c>
      <c r="G232" s="5">
        <f t="shared" si="37"/>
        <v>20350.086000000003</v>
      </c>
      <c r="H232" s="5">
        <f t="shared" si="37"/>
        <v>114368.415</v>
      </c>
      <c r="I232" s="5">
        <f t="shared" si="37"/>
        <v>0</v>
      </c>
      <c r="J232" s="5">
        <f t="shared" si="37"/>
        <v>56252.528</v>
      </c>
      <c r="K232" s="5">
        <f t="shared" si="37"/>
        <v>47924.26099999999</v>
      </c>
      <c r="L232" s="5">
        <f t="shared" si="37"/>
        <v>226276.50400000004</v>
      </c>
      <c r="M232" s="5">
        <f t="shared" si="37"/>
        <v>19268.359</v>
      </c>
    </row>
    <row r="235" ht="12.75">
      <c r="C235" s="4"/>
    </row>
    <row r="236" ht="12.75">
      <c r="C236" s="4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7"/>
  <sheetViews>
    <sheetView tabSelected="1" workbookViewId="0" topLeftCell="A1">
      <selection activeCell="B3" sqref="B3"/>
    </sheetView>
  </sheetViews>
  <sheetFormatPr defaultColWidth="11.421875" defaultRowHeight="12.75"/>
  <cols>
    <col min="1" max="1" width="27.8515625" style="0" customWidth="1"/>
    <col min="2" max="2" width="33.00390625" style="0" customWidth="1"/>
    <col min="3" max="3" width="17.28125" style="0" customWidth="1"/>
  </cols>
  <sheetData>
    <row r="1" ht="12.75">
      <c r="A1" s="1" t="s">
        <v>264</v>
      </c>
    </row>
    <row r="2" ht="12.75">
      <c r="A2" s="1" t="s">
        <v>265</v>
      </c>
    </row>
    <row r="3" ht="12.75">
      <c r="A3" s="3" t="s">
        <v>262</v>
      </c>
    </row>
    <row r="4" ht="12.75">
      <c r="A4" s="1" t="s">
        <v>179</v>
      </c>
    </row>
    <row r="6" spans="1:13" ht="12.75">
      <c r="A6" s="1" t="s">
        <v>180</v>
      </c>
      <c r="B6" s="1" t="s">
        <v>181</v>
      </c>
      <c r="C6" s="2" t="s">
        <v>182</v>
      </c>
      <c r="D6" s="2" t="s">
        <v>183</v>
      </c>
      <c r="E6" s="2" t="s">
        <v>184</v>
      </c>
      <c r="F6" s="2" t="s">
        <v>185</v>
      </c>
      <c r="G6" s="2" t="s">
        <v>186</v>
      </c>
      <c r="H6" s="2" t="s">
        <v>187</v>
      </c>
      <c r="I6" s="2" t="s">
        <v>188</v>
      </c>
      <c r="J6" s="2" t="s">
        <v>189</v>
      </c>
      <c r="K6" s="2" t="s">
        <v>190</v>
      </c>
      <c r="L6" s="2" t="s">
        <v>191</v>
      </c>
      <c r="M6" s="2" t="s">
        <v>192</v>
      </c>
    </row>
    <row r="7" spans="1:13" ht="12.75">
      <c r="A7" s="8" t="s">
        <v>0</v>
      </c>
      <c r="B7" s="8" t="s">
        <v>1</v>
      </c>
      <c r="C7" s="10">
        <f>SUM(D7:M7)</f>
        <v>1028</v>
      </c>
      <c r="D7" s="9">
        <v>669</v>
      </c>
      <c r="E7" s="9">
        <v>31</v>
      </c>
      <c r="F7" s="9">
        <v>1</v>
      </c>
      <c r="G7" s="9">
        <v>1</v>
      </c>
      <c r="H7" s="9">
        <v>1</v>
      </c>
      <c r="I7" s="9">
        <v>0</v>
      </c>
      <c r="J7" s="9">
        <v>0</v>
      </c>
      <c r="K7" s="9">
        <v>25</v>
      </c>
      <c r="L7" s="9">
        <v>300</v>
      </c>
      <c r="M7" s="9">
        <v>0</v>
      </c>
    </row>
    <row r="8" spans="1:13" ht="12.75">
      <c r="A8" s="6" t="s">
        <v>0</v>
      </c>
      <c r="B8" s="6" t="s">
        <v>195</v>
      </c>
      <c r="C8" s="7">
        <f aca="true" t="shared" si="0" ref="C8:C71">SUM(D8:M8)</f>
        <v>461</v>
      </c>
      <c r="D8" s="7">
        <v>420</v>
      </c>
      <c r="E8" s="7">
        <v>40</v>
      </c>
      <c r="F8" s="7">
        <v>0</v>
      </c>
      <c r="G8" s="7">
        <v>0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0</v>
      </c>
    </row>
    <row r="9" spans="1:13" ht="12.75">
      <c r="A9" s="8" t="s">
        <v>0</v>
      </c>
      <c r="B9" s="8" t="s">
        <v>2</v>
      </c>
      <c r="C9" s="10">
        <f t="shared" si="0"/>
        <v>681</v>
      </c>
      <c r="D9" s="9">
        <v>610</v>
      </c>
      <c r="E9" s="9">
        <v>32</v>
      </c>
      <c r="F9" s="9">
        <v>3</v>
      </c>
      <c r="G9" s="9">
        <v>3</v>
      </c>
      <c r="H9" s="9">
        <v>3</v>
      </c>
      <c r="I9" s="9">
        <v>0</v>
      </c>
      <c r="J9" s="9">
        <v>0</v>
      </c>
      <c r="K9" s="9">
        <v>13</v>
      </c>
      <c r="L9" s="9">
        <v>14</v>
      </c>
      <c r="M9" s="9">
        <v>3</v>
      </c>
    </row>
    <row r="10" spans="1:13" ht="12.75">
      <c r="A10" s="6" t="s">
        <v>0</v>
      </c>
      <c r="B10" s="6" t="s">
        <v>3</v>
      </c>
      <c r="C10" s="7">
        <f t="shared" si="0"/>
        <v>49</v>
      </c>
      <c r="D10" s="7">
        <v>40</v>
      </c>
      <c r="E10" s="7">
        <v>6</v>
      </c>
      <c r="F10" s="7">
        <v>0</v>
      </c>
      <c r="G10" s="7">
        <v>1</v>
      </c>
      <c r="H10" s="7">
        <v>1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</row>
    <row r="11" spans="1:13" ht="12.75">
      <c r="A11" s="6" t="s">
        <v>0</v>
      </c>
      <c r="B11" s="6" t="s">
        <v>4</v>
      </c>
      <c r="C11" s="7">
        <f t="shared" si="0"/>
        <v>1057</v>
      </c>
      <c r="D11" s="7">
        <v>960</v>
      </c>
      <c r="E11" s="7">
        <v>90</v>
      </c>
      <c r="F11" s="7">
        <v>0</v>
      </c>
      <c r="G11" s="7">
        <v>1</v>
      </c>
      <c r="H11" s="7">
        <v>1</v>
      </c>
      <c r="I11" s="7">
        <v>0</v>
      </c>
      <c r="J11" s="7">
        <v>0</v>
      </c>
      <c r="K11" s="7">
        <v>5</v>
      </c>
      <c r="L11" s="7">
        <v>0</v>
      </c>
      <c r="M11" s="7">
        <v>0</v>
      </c>
    </row>
    <row r="12" spans="1:13" ht="12.75">
      <c r="A12" s="8" t="s">
        <v>0</v>
      </c>
      <c r="B12" s="8" t="s">
        <v>5</v>
      </c>
      <c r="C12" s="10">
        <f t="shared" si="0"/>
        <v>742</v>
      </c>
      <c r="D12" s="9">
        <v>522</v>
      </c>
      <c r="E12" s="9">
        <v>40</v>
      </c>
      <c r="F12" s="9">
        <v>1</v>
      </c>
      <c r="G12" s="9">
        <v>1</v>
      </c>
      <c r="H12" s="9">
        <v>1</v>
      </c>
      <c r="I12" s="9">
        <v>0</v>
      </c>
      <c r="J12" s="9">
        <v>0</v>
      </c>
      <c r="K12" s="9">
        <v>1</v>
      </c>
      <c r="L12" s="9">
        <v>141</v>
      </c>
      <c r="M12" s="9">
        <v>35</v>
      </c>
    </row>
    <row r="13" spans="1:13" ht="12.75">
      <c r="A13" s="8" t="s">
        <v>0</v>
      </c>
      <c r="B13" s="8" t="s">
        <v>6</v>
      </c>
      <c r="C13" s="10">
        <f t="shared" si="0"/>
        <v>7019</v>
      </c>
      <c r="D13" s="9">
        <v>6050</v>
      </c>
      <c r="E13" s="9">
        <v>937</v>
      </c>
      <c r="F13" s="9">
        <v>25</v>
      </c>
      <c r="G13" s="9">
        <v>1</v>
      </c>
      <c r="H13" s="9">
        <v>1</v>
      </c>
      <c r="I13" s="9">
        <v>0</v>
      </c>
      <c r="J13" s="9">
        <v>0</v>
      </c>
      <c r="K13" s="9">
        <v>0</v>
      </c>
      <c r="L13" s="9">
        <v>0</v>
      </c>
      <c r="M13" s="9">
        <v>5</v>
      </c>
    </row>
    <row r="14" spans="1:13" ht="12.75">
      <c r="A14" s="8" t="s">
        <v>0</v>
      </c>
      <c r="B14" s="8" t="s">
        <v>7</v>
      </c>
      <c r="C14" s="10">
        <f t="shared" si="0"/>
        <v>3735</v>
      </c>
      <c r="D14" s="9">
        <v>3256</v>
      </c>
      <c r="E14" s="9">
        <v>377</v>
      </c>
      <c r="F14" s="9">
        <v>4</v>
      </c>
      <c r="G14" s="9">
        <v>1</v>
      </c>
      <c r="H14" s="9">
        <v>1</v>
      </c>
      <c r="I14" s="9">
        <v>0</v>
      </c>
      <c r="J14" s="9">
        <v>0</v>
      </c>
      <c r="K14" s="9">
        <v>52</v>
      </c>
      <c r="L14" s="9">
        <v>43</v>
      </c>
      <c r="M14" s="9">
        <v>1</v>
      </c>
    </row>
    <row r="15" spans="1:13" ht="12.75">
      <c r="A15" s="8" t="s">
        <v>0</v>
      </c>
      <c r="B15" s="8" t="s">
        <v>8</v>
      </c>
      <c r="C15" s="10">
        <f t="shared" si="0"/>
        <v>5710</v>
      </c>
      <c r="D15" s="9">
        <v>4651</v>
      </c>
      <c r="E15" s="9">
        <v>973</v>
      </c>
      <c r="F15" s="9">
        <v>26</v>
      </c>
      <c r="G15" s="9">
        <v>0</v>
      </c>
      <c r="H15" s="9">
        <v>2</v>
      </c>
      <c r="I15" s="9">
        <v>0</v>
      </c>
      <c r="J15" s="9">
        <v>0</v>
      </c>
      <c r="K15" s="9">
        <v>58</v>
      </c>
      <c r="L15" s="9">
        <v>0</v>
      </c>
      <c r="M15" s="9">
        <v>0</v>
      </c>
    </row>
    <row r="16" spans="1:13" ht="12.75">
      <c r="A16" s="8" t="s">
        <v>0</v>
      </c>
      <c r="B16" s="8" t="s">
        <v>196</v>
      </c>
      <c r="C16" s="10">
        <f t="shared" si="0"/>
        <v>1922</v>
      </c>
      <c r="D16" s="9">
        <v>1811</v>
      </c>
      <c r="E16" s="9">
        <v>100</v>
      </c>
      <c r="F16" s="9">
        <v>2</v>
      </c>
      <c r="G16" s="9">
        <v>0</v>
      </c>
      <c r="H16" s="9">
        <v>1</v>
      </c>
      <c r="I16" s="9">
        <v>0</v>
      </c>
      <c r="J16" s="9">
        <v>0</v>
      </c>
      <c r="K16" s="9">
        <v>8</v>
      </c>
      <c r="L16" s="9">
        <v>0</v>
      </c>
      <c r="M16" s="9">
        <v>0</v>
      </c>
    </row>
    <row r="17" spans="1:13" ht="12.75">
      <c r="A17" s="8" t="s">
        <v>0</v>
      </c>
      <c r="B17" s="8" t="s">
        <v>9</v>
      </c>
      <c r="C17" s="10">
        <f t="shared" si="0"/>
        <v>2482</v>
      </c>
      <c r="D17" s="9">
        <v>2278</v>
      </c>
      <c r="E17" s="9">
        <v>174</v>
      </c>
      <c r="F17" s="9">
        <v>0</v>
      </c>
      <c r="G17" s="9">
        <v>1</v>
      </c>
      <c r="H17" s="9">
        <v>1</v>
      </c>
      <c r="I17" s="9">
        <v>0</v>
      </c>
      <c r="J17" s="9">
        <v>0</v>
      </c>
      <c r="K17" s="9">
        <v>20</v>
      </c>
      <c r="L17" s="9">
        <v>0</v>
      </c>
      <c r="M17" s="9">
        <v>8</v>
      </c>
    </row>
    <row r="18" spans="1:13" ht="12.75">
      <c r="A18" s="8" t="s">
        <v>0</v>
      </c>
      <c r="B18" s="8" t="s">
        <v>10</v>
      </c>
      <c r="C18" s="10">
        <f t="shared" si="0"/>
        <v>1378</v>
      </c>
      <c r="D18" s="9">
        <v>1142</v>
      </c>
      <c r="E18" s="9">
        <v>165</v>
      </c>
      <c r="F18" s="9">
        <v>9</v>
      </c>
      <c r="G18" s="9">
        <v>1</v>
      </c>
      <c r="H18" s="9">
        <v>1</v>
      </c>
      <c r="I18" s="9">
        <v>0</v>
      </c>
      <c r="J18" s="9">
        <v>0</v>
      </c>
      <c r="K18" s="9">
        <v>20</v>
      </c>
      <c r="L18" s="9">
        <v>27</v>
      </c>
      <c r="M18" s="9">
        <v>13</v>
      </c>
    </row>
    <row r="19" spans="1:13" ht="12.75">
      <c r="A19" s="8" t="s">
        <v>0</v>
      </c>
      <c r="B19" s="8" t="s">
        <v>11</v>
      </c>
      <c r="C19" s="10">
        <f t="shared" si="0"/>
        <v>1766</v>
      </c>
      <c r="D19" s="9">
        <v>1447</v>
      </c>
      <c r="E19" s="9">
        <v>37</v>
      </c>
      <c r="F19" s="9">
        <v>16</v>
      </c>
      <c r="G19" s="9">
        <v>0</v>
      </c>
      <c r="H19" s="9">
        <v>1</v>
      </c>
      <c r="I19" s="9">
        <v>0</v>
      </c>
      <c r="J19" s="9">
        <v>0</v>
      </c>
      <c r="K19" s="9">
        <v>30</v>
      </c>
      <c r="L19" s="9">
        <v>225</v>
      </c>
      <c r="M19" s="9">
        <v>10</v>
      </c>
    </row>
    <row r="20" spans="1:13" s="11" customFormat="1" ht="12.75">
      <c r="A20" s="15" t="s">
        <v>237</v>
      </c>
      <c r="B20" s="8"/>
      <c r="C20" s="16">
        <f t="shared" si="0"/>
        <v>28030</v>
      </c>
      <c r="D20" s="17">
        <f aca="true" t="shared" si="1" ref="D20:M20">SUM(D7:D19)</f>
        <v>23856</v>
      </c>
      <c r="E20" s="17">
        <f t="shared" si="1"/>
        <v>3002</v>
      </c>
      <c r="F20" s="17">
        <f t="shared" si="1"/>
        <v>87</v>
      </c>
      <c r="G20" s="17">
        <f t="shared" si="1"/>
        <v>11</v>
      </c>
      <c r="H20" s="17">
        <f t="shared" si="1"/>
        <v>16</v>
      </c>
      <c r="I20" s="17">
        <f t="shared" si="1"/>
        <v>0</v>
      </c>
      <c r="J20" s="17">
        <f t="shared" si="1"/>
        <v>0</v>
      </c>
      <c r="K20" s="17">
        <f t="shared" si="1"/>
        <v>233</v>
      </c>
      <c r="L20" s="17">
        <f t="shared" si="1"/>
        <v>750</v>
      </c>
      <c r="M20" s="17">
        <f t="shared" si="1"/>
        <v>75</v>
      </c>
    </row>
    <row r="21" spans="1:13" ht="12.75">
      <c r="A21" s="8" t="s">
        <v>12</v>
      </c>
      <c r="B21" s="8" t="s">
        <v>13</v>
      </c>
      <c r="C21" s="10">
        <f t="shared" si="0"/>
        <v>820</v>
      </c>
      <c r="D21" s="9">
        <v>580</v>
      </c>
      <c r="E21" s="9">
        <v>93</v>
      </c>
      <c r="F21" s="9">
        <v>38</v>
      </c>
      <c r="G21" s="9">
        <v>0</v>
      </c>
      <c r="H21" s="9">
        <v>1</v>
      </c>
      <c r="I21" s="9">
        <v>0</v>
      </c>
      <c r="J21" s="9">
        <v>0</v>
      </c>
      <c r="K21" s="9">
        <v>21</v>
      </c>
      <c r="L21" s="9">
        <v>81</v>
      </c>
      <c r="M21" s="9">
        <v>6</v>
      </c>
    </row>
    <row r="22" spans="1:13" ht="12.75">
      <c r="A22" s="8" t="s">
        <v>12</v>
      </c>
      <c r="B22" s="8" t="s">
        <v>14</v>
      </c>
      <c r="C22" s="10">
        <f t="shared" si="0"/>
        <v>1812</v>
      </c>
      <c r="D22" s="9">
        <v>1634</v>
      </c>
      <c r="E22" s="9">
        <v>112</v>
      </c>
      <c r="F22" s="9">
        <v>4</v>
      </c>
      <c r="G22" s="9">
        <v>1</v>
      </c>
      <c r="H22" s="9">
        <v>1</v>
      </c>
      <c r="I22" s="9">
        <v>0</v>
      </c>
      <c r="J22" s="9">
        <v>0</v>
      </c>
      <c r="K22" s="9">
        <v>17</v>
      </c>
      <c r="L22" s="9">
        <v>41</v>
      </c>
      <c r="M22" s="9">
        <v>2</v>
      </c>
    </row>
    <row r="23" spans="1:13" ht="12.75">
      <c r="A23" s="8" t="s">
        <v>12</v>
      </c>
      <c r="B23" s="8" t="s">
        <v>15</v>
      </c>
      <c r="C23" s="10">
        <f t="shared" si="0"/>
        <v>2319</v>
      </c>
      <c r="D23" s="9">
        <v>2112</v>
      </c>
      <c r="E23" s="9">
        <v>151</v>
      </c>
      <c r="F23" s="9">
        <v>0</v>
      </c>
      <c r="G23" s="9">
        <v>0</v>
      </c>
      <c r="H23" s="9">
        <v>1</v>
      </c>
      <c r="I23" s="9">
        <v>0</v>
      </c>
      <c r="J23" s="9">
        <v>0</v>
      </c>
      <c r="K23" s="9">
        <v>21</v>
      </c>
      <c r="L23" s="9">
        <v>28</v>
      </c>
      <c r="M23" s="9">
        <v>6</v>
      </c>
    </row>
    <row r="24" spans="1:13" ht="12.75">
      <c r="A24" s="8" t="s">
        <v>12</v>
      </c>
      <c r="B24" s="8" t="s">
        <v>16</v>
      </c>
      <c r="C24" s="10">
        <f t="shared" si="0"/>
        <v>2359</v>
      </c>
      <c r="D24" s="9">
        <v>1619</v>
      </c>
      <c r="E24" s="9">
        <v>239</v>
      </c>
      <c r="F24" s="9">
        <v>5</v>
      </c>
      <c r="G24" s="9">
        <v>0</v>
      </c>
      <c r="H24" s="9">
        <v>1</v>
      </c>
      <c r="I24" s="9">
        <v>0</v>
      </c>
      <c r="J24" s="9">
        <v>0</v>
      </c>
      <c r="K24" s="9">
        <v>23</v>
      </c>
      <c r="L24" s="9">
        <v>472</v>
      </c>
      <c r="M24" s="9">
        <v>0</v>
      </c>
    </row>
    <row r="25" spans="1:13" ht="12.75">
      <c r="A25" s="8" t="s">
        <v>12</v>
      </c>
      <c r="B25" s="8" t="s">
        <v>17</v>
      </c>
      <c r="C25" s="10">
        <f t="shared" si="0"/>
        <v>763</v>
      </c>
      <c r="D25" s="9">
        <v>444</v>
      </c>
      <c r="E25" s="9">
        <v>70</v>
      </c>
      <c r="F25" s="9">
        <v>0</v>
      </c>
      <c r="G25" s="9">
        <v>0</v>
      </c>
      <c r="H25" s="9">
        <v>1</v>
      </c>
      <c r="I25" s="9">
        <v>0</v>
      </c>
      <c r="J25" s="9">
        <v>0</v>
      </c>
      <c r="K25" s="9">
        <v>14</v>
      </c>
      <c r="L25" s="9">
        <v>234</v>
      </c>
      <c r="M25" s="9">
        <v>0</v>
      </c>
    </row>
    <row r="26" spans="1:13" ht="12.75">
      <c r="A26" s="8" t="s">
        <v>12</v>
      </c>
      <c r="B26" s="8" t="s">
        <v>18</v>
      </c>
      <c r="C26" s="10">
        <f>SUM(D26:M26)</f>
        <v>20983</v>
      </c>
      <c r="D26" s="9">
        <v>17643</v>
      </c>
      <c r="E26" s="9">
        <v>2689</v>
      </c>
      <c r="F26" s="9">
        <v>185</v>
      </c>
      <c r="G26" s="9">
        <v>2</v>
      </c>
      <c r="H26" s="9">
        <v>2</v>
      </c>
      <c r="I26" s="9">
        <v>0</v>
      </c>
      <c r="J26" s="9">
        <v>25</v>
      </c>
      <c r="K26" s="9">
        <v>238</v>
      </c>
      <c r="L26" s="9">
        <v>161</v>
      </c>
      <c r="M26" s="9">
        <v>38</v>
      </c>
    </row>
    <row r="27" spans="1:13" s="11" customFormat="1" ht="12.75">
      <c r="A27" s="15" t="s">
        <v>238</v>
      </c>
      <c r="B27" s="8"/>
      <c r="C27" s="16">
        <f t="shared" si="0"/>
        <v>29056</v>
      </c>
      <c r="D27" s="16">
        <f>+D21+D22+D23+D24+D25+D26</f>
        <v>24032</v>
      </c>
      <c r="E27" s="16">
        <f aca="true" t="shared" si="2" ref="E27:M27">+E21+E22+E23+E24+E25+E26</f>
        <v>3354</v>
      </c>
      <c r="F27" s="16">
        <f t="shared" si="2"/>
        <v>232</v>
      </c>
      <c r="G27" s="16">
        <f t="shared" si="2"/>
        <v>3</v>
      </c>
      <c r="H27" s="16">
        <f t="shared" si="2"/>
        <v>7</v>
      </c>
      <c r="I27" s="16">
        <f t="shared" si="2"/>
        <v>0</v>
      </c>
      <c r="J27" s="16">
        <f t="shared" si="2"/>
        <v>25</v>
      </c>
      <c r="K27" s="16">
        <f t="shared" si="2"/>
        <v>334</v>
      </c>
      <c r="L27" s="16">
        <f t="shared" si="2"/>
        <v>1017</v>
      </c>
      <c r="M27" s="16">
        <f t="shared" si="2"/>
        <v>52</v>
      </c>
    </row>
    <row r="28" spans="1:13" ht="12.75">
      <c r="A28" s="8" t="s">
        <v>19</v>
      </c>
      <c r="B28" s="8" t="s">
        <v>20</v>
      </c>
      <c r="C28" s="10">
        <f t="shared" si="0"/>
        <v>1277</v>
      </c>
      <c r="D28" s="9">
        <v>1072</v>
      </c>
      <c r="E28" s="9">
        <v>174</v>
      </c>
      <c r="F28" s="9">
        <v>0</v>
      </c>
      <c r="G28" s="9">
        <v>1</v>
      </c>
      <c r="H28" s="9">
        <v>1</v>
      </c>
      <c r="I28" s="9">
        <v>0</v>
      </c>
      <c r="J28" s="9">
        <v>0</v>
      </c>
      <c r="K28" s="9">
        <v>25</v>
      </c>
      <c r="L28" s="9">
        <v>0</v>
      </c>
      <c r="M28" s="9">
        <v>4</v>
      </c>
    </row>
    <row r="29" spans="1:13" ht="12.75">
      <c r="A29" s="8" t="s">
        <v>19</v>
      </c>
      <c r="B29" s="8" t="s">
        <v>21</v>
      </c>
      <c r="C29" s="10">
        <f t="shared" si="0"/>
        <v>1422</v>
      </c>
      <c r="D29" s="9">
        <v>1270</v>
      </c>
      <c r="E29" s="9">
        <v>60</v>
      </c>
      <c r="F29" s="9">
        <v>0</v>
      </c>
      <c r="G29" s="9">
        <v>1</v>
      </c>
      <c r="H29" s="9">
        <v>1</v>
      </c>
      <c r="I29" s="9">
        <v>0</v>
      </c>
      <c r="J29" s="9">
        <v>13</v>
      </c>
      <c r="K29" s="9">
        <v>51</v>
      </c>
      <c r="L29" s="9">
        <v>2</v>
      </c>
      <c r="M29" s="9">
        <v>24</v>
      </c>
    </row>
    <row r="30" spans="1:13" ht="12.75">
      <c r="A30" s="8" t="s">
        <v>19</v>
      </c>
      <c r="B30" s="8" t="s">
        <v>197</v>
      </c>
      <c r="C30" s="7">
        <f t="shared" si="0"/>
        <v>737</v>
      </c>
      <c r="D30" s="7">
        <v>650</v>
      </c>
      <c r="E30" s="7">
        <v>50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37</v>
      </c>
      <c r="L30" s="7">
        <v>0</v>
      </c>
      <c r="M30" s="7">
        <v>0</v>
      </c>
    </row>
    <row r="31" spans="1:13" ht="12.75">
      <c r="A31" s="8" t="s">
        <v>19</v>
      </c>
      <c r="B31" s="8" t="s">
        <v>22</v>
      </c>
      <c r="C31" s="7">
        <f t="shared" si="0"/>
        <v>3192</v>
      </c>
      <c r="D31" s="7">
        <v>2900</v>
      </c>
      <c r="E31" s="7">
        <v>240</v>
      </c>
      <c r="F31" s="7">
        <v>50</v>
      </c>
      <c r="G31" s="7">
        <v>1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</row>
    <row r="32" spans="1:13" s="11" customFormat="1" ht="12.75">
      <c r="A32" s="15" t="s">
        <v>239</v>
      </c>
      <c r="B32" s="8"/>
      <c r="C32" s="16">
        <f t="shared" si="0"/>
        <v>6628</v>
      </c>
      <c r="D32" s="16">
        <f>+D28+D29+D30+D31</f>
        <v>5892</v>
      </c>
      <c r="E32" s="16">
        <f aca="true" t="shared" si="3" ref="E32:M32">+E28+E29+E30+E31</f>
        <v>524</v>
      </c>
      <c r="F32" s="16">
        <f t="shared" si="3"/>
        <v>50</v>
      </c>
      <c r="G32" s="16">
        <f t="shared" si="3"/>
        <v>3</v>
      </c>
      <c r="H32" s="16">
        <f t="shared" si="3"/>
        <v>3</v>
      </c>
      <c r="I32" s="16">
        <f t="shared" si="3"/>
        <v>0</v>
      </c>
      <c r="J32" s="16">
        <f t="shared" si="3"/>
        <v>13</v>
      </c>
      <c r="K32" s="16">
        <f t="shared" si="3"/>
        <v>113</v>
      </c>
      <c r="L32" s="16">
        <f t="shared" si="3"/>
        <v>2</v>
      </c>
      <c r="M32" s="16">
        <f t="shared" si="3"/>
        <v>28</v>
      </c>
    </row>
    <row r="33" spans="1:13" ht="12.75">
      <c r="A33" s="8" t="s">
        <v>23</v>
      </c>
      <c r="B33" s="8" t="s">
        <v>198</v>
      </c>
      <c r="C33" s="10">
        <f t="shared" si="0"/>
        <v>677</v>
      </c>
      <c r="D33" s="9">
        <v>483</v>
      </c>
      <c r="E33" s="9">
        <v>106</v>
      </c>
      <c r="F33" s="9">
        <v>0</v>
      </c>
      <c r="G33" s="9">
        <v>0</v>
      </c>
      <c r="H33" s="9">
        <v>1</v>
      </c>
      <c r="I33" s="9">
        <v>0</v>
      </c>
      <c r="J33" s="9">
        <v>0</v>
      </c>
      <c r="K33" s="9">
        <v>25</v>
      </c>
      <c r="L33" s="9">
        <v>59</v>
      </c>
      <c r="M33" s="9">
        <v>3</v>
      </c>
    </row>
    <row r="34" spans="1:13" ht="12.75">
      <c r="A34" s="8" t="s">
        <v>23</v>
      </c>
      <c r="B34" s="8" t="s">
        <v>24</v>
      </c>
      <c r="C34" s="10">
        <f t="shared" si="0"/>
        <v>4233</v>
      </c>
      <c r="D34" s="9">
        <v>3493</v>
      </c>
      <c r="E34" s="9">
        <v>576</v>
      </c>
      <c r="F34" s="9">
        <v>17</v>
      </c>
      <c r="G34" s="9">
        <v>0</v>
      </c>
      <c r="H34" s="9">
        <v>1</v>
      </c>
      <c r="I34" s="9">
        <v>0</v>
      </c>
      <c r="J34" s="9">
        <v>0</v>
      </c>
      <c r="K34" s="9">
        <v>58</v>
      </c>
      <c r="L34" s="9">
        <v>87</v>
      </c>
      <c r="M34" s="9">
        <v>1</v>
      </c>
    </row>
    <row r="35" spans="1:13" ht="12.75">
      <c r="A35" s="8" t="s">
        <v>23</v>
      </c>
      <c r="B35" s="8" t="s">
        <v>199</v>
      </c>
      <c r="C35" s="7">
        <f t="shared" si="0"/>
        <v>2211</v>
      </c>
      <c r="D35" s="7">
        <v>1800</v>
      </c>
      <c r="E35" s="7">
        <v>310</v>
      </c>
      <c r="F35" s="7">
        <v>20</v>
      </c>
      <c r="G35" s="7">
        <v>0</v>
      </c>
      <c r="H35" s="7">
        <v>1</v>
      </c>
      <c r="I35" s="7">
        <v>0</v>
      </c>
      <c r="J35" s="7">
        <v>0</v>
      </c>
      <c r="K35" s="7">
        <v>0</v>
      </c>
      <c r="L35" s="7">
        <v>80</v>
      </c>
      <c r="M35" s="7">
        <v>0</v>
      </c>
    </row>
    <row r="36" spans="1:13" ht="12.75">
      <c r="A36" s="8" t="s">
        <v>23</v>
      </c>
      <c r="B36" s="8" t="s">
        <v>25</v>
      </c>
      <c r="C36" s="10">
        <f t="shared" si="0"/>
        <v>3128</v>
      </c>
      <c r="D36" s="9">
        <v>2118</v>
      </c>
      <c r="E36" s="9">
        <v>624</v>
      </c>
      <c r="F36" s="9">
        <v>0</v>
      </c>
      <c r="G36" s="9">
        <v>0</v>
      </c>
      <c r="H36" s="9">
        <v>4</v>
      </c>
      <c r="I36" s="9">
        <v>0</v>
      </c>
      <c r="J36" s="9">
        <v>0</v>
      </c>
      <c r="K36" s="9">
        <v>62</v>
      </c>
      <c r="L36" s="9">
        <v>320</v>
      </c>
      <c r="M36" s="9">
        <v>0</v>
      </c>
    </row>
    <row r="37" spans="1:13" ht="12.75">
      <c r="A37" s="8" t="s">
        <v>23</v>
      </c>
      <c r="B37" s="8" t="s">
        <v>26</v>
      </c>
      <c r="C37" s="10">
        <f t="shared" si="0"/>
        <v>1578</v>
      </c>
      <c r="D37" s="9">
        <v>1285</v>
      </c>
      <c r="E37" s="9">
        <v>195</v>
      </c>
      <c r="F37" s="9">
        <v>0</v>
      </c>
      <c r="G37" s="9">
        <v>1</v>
      </c>
      <c r="H37" s="9">
        <v>1</v>
      </c>
      <c r="I37" s="9">
        <v>0</v>
      </c>
      <c r="J37" s="9">
        <v>0</v>
      </c>
      <c r="K37" s="9">
        <v>36</v>
      </c>
      <c r="L37" s="9">
        <v>59</v>
      </c>
      <c r="M37" s="9">
        <v>1</v>
      </c>
    </row>
    <row r="38" spans="1:13" ht="12.75">
      <c r="A38" s="8" t="s">
        <v>23</v>
      </c>
      <c r="B38" s="8" t="s">
        <v>200</v>
      </c>
      <c r="C38" s="10">
        <f t="shared" si="0"/>
        <v>1555</v>
      </c>
      <c r="D38" s="9">
        <v>1205</v>
      </c>
      <c r="E38" s="9">
        <v>261</v>
      </c>
      <c r="F38" s="9">
        <v>0</v>
      </c>
      <c r="G38" s="9">
        <v>0</v>
      </c>
      <c r="H38" s="9">
        <v>1</v>
      </c>
      <c r="I38" s="9">
        <v>0</v>
      </c>
      <c r="J38" s="9">
        <v>3</v>
      </c>
      <c r="K38" s="9">
        <v>0</v>
      </c>
      <c r="L38" s="9">
        <v>64</v>
      </c>
      <c r="M38" s="9">
        <v>21</v>
      </c>
    </row>
    <row r="39" spans="1:13" ht="12.75">
      <c r="A39" s="8" t="s">
        <v>23</v>
      </c>
      <c r="B39" s="8" t="s">
        <v>201</v>
      </c>
      <c r="C39" s="7">
        <f t="shared" si="0"/>
        <v>770</v>
      </c>
      <c r="D39" s="7">
        <v>590</v>
      </c>
      <c r="E39" s="7">
        <v>150</v>
      </c>
      <c r="F39" s="7">
        <v>0</v>
      </c>
      <c r="G39" s="7">
        <v>1</v>
      </c>
      <c r="H39" s="7">
        <v>1</v>
      </c>
      <c r="I39" s="7">
        <v>0</v>
      </c>
      <c r="J39" s="7">
        <v>0</v>
      </c>
      <c r="K39" s="7">
        <v>22</v>
      </c>
      <c r="L39" s="7">
        <v>1</v>
      </c>
      <c r="M39" s="7">
        <v>5</v>
      </c>
    </row>
    <row r="40" spans="1:13" s="11" customFormat="1" ht="12.75">
      <c r="A40" s="15" t="s">
        <v>240</v>
      </c>
      <c r="B40" s="8"/>
      <c r="C40" s="16">
        <f t="shared" si="0"/>
        <v>14152</v>
      </c>
      <c r="D40" s="16">
        <f>+D33+D34+D35+D36+D37+D38+D39</f>
        <v>10974</v>
      </c>
      <c r="E40" s="16">
        <f aca="true" t="shared" si="4" ref="E40:M40">+E33+E34+E35+E36+E37+E38+E39</f>
        <v>2222</v>
      </c>
      <c r="F40" s="16">
        <f t="shared" si="4"/>
        <v>37</v>
      </c>
      <c r="G40" s="16">
        <f t="shared" si="4"/>
        <v>2</v>
      </c>
      <c r="H40" s="16">
        <f t="shared" si="4"/>
        <v>10</v>
      </c>
      <c r="I40" s="16">
        <f t="shared" si="4"/>
        <v>0</v>
      </c>
      <c r="J40" s="16">
        <f t="shared" si="4"/>
        <v>3</v>
      </c>
      <c r="K40" s="16">
        <f t="shared" si="4"/>
        <v>203</v>
      </c>
      <c r="L40" s="16">
        <f t="shared" si="4"/>
        <v>670</v>
      </c>
      <c r="M40" s="16">
        <f t="shared" si="4"/>
        <v>31</v>
      </c>
    </row>
    <row r="41" spans="1:13" ht="12.75">
      <c r="A41" s="8" t="s">
        <v>27</v>
      </c>
      <c r="B41" s="8" t="s">
        <v>28</v>
      </c>
      <c r="C41" s="10">
        <f t="shared" si="0"/>
        <v>1024</v>
      </c>
      <c r="D41" s="9">
        <v>772</v>
      </c>
      <c r="E41" s="9">
        <v>140</v>
      </c>
      <c r="F41" s="9">
        <v>31</v>
      </c>
      <c r="G41" s="9">
        <v>1</v>
      </c>
      <c r="H41" s="9">
        <v>1</v>
      </c>
      <c r="I41" s="9">
        <v>0</v>
      </c>
      <c r="J41" s="9">
        <v>0</v>
      </c>
      <c r="K41" s="9">
        <v>11</v>
      </c>
      <c r="L41" s="9">
        <v>68</v>
      </c>
      <c r="M41" s="9">
        <v>0</v>
      </c>
    </row>
    <row r="42" spans="1:13" ht="12.75">
      <c r="A42" s="8" t="s">
        <v>27</v>
      </c>
      <c r="B42" s="8" t="s">
        <v>29</v>
      </c>
      <c r="C42" s="10">
        <f t="shared" si="0"/>
        <v>726</v>
      </c>
      <c r="D42" s="9">
        <v>565</v>
      </c>
      <c r="E42" s="9">
        <v>121</v>
      </c>
      <c r="F42" s="9">
        <v>1</v>
      </c>
      <c r="G42" s="9">
        <v>0</v>
      </c>
      <c r="H42" s="9">
        <v>1</v>
      </c>
      <c r="I42" s="9">
        <v>0</v>
      </c>
      <c r="J42" s="9">
        <v>0</v>
      </c>
      <c r="K42" s="9">
        <v>14</v>
      </c>
      <c r="L42" s="9">
        <v>22</v>
      </c>
      <c r="M42" s="9">
        <v>2</v>
      </c>
    </row>
    <row r="43" spans="1:13" ht="12.75">
      <c r="A43" s="8" t="s">
        <v>27</v>
      </c>
      <c r="B43" s="8" t="s">
        <v>30</v>
      </c>
      <c r="C43" s="10">
        <f t="shared" si="0"/>
        <v>576</v>
      </c>
      <c r="D43" s="9">
        <v>395</v>
      </c>
      <c r="E43" s="9">
        <v>99</v>
      </c>
      <c r="F43" s="9">
        <v>10</v>
      </c>
      <c r="G43" s="9">
        <v>1</v>
      </c>
      <c r="H43" s="9">
        <v>1</v>
      </c>
      <c r="I43" s="9">
        <v>0</v>
      </c>
      <c r="J43" s="9">
        <v>0</v>
      </c>
      <c r="K43" s="9">
        <v>21</v>
      </c>
      <c r="L43" s="9">
        <v>48</v>
      </c>
      <c r="M43" s="9">
        <v>1</v>
      </c>
    </row>
    <row r="44" spans="1:13" ht="12.75">
      <c r="A44" s="8" t="s">
        <v>27</v>
      </c>
      <c r="B44" s="8" t="s">
        <v>202</v>
      </c>
      <c r="C44" s="7">
        <f t="shared" si="0"/>
        <v>619</v>
      </c>
      <c r="D44" s="7">
        <v>420</v>
      </c>
      <c r="E44" s="7">
        <v>100</v>
      </c>
      <c r="F44" s="7">
        <v>3</v>
      </c>
      <c r="G44" s="7">
        <v>0</v>
      </c>
      <c r="H44" s="7">
        <v>1</v>
      </c>
      <c r="I44" s="7">
        <v>0</v>
      </c>
      <c r="J44" s="7">
        <v>0</v>
      </c>
      <c r="K44" s="7">
        <v>24</v>
      </c>
      <c r="L44" s="7">
        <v>70</v>
      </c>
      <c r="M44" s="7">
        <v>1</v>
      </c>
    </row>
    <row r="45" spans="1:13" ht="12.75">
      <c r="A45" s="8" t="s">
        <v>27</v>
      </c>
      <c r="B45" s="8" t="s">
        <v>31</v>
      </c>
      <c r="C45" s="10">
        <f t="shared" si="0"/>
        <v>500</v>
      </c>
      <c r="D45" s="9">
        <v>376</v>
      </c>
      <c r="E45" s="9">
        <v>55</v>
      </c>
      <c r="F45" s="9">
        <v>6</v>
      </c>
      <c r="G45" s="9">
        <v>1</v>
      </c>
      <c r="H45" s="9">
        <v>1</v>
      </c>
      <c r="I45" s="9">
        <v>0</v>
      </c>
      <c r="J45" s="9">
        <v>0</v>
      </c>
      <c r="K45" s="9">
        <v>13</v>
      </c>
      <c r="L45" s="9">
        <v>40</v>
      </c>
      <c r="M45" s="9">
        <v>8</v>
      </c>
    </row>
    <row r="46" spans="1:13" ht="12.75">
      <c r="A46" s="8" t="s">
        <v>27</v>
      </c>
      <c r="B46" s="8" t="s">
        <v>32</v>
      </c>
      <c r="C46" s="10">
        <f t="shared" si="0"/>
        <v>281</v>
      </c>
      <c r="D46" s="9">
        <v>156</v>
      </c>
      <c r="E46" s="9">
        <v>15</v>
      </c>
      <c r="F46" s="9">
        <v>7</v>
      </c>
      <c r="G46" s="9">
        <v>0</v>
      </c>
      <c r="H46" s="9">
        <v>1</v>
      </c>
      <c r="I46" s="9">
        <v>0</v>
      </c>
      <c r="J46" s="9">
        <v>0</v>
      </c>
      <c r="K46" s="9">
        <v>14</v>
      </c>
      <c r="L46" s="9">
        <v>88</v>
      </c>
      <c r="M46" s="9">
        <v>0</v>
      </c>
    </row>
    <row r="47" spans="1:13" ht="12.75">
      <c r="A47" s="8" t="s">
        <v>27</v>
      </c>
      <c r="B47" s="8" t="s">
        <v>33</v>
      </c>
      <c r="C47" s="10">
        <f t="shared" si="0"/>
        <v>306</v>
      </c>
      <c r="D47" s="9">
        <v>222</v>
      </c>
      <c r="E47" s="9">
        <v>16</v>
      </c>
      <c r="F47" s="9">
        <v>1</v>
      </c>
      <c r="G47" s="9">
        <v>1</v>
      </c>
      <c r="H47" s="9">
        <v>1</v>
      </c>
      <c r="I47" s="9">
        <v>0</v>
      </c>
      <c r="J47" s="9">
        <v>0</v>
      </c>
      <c r="K47" s="9">
        <v>11</v>
      </c>
      <c r="L47" s="9">
        <v>33</v>
      </c>
      <c r="M47" s="9">
        <v>21</v>
      </c>
    </row>
    <row r="48" spans="1:13" ht="12.75">
      <c r="A48" s="8" t="s">
        <v>27</v>
      </c>
      <c r="B48" s="8" t="s">
        <v>34</v>
      </c>
      <c r="C48" s="10">
        <f t="shared" si="0"/>
        <v>315</v>
      </c>
      <c r="D48" s="9">
        <v>186</v>
      </c>
      <c r="E48" s="9">
        <v>25</v>
      </c>
      <c r="F48" s="9">
        <v>4</v>
      </c>
      <c r="G48" s="9">
        <v>1</v>
      </c>
      <c r="H48" s="9">
        <v>1</v>
      </c>
      <c r="I48" s="9">
        <v>0</v>
      </c>
      <c r="J48" s="9">
        <v>3</v>
      </c>
      <c r="K48" s="9">
        <v>11</v>
      </c>
      <c r="L48" s="9">
        <v>84</v>
      </c>
      <c r="M48" s="9">
        <v>0</v>
      </c>
    </row>
    <row r="49" spans="1:13" ht="12.75">
      <c r="A49" s="8" t="s">
        <v>27</v>
      </c>
      <c r="B49" s="8" t="s">
        <v>35</v>
      </c>
      <c r="C49" s="10">
        <f t="shared" si="0"/>
        <v>565</v>
      </c>
      <c r="D49" s="9">
        <v>320</v>
      </c>
      <c r="E49" s="9">
        <v>40</v>
      </c>
      <c r="F49" s="9">
        <v>9</v>
      </c>
      <c r="G49" s="9">
        <v>0</v>
      </c>
      <c r="H49" s="9">
        <v>1</v>
      </c>
      <c r="I49" s="9">
        <v>0</v>
      </c>
      <c r="J49" s="9">
        <v>11</v>
      </c>
      <c r="K49" s="9">
        <v>27</v>
      </c>
      <c r="L49" s="9">
        <v>150</v>
      </c>
      <c r="M49" s="9">
        <v>7</v>
      </c>
    </row>
    <row r="50" spans="1:13" ht="12.75">
      <c r="A50" s="8" t="s">
        <v>27</v>
      </c>
      <c r="B50" s="8" t="s">
        <v>36</v>
      </c>
      <c r="C50" s="10">
        <f t="shared" si="0"/>
        <v>791</v>
      </c>
      <c r="D50" s="9">
        <v>96</v>
      </c>
      <c r="E50" s="9">
        <v>30</v>
      </c>
      <c r="F50" s="9">
        <v>33</v>
      </c>
      <c r="G50" s="9">
        <v>1</v>
      </c>
      <c r="H50" s="9">
        <v>1</v>
      </c>
      <c r="I50" s="9">
        <v>0</v>
      </c>
      <c r="J50" s="9">
        <v>6</v>
      </c>
      <c r="K50" s="9">
        <v>22</v>
      </c>
      <c r="L50" s="9">
        <v>602</v>
      </c>
      <c r="M50" s="9">
        <v>0</v>
      </c>
    </row>
    <row r="51" spans="1:13" ht="12.75">
      <c r="A51" s="8" t="s">
        <v>27</v>
      </c>
      <c r="B51" s="8" t="s">
        <v>37</v>
      </c>
      <c r="C51" s="10">
        <f t="shared" si="0"/>
        <v>2219</v>
      </c>
      <c r="D51" s="9">
        <v>1753</v>
      </c>
      <c r="E51" s="9">
        <v>381</v>
      </c>
      <c r="F51" s="9">
        <v>14</v>
      </c>
      <c r="G51" s="9">
        <v>0</v>
      </c>
      <c r="H51" s="9">
        <v>1</v>
      </c>
      <c r="I51" s="9">
        <v>0</v>
      </c>
      <c r="J51" s="9">
        <v>0</v>
      </c>
      <c r="K51" s="9">
        <v>18</v>
      </c>
      <c r="L51" s="9">
        <v>52</v>
      </c>
      <c r="M51" s="9">
        <v>0</v>
      </c>
    </row>
    <row r="52" spans="1:13" ht="12.75">
      <c r="A52" s="8" t="s">
        <v>27</v>
      </c>
      <c r="B52" s="8" t="s">
        <v>38</v>
      </c>
      <c r="C52" s="10">
        <f t="shared" si="0"/>
        <v>1532</v>
      </c>
      <c r="D52" s="9">
        <v>1306</v>
      </c>
      <c r="E52" s="9">
        <v>96</v>
      </c>
      <c r="F52" s="9">
        <v>22</v>
      </c>
      <c r="G52" s="9">
        <v>1</v>
      </c>
      <c r="H52" s="9">
        <v>1</v>
      </c>
      <c r="I52" s="9">
        <v>0</v>
      </c>
      <c r="J52" s="9">
        <v>3</v>
      </c>
      <c r="K52" s="9">
        <v>20</v>
      </c>
      <c r="L52" s="9">
        <v>76</v>
      </c>
      <c r="M52" s="9">
        <v>7</v>
      </c>
    </row>
    <row r="53" spans="1:13" ht="12.75">
      <c r="A53" s="8" t="s">
        <v>27</v>
      </c>
      <c r="B53" s="8" t="s">
        <v>39</v>
      </c>
      <c r="C53" s="10">
        <f t="shared" si="0"/>
        <v>1839</v>
      </c>
      <c r="D53" s="9">
        <v>1214</v>
      </c>
      <c r="E53" s="9">
        <v>253</v>
      </c>
      <c r="F53" s="9">
        <v>2</v>
      </c>
      <c r="G53" s="9">
        <v>1</v>
      </c>
      <c r="H53" s="9">
        <v>1</v>
      </c>
      <c r="I53" s="9">
        <v>0</v>
      </c>
      <c r="J53" s="9">
        <v>5</v>
      </c>
      <c r="K53" s="9">
        <v>34</v>
      </c>
      <c r="L53" s="9">
        <v>329</v>
      </c>
      <c r="M53" s="9">
        <v>0</v>
      </c>
    </row>
    <row r="54" spans="1:13" ht="12.75">
      <c r="A54" s="8" t="s">
        <v>27</v>
      </c>
      <c r="B54" s="8" t="s">
        <v>40</v>
      </c>
      <c r="C54" s="10">
        <f t="shared" si="0"/>
        <v>1329</v>
      </c>
      <c r="D54" s="9">
        <v>1019</v>
      </c>
      <c r="E54" s="9">
        <v>155</v>
      </c>
      <c r="F54" s="9">
        <v>3</v>
      </c>
      <c r="G54" s="9">
        <v>0</v>
      </c>
      <c r="H54" s="9">
        <v>1</v>
      </c>
      <c r="I54" s="9">
        <v>0</v>
      </c>
      <c r="J54" s="9">
        <v>0</v>
      </c>
      <c r="K54" s="9">
        <v>24</v>
      </c>
      <c r="L54" s="9">
        <v>127</v>
      </c>
      <c r="M54" s="9">
        <v>0</v>
      </c>
    </row>
    <row r="55" spans="1:13" s="11" customFormat="1" ht="12.75">
      <c r="A55" s="15" t="s">
        <v>241</v>
      </c>
      <c r="B55" s="8"/>
      <c r="C55" s="16">
        <f t="shared" si="0"/>
        <v>12622</v>
      </c>
      <c r="D55" s="16">
        <f aca="true" t="shared" si="5" ref="D55:M55">SUM(D41:D54)</f>
        <v>8800</v>
      </c>
      <c r="E55" s="16">
        <f t="shared" si="5"/>
        <v>1526</v>
      </c>
      <c r="F55" s="16">
        <f t="shared" si="5"/>
        <v>146</v>
      </c>
      <c r="G55" s="16">
        <f t="shared" si="5"/>
        <v>8</v>
      </c>
      <c r="H55" s="16">
        <f t="shared" si="5"/>
        <v>14</v>
      </c>
      <c r="I55" s="16">
        <f t="shared" si="5"/>
        <v>0</v>
      </c>
      <c r="J55" s="16">
        <f t="shared" si="5"/>
        <v>28</v>
      </c>
      <c r="K55" s="16">
        <f t="shared" si="5"/>
        <v>264</v>
      </c>
      <c r="L55" s="16">
        <f t="shared" si="5"/>
        <v>1789</v>
      </c>
      <c r="M55" s="16">
        <f t="shared" si="5"/>
        <v>47</v>
      </c>
    </row>
    <row r="56" spans="1:13" ht="12.75">
      <c r="A56" s="8" t="s">
        <v>41</v>
      </c>
      <c r="B56" s="8" t="s">
        <v>203</v>
      </c>
      <c r="C56" s="7">
        <f t="shared" si="0"/>
        <v>8477</v>
      </c>
      <c r="D56" s="7">
        <v>6527</v>
      </c>
      <c r="E56" s="7">
        <v>979</v>
      </c>
      <c r="F56" s="7">
        <v>36</v>
      </c>
      <c r="G56" s="7">
        <v>1</v>
      </c>
      <c r="H56" s="7">
        <v>1</v>
      </c>
      <c r="I56" s="7">
        <v>0</v>
      </c>
      <c r="J56" s="7">
        <v>17</v>
      </c>
      <c r="K56" s="7">
        <v>112</v>
      </c>
      <c r="L56" s="7">
        <v>804</v>
      </c>
      <c r="M56" s="7">
        <v>0</v>
      </c>
    </row>
    <row r="57" spans="1:13" ht="12.75">
      <c r="A57" s="8" t="s">
        <v>41</v>
      </c>
      <c r="B57" s="8" t="s">
        <v>42</v>
      </c>
      <c r="C57" s="10">
        <f t="shared" si="0"/>
        <v>2595</v>
      </c>
      <c r="D57" s="9">
        <v>2049</v>
      </c>
      <c r="E57" s="9">
        <v>214</v>
      </c>
      <c r="F57" s="9">
        <v>22</v>
      </c>
      <c r="G57" s="9">
        <v>0</v>
      </c>
      <c r="H57" s="9">
        <v>2</v>
      </c>
      <c r="I57" s="9">
        <v>0</v>
      </c>
      <c r="J57" s="9">
        <v>1</v>
      </c>
      <c r="K57" s="9">
        <v>91</v>
      </c>
      <c r="L57" s="9">
        <v>215</v>
      </c>
      <c r="M57" s="7">
        <v>1</v>
      </c>
    </row>
    <row r="58" spans="1:13" s="11" customFormat="1" ht="12.75">
      <c r="A58" s="15" t="s">
        <v>242</v>
      </c>
      <c r="B58" s="8"/>
      <c r="C58" s="16">
        <f t="shared" si="0"/>
        <v>11072</v>
      </c>
      <c r="D58" s="16">
        <f>+D56+D57</f>
        <v>8576</v>
      </c>
      <c r="E58" s="16">
        <f aca="true" t="shared" si="6" ref="E58:M58">+E56+E57</f>
        <v>1193</v>
      </c>
      <c r="F58" s="16">
        <f t="shared" si="6"/>
        <v>58</v>
      </c>
      <c r="G58" s="16">
        <f t="shared" si="6"/>
        <v>1</v>
      </c>
      <c r="H58" s="16">
        <f t="shared" si="6"/>
        <v>3</v>
      </c>
      <c r="I58" s="16">
        <f t="shared" si="6"/>
        <v>0</v>
      </c>
      <c r="J58" s="16">
        <f t="shared" si="6"/>
        <v>18</v>
      </c>
      <c r="K58" s="16">
        <f t="shared" si="6"/>
        <v>203</v>
      </c>
      <c r="L58" s="16">
        <f t="shared" si="6"/>
        <v>1019</v>
      </c>
      <c r="M58" s="16">
        <f t="shared" si="6"/>
        <v>1</v>
      </c>
    </row>
    <row r="59" spans="1:13" ht="12.75">
      <c r="A59" s="8" t="s">
        <v>43</v>
      </c>
      <c r="B59" s="8" t="s">
        <v>44</v>
      </c>
      <c r="C59" s="7">
        <f t="shared" si="0"/>
        <v>825</v>
      </c>
      <c r="D59" s="7">
        <v>490</v>
      </c>
      <c r="E59" s="7">
        <v>120</v>
      </c>
      <c r="F59" s="7">
        <v>0</v>
      </c>
      <c r="G59" s="7">
        <v>0</v>
      </c>
      <c r="H59" s="7">
        <v>1</v>
      </c>
      <c r="I59" s="7">
        <v>0</v>
      </c>
      <c r="J59" s="7">
        <v>0</v>
      </c>
      <c r="K59" s="7">
        <v>14</v>
      </c>
      <c r="L59" s="7">
        <v>200</v>
      </c>
      <c r="M59" s="7">
        <v>0</v>
      </c>
    </row>
    <row r="60" spans="1:13" ht="12.75">
      <c r="A60" s="8" t="s">
        <v>43</v>
      </c>
      <c r="B60" s="8" t="s">
        <v>45</v>
      </c>
      <c r="C60" s="10">
        <f t="shared" si="0"/>
        <v>637</v>
      </c>
      <c r="D60" s="9">
        <v>483</v>
      </c>
      <c r="E60" s="9">
        <v>47</v>
      </c>
      <c r="F60" s="9">
        <v>7</v>
      </c>
      <c r="G60" s="9">
        <v>0</v>
      </c>
      <c r="H60" s="9">
        <v>1</v>
      </c>
      <c r="I60" s="9">
        <v>0</v>
      </c>
      <c r="J60" s="9">
        <v>0</v>
      </c>
      <c r="K60" s="9">
        <v>14</v>
      </c>
      <c r="L60" s="9">
        <v>72</v>
      </c>
      <c r="M60" s="9">
        <v>13</v>
      </c>
    </row>
    <row r="61" spans="1:13" ht="12.75">
      <c r="A61" s="8" t="s">
        <v>43</v>
      </c>
      <c r="B61" s="8" t="s">
        <v>46</v>
      </c>
      <c r="C61" s="10">
        <f t="shared" si="0"/>
        <v>536</v>
      </c>
      <c r="D61" s="9">
        <v>331</v>
      </c>
      <c r="E61" s="9">
        <v>61</v>
      </c>
      <c r="F61" s="9">
        <v>0</v>
      </c>
      <c r="G61" s="9">
        <v>1</v>
      </c>
      <c r="H61" s="9">
        <v>1</v>
      </c>
      <c r="I61" s="9">
        <v>0</v>
      </c>
      <c r="J61" s="9">
        <v>2</v>
      </c>
      <c r="K61" s="9">
        <v>24</v>
      </c>
      <c r="L61" s="9">
        <v>111</v>
      </c>
      <c r="M61" s="9">
        <v>5</v>
      </c>
    </row>
    <row r="62" spans="1:13" ht="12.75">
      <c r="A62" s="8" t="s">
        <v>43</v>
      </c>
      <c r="B62" s="8" t="s">
        <v>204</v>
      </c>
      <c r="C62" s="10">
        <f t="shared" si="0"/>
        <v>638</v>
      </c>
      <c r="D62" s="9">
        <v>272</v>
      </c>
      <c r="E62" s="9">
        <v>19</v>
      </c>
      <c r="F62" s="9">
        <v>0</v>
      </c>
      <c r="G62" s="9">
        <v>0</v>
      </c>
      <c r="H62" s="9">
        <v>1</v>
      </c>
      <c r="I62" s="9">
        <v>0</v>
      </c>
      <c r="J62" s="9">
        <v>16</v>
      </c>
      <c r="K62" s="9">
        <v>12</v>
      </c>
      <c r="L62" s="9">
        <v>318</v>
      </c>
      <c r="M62" s="9">
        <v>0</v>
      </c>
    </row>
    <row r="63" spans="1:13" ht="12.75">
      <c r="A63" s="8" t="s">
        <v>43</v>
      </c>
      <c r="B63" s="8" t="s">
        <v>205</v>
      </c>
      <c r="C63" s="10">
        <f t="shared" si="0"/>
        <v>298</v>
      </c>
      <c r="D63" s="9">
        <v>218</v>
      </c>
      <c r="E63" s="9">
        <v>50</v>
      </c>
      <c r="F63" s="9">
        <v>1</v>
      </c>
      <c r="G63" s="9">
        <v>0</v>
      </c>
      <c r="H63" s="9">
        <v>1</v>
      </c>
      <c r="I63" s="9">
        <v>0</v>
      </c>
      <c r="J63" s="9">
        <v>2</v>
      </c>
      <c r="K63" s="9">
        <v>7</v>
      </c>
      <c r="L63" s="9">
        <v>18</v>
      </c>
      <c r="M63" s="9">
        <v>1</v>
      </c>
    </row>
    <row r="64" spans="1:14" ht="12.75">
      <c r="A64" s="8" t="s">
        <v>43</v>
      </c>
      <c r="B64" s="8" t="s">
        <v>266</v>
      </c>
      <c r="C64" s="10">
        <f t="shared" si="0"/>
        <v>145</v>
      </c>
      <c r="D64" s="9">
        <v>0</v>
      </c>
      <c r="E64" s="9">
        <v>0</v>
      </c>
      <c r="F64" s="9">
        <v>26</v>
      </c>
      <c r="G64" s="9">
        <v>0</v>
      </c>
      <c r="H64" s="9">
        <v>1</v>
      </c>
      <c r="I64" s="9">
        <v>0</v>
      </c>
      <c r="J64" s="9">
        <v>5</v>
      </c>
      <c r="K64" s="9">
        <v>0</v>
      </c>
      <c r="L64" s="9">
        <v>113</v>
      </c>
      <c r="M64" s="9">
        <v>0</v>
      </c>
      <c r="N64" s="6"/>
    </row>
    <row r="65" spans="1:13" ht="12.75">
      <c r="A65" s="8" t="s">
        <v>43</v>
      </c>
      <c r="B65" s="8" t="s">
        <v>47</v>
      </c>
      <c r="C65" s="10">
        <f t="shared" si="0"/>
        <v>4832</v>
      </c>
      <c r="D65" s="9">
        <v>3830</v>
      </c>
      <c r="E65" s="9">
        <v>587</v>
      </c>
      <c r="F65" s="9">
        <v>203</v>
      </c>
      <c r="G65" s="9">
        <v>1</v>
      </c>
      <c r="H65" s="9">
        <v>1</v>
      </c>
      <c r="I65" s="9">
        <v>0</v>
      </c>
      <c r="J65" s="9">
        <v>0</v>
      </c>
      <c r="K65" s="9">
        <v>41</v>
      </c>
      <c r="L65" s="9">
        <v>135</v>
      </c>
      <c r="M65" s="9">
        <v>34</v>
      </c>
    </row>
    <row r="66" spans="1:13" ht="12.75">
      <c r="A66" s="8" t="s">
        <v>43</v>
      </c>
      <c r="B66" s="8" t="s">
        <v>48</v>
      </c>
      <c r="C66" s="10">
        <f t="shared" si="0"/>
        <v>205</v>
      </c>
      <c r="D66" s="9">
        <v>0</v>
      </c>
      <c r="E66" s="9">
        <v>0</v>
      </c>
      <c r="F66" s="9">
        <v>7</v>
      </c>
      <c r="G66" s="9">
        <v>0</v>
      </c>
      <c r="H66" s="9">
        <v>0</v>
      </c>
      <c r="I66" s="9">
        <v>0</v>
      </c>
      <c r="J66" s="9">
        <v>0</v>
      </c>
      <c r="K66" s="9">
        <v>6</v>
      </c>
      <c r="L66" s="9">
        <v>192</v>
      </c>
      <c r="M66" s="9">
        <v>0</v>
      </c>
    </row>
    <row r="67" spans="1:13" ht="12.75">
      <c r="A67" s="8" t="s">
        <v>43</v>
      </c>
      <c r="B67" s="8" t="s">
        <v>49</v>
      </c>
      <c r="C67" s="10">
        <f t="shared" si="0"/>
        <v>36</v>
      </c>
      <c r="D67" s="9">
        <v>12</v>
      </c>
      <c r="E67" s="9">
        <v>5</v>
      </c>
      <c r="F67" s="9">
        <v>0</v>
      </c>
      <c r="G67" s="9">
        <v>1</v>
      </c>
      <c r="H67" s="9">
        <v>0</v>
      </c>
      <c r="I67" s="9">
        <v>0</v>
      </c>
      <c r="J67" s="9">
        <v>0</v>
      </c>
      <c r="K67" s="9">
        <v>1</v>
      </c>
      <c r="L67" s="9">
        <v>16</v>
      </c>
      <c r="M67" s="9">
        <v>1</v>
      </c>
    </row>
    <row r="68" spans="1:13" ht="12.75">
      <c r="A68" s="8" t="s">
        <v>43</v>
      </c>
      <c r="B68" s="8" t="s">
        <v>50</v>
      </c>
      <c r="C68" s="10">
        <f t="shared" si="0"/>
        <v>1141</v>
      </c>
      <c r="D68" s="9">
        <v>813</v>
      </c>
      <c r="E68" s="9">
        <v>186</v>
      </c>
      <c r="F68" s="9">
        <v>9</v>
      </c>
      <c r="G68" s="9">
        <v>1</v>
      </c>
      <c r="H68" s="9">
        <v>1</v>
      </c>
      <c r="I68" s="9">
        <v>0</v>
      </c>
      <c r="J68" s="9">
        <v>0</v>
      </c>
      <c r="K68" s="9">
        <v>14</v>
      </c>
      <c r="L68" s="9">
        <v>117</v>
      </c>
      <c r="M68" s="9">
        <v>0</v>
      </c>
    </row>
    <row r="69" spans="1:13" ht="12.75">
      <c r="A69" s="8" t="s">
        <v>43</v>
      </c>
      <c r="B69" s="8" t="s">
        <v>51</v>
      </c>
      <c r="C69" s="10">
        <f t="shared" si="0"/>
        <v>664</v>
      </c>
      <c r="D69" s="9">
        <v>535</v>
      </c>
      <c r="E69" s="9">
        <v>73</v>
      </c>
      <c r="F69" s="9">
        <v>5</v>
      </c>
      <c r="G69" s="9">
        <v>0</v>
      </c>
      <c r="H69" s="9">
        <v>1</v>
      </c>
      <c r="I69" s="9">
        <v>0</v>
      </c>
      <c r="J69" s="9">
        <v>1</v>
      </c>
      <c r="K69" s="9">
        <v>13</v>
      </c>
      <c r="L69" s="9">
        <v>35</v>
      </c>
      <c r="M69" s="9">
        <v>1</v>
      </c>
    </row>
    <row r="70" spans="1:13" s="11" customFormat="1" ht="12.75">
      <c r="A70" s="15" t="s">
        <v>243</v>
      </c>
      <c r="B70" s="8"/>
      <c r="C70" s="16">
        <f t="shared" si="0"/>
        <v>9957</v>
      </c>
      <c r="D70" s="16">
        <f>SUM(D59:D69)</f>
        <v>6984</v>
      </c>
      <c r="E70" s="16">
        <f aca="true" t="shared" si="7" ref="E70:M70">SUM(E59:E69)</f>
        <v>1148</v>
      </c>
      <c r="F70" s="16">
        <f t="shared" si="7"/>
        <v>258</v>
      </c>
      <c r="G70" s="16">
        <f t="shared" si="7"/>
        <v>4</v>
      </c>
      <c r="H70" s="16">
        <f t="shared" si="7"/>
        <v>9</v>
      </c>
      <c r="I70" s="16">
        <f t="shared" si="7"/>
        <v>0</v>
      </c>
      <c r="J70" s="16">
        <f t="shared" si="7"/>
        <v>26</v>
      </c>
      <c r="K70" s="16">
        <f t="shared" si="7"/>
        <v>146</v>
      </c>
      <c r="L70" s="16">
        <f t="shared" si="7"/>
        <v>1327</v>
      </c>
      <c r="M70" s="16">
        <f t="shared" si="7"/>
        <v>55</v>
      </c>
    </row>
    <row r="71" spans="1:13" ht="12.75">
      <c r="A71" s="8" t="s">
        <v>52</v>
      </c>
      <c r="B71" s="8" t="s">
        <v>53</v>
      </c>
      <c r="C71" s="10">
        <f t="shared" si="0"/>
        <v>675</v>
      </c>
      <c r="D71" s="9">
        <v>524</v>
      </c>
      <c r="E71" s="9">
        <v>101</v>
      </c>
      <c r="F71" s="9">
        <v>4</v>
      </c>
      <c r="G71" s="9">
        <v>0</v>
      </c>
      <c r="H71" s="9">
        <v>1</v>
      </c>
      <c r="I71" s="9">
        <v>0</v>
      </c>
      <c r="J71" s="9">
        <v>0</v>
      </c>
      <c r="K71" s="9">
        <v>26</v>
      </c>
      <c r="L71" s="9">
        <v>19</v>
      </c>
      <c r="M71" s="9">
        <v>0</v>
      </c>
    </row>
    <row r="72" spans="1:13" ht="12.75">
      <c r="A72" s="8" t="s">
        <v>52</v>
      </c>
      <c r="B72" s="8" t="s">
        <v>54</v>
      </c>
      <c r="C72" s="10">
        <f aca="true" t="shared" si="8" ref="C72:C135">SUM(D72:M72)</f>
        <v>358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358</v>
      </c>
      <c r="M72" s="9">
        <v>0</v>
      </c>
    </row>
    <row r="73" spans="1:13" ht="12.75">
      <c r="A73" s="8" t="s">
        <v>52</v>
      </c>
      <c r="B73" s="8" t="s">
        <v>207</v>
      </c>
      <c r="C73" s="7">
        <f t="shared" si="8"/>
        <v>255</v>
      </c>
      <c r="D73" s="7">
        <v>0</v>
      </c>
      <c r="E73" s="7">
        <v>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3</v>
      </c>
      <c r="L73" s="7">
        <v>251</v>
      </c>
      <c r="M73" s="7">
        <v>0</v>
      </c>
    </row>
    <row r="74" spans="1:13" ht="12.75">
      <c r="A74" s="8" t="s">
        <v>52</v>
      </c>
      <c r="B74" s="8" t="s">
        <v>55</v>
      </c>
      <c r="C74" s="10">
        <f t="shared" si="8"/>
        <v>2600</v>
      </c>
      <c r="D74" s="9">
        <v>1891</v>
      </c>
      <c r="E74" s="9">
        <v>476</v>
      </c>
      <c r="F74" s="9">
        <v>39</v>
      </c>
      <c r="G74" s="9">
        <v>0</v>
      </c>
      <c r="H74" s="9">
        <v>1</v>
      </c>
      <c r="I74" s="9">
        <v>0</v>
      </c>
      <c r="J74" s="9">
        <v>0</v>
      </c>
      <c r="K74" s="9">
        <v>30</v>
      </c>
      <c r="L74" s="9">
        <v>135</v>
      </c>
      <c r="M74" s="9">
        <v>28</v>
      </c>
    </row>
    <row r="75" spans="1:13" ht="12.75">
      <c r="A75" s="8" t="s">
        <v>52</v>
      </c>
      <c r="B75" s="8" t="s">
        <v>56</v>
      </c>
      <c r="C75" s="10">
        <f t="shared" si="8"/>
        <v>3239</v>
      </c>
      <c r="D75" s="9">
        <v>2484</v>
      </c>
      <c r="E75" s="9">
        <v>539</v>
      </c>
      <c r="F75" s="9">
        <v>6</v>
      </c>
      <c r="G75" s="9">
        <v>1</v>
      </c>
      <c r="H75" s="9">
        <v>1</v>
      </c>
      <c r="I75" s="9">
        <v>0</v>
      </c>
      <c r="J75" s="9">
        <v>0</v>
      </c>
      <c r="K75" s="9">
        <v>39</v>
      </c>
      <c r="L75" s="9">
        <v>164</v>
      </c>
      <c r="M75" s="9">
        <v>5</v>
      </c>
    </row>
    <row r="76" spans="1:13" ht="12.75">
      <c r="A76" s="8" t="s">
        <v>52</v>
      </c>
      <c r="B76" s="8" t="s">
        <v>57</v>
      </c>
      <c r="C76" s="10">
        <f t="shared" si="8"/>
        <v>708</v>
      </c>
      <c r="D76" s="9">
        <v>384</v>
      </c>
      <c r="E76" s="9">
        <v>22</v>
      </c>
      <c r="F76" s="9">
        <v>0</v>
      </c>
      <c r="G76" s="9">
        <v>0</v>
      </c>
      <c r="H76" s="9">
        <v>1</v>
      </c>
      <c r="I76" s="9">
        <v>0</v>
      </c>
      <c r="J76" s="9">
        <v>0</v>
      </c>
      <c r="K76" s="9">
        <v>15</v>
      </c>
      <c r="L76" s="9">
        <v>278</v>
      </c>
      <c r="M76" s="9">
        <v>8</v>
      </c>
    </row>
    <row r="77" spans="1:13" ht="12.75">
      <c r="A77" s="8" t="s">
        <v>52</v>
      </c>
      <c r="B77" s="8" t="s">
        <v>58</v>
      </c>
      <c r="C77" s="10">
        <f t="shared" si="8"/>
        <v>1941</v>
      </c>
      <c r="D77" s="9">
        <v>1640</v>
      </c>
      <c r="E77" s="9">
        <v>178</v>
      </c>
      <c r="F77" s="9">
        <v>36</v>
      </c>
      <c r="G77" s="9">
        <v>1</v>
      </c>
      <c r="H77" s="9">
        <v>1</v>
      </c>
      <c r="I77" s="9">
        <v>0</v>
      </c>
      <c r="J77" s="9">
        <v>0</v>
      </c>
      <c r="K77" s="9">
        <v>4</v>
      </c>
      <c r="L77" s="9">
        <v>76</v>
      </c>
      <c r="M77" s="9">
        <v>5</v>
      </c>
    </row>
    <row r="78" spans="1:13" ht="12.75">
      <c r="A78" s="8" t="s">
        <v>52</v>
      </c>
      <c r="B78" s="8" t="s">
        <v>59</v>
      </c>
      <c r="C78" s="10">
        <f t="shared" si="8"/>
        <v>1311</v>
      </c>
      <c r="D78" s="9">
        <v>1073</v>
      </c>
      <c r="E78" s="9">
        <v>100</v>
      </c>
      <c r="F78" s="9">
        <v>79</v>
      </c>
      <c r="G78" s="9">
        <v>0</v>
      </c>
      <c r="H78" s="9">
        <v>1</v>
      </c>
      <c r="I78" s="9">
        <v>0</v>
      </c>
      <c r="J78" s="9">
        <v>0</v>
      </c>
      <c r="K78" s="9">
        <v>12</v>
      </c>
      <c r="L78" s="9">
        <v>46</v>
      </c>
      <c r="M78" s="9">
        <v>0</v>
      </c>
    </row>
    <row r="79" spans="1:13" ht="12.75">
      <c r="A79" s="8" t="s">
        <v>52</v>
      </c>
      <c r="B79" s="8" t="s">
        <v>60</v>
      </c>
      <c r="C79" s="10">
        <f t="shared" si="8"/>
        <v>2531</v>
      </c>
      <c r="D79" s="9">
        <v>1537</v>
      </c>
      <c r="E79" s="9">
        <v>223</v>
      </c>
      <c r="F79" s="9">
        <v>29</v>
      </c>
      <c r="G79" s="9">
        <v>1</v>
      </c>
      <c r="H79" s="9">
        <v>1</v>
      </c>
      <c r="I79" s="9">
        <v>0</v>
      </c>
      <c r="J79" s="9">
        <v>0</v>
      </c>
      <c r="K79" s="9">
        <v>40</v>
      </c>
      <c r="L79" s="9">
        <v>693</v>
      </c>
      <c r="M79" s="9">
        <v>7</v>
      </c>
    </row>
    <row r="80" spans="1:13" ht="12.75">
      <c r="A80" s="8" t="s">
        <v>52</v>
      </c>
      <c r="B80" s="8" t="s">
        <v>61</v>
      </c>
      <c r="C80" s="10">
        <f t="shared" si="8"/>
        <v>1138</v>
      </c>
      <c r="D80" s="9">
        <v>867</v>
      </c>
      <c r="E80" s="9">
        <v>100</v>
      </c>
      <c r="F80" s="9">
        <v>40</v>
      </c>
      <c r="G80" s="9">
        <v>0</v>
      </c>
      <c r="H80" s="9">
        <v>1</v>
      </c>
      <c r="I80" s="9">
        <v>0</v>
      </c>
      <c r="J80" s="9">
        <v>0</v>
      </c>
      <c r="K80" s="9">
        <v>6</v>
      </c>
      <c r="L80" s="9">
        <v>118</v>
      </c>
      <c r="M80" s="9">
        <v>6</v>
      </c>
    </row>
    <row r="81" spans="1:13" s="11" customFormat="1" ht="12.75">
      <c r="A81" s="15" t="s">
        <v>244</v>
      </c>
      <c r="B81" s="8"/>
      <c r="C81" s="16">
        <f t="shared" si="8"/>
        <v>14756</v>
      </c>
      <c r="D81" s="16">
        <f>SUM(D71:D80)</f>
        <v>10400</v>
      </c>
      <c r="E81" s="16">
        <f aca="true" t="shared" si="9" ref="E81:M81">SUM(E71:E80)</f>
        <v>1740</v>
      </c>
      <c r="F81" s="16">
        <f t="shared" si="9"/>
        <v>233</v>
      </c>
      <c r="G81" s="16">
        <f t="shared" si="9"/>
        <v>3</v>
      </c>
      <c r="H81" s="16">
        <f t="shared" si="9"/>
        <v>8</v>
      </c>
      <c r="I81" s="16">
        <f t="shared" si="9"/>
        <v>0</v>
      </c>
      <c r="J81" s="16">
        <f t="shared" si="9"/>
        <v>0</v>
      </c>
      <c r="K81" s="16">
        <f t="shared" si="9"/>
        <v>175</v>
      </c>
      <c r="L81" s="16">
        <f t="shared" si="9"/>
        <v>2138</v>
      </c>
      <c r="M81" s="16">
        <f t="shared" si="9"/>
        <v>59</v>
      </c>
    </row>
    <row r="82" spans="1:13" ht="12.75">
      <c r="A82" s="8" t="s">
        <v>62</v>
      </c>
      <c r="B82" s="8" t="s">
        <v>63</v>
      </c>
      <c r="C82" s="10">
        <f t="shared" si="8"/>
        <v>1101</v>
      </c>
      <c r="D82" s="12">
        <v>661</v>
      </c>
      <c r="E82" s="12">
        <v>79</v>
      </c>
      <c r="F82" s="12">
        <v>0</v>
      </c>
      <c r="G82" s="12">
        <v>0</v>
      </c>
      <c r="H82" s="12">
        <v>1</v>
      </c>
      <c r="I82" s="12">
        <v>0</v>
      </c>
      <c r="J82" s="12">
        <v>0</v>
      </c>
      <c r="K82" s="12">
        <v>40</v>
      </c>
      <c r="L82" s="12">
        <v>320</v>
      </c>
      <c r="M82" s="12">
        <v>0</v>
      </c>
    </row>
    <row r="83" spans="1:13" s="11" customFormat="1" ht="12.75">
      <c r="A83" s="15" t="s">
        <v>245</v>
      </c>
      <c r="B83" s="8"/>
      <c r="C83" s="16">
        <f t="shared" si="8"/>
        <v>1101</v>
      </c>
      <c r="D83" s="16">
        <f>+D82</f>
        <v>661</v>
      </c>
      <c r="E83" s="16">
        <f aca="true" t="shared" si="10" ref="E83:M83">+E82</f>
        <v>79</v>
      </c>
      <c r="F83" s="16">
        <f t="shared" si="10"/>
        <v>0</v>
      </c>
      <c r="G83" s="16">
        <f t="shared" si="10"/>
        <v>0</v>
      </c>
      <c r="H83" s="16">
        <f t="shared" si="10"/>
        <v>1</v>
      </c>
      <c r="I83" s="16">
        <f t="shared" si="10"/>
        <v>0</v>
      </c>
      <c r="J83" s="16">
        <f t="shared" si="10"/>
        <v>0</v>
      </c>
      <c r="K83" s="16">
        <f t="shared" si="10"/>
        <v>40</v>
      </c>
      <c r="L83" s="16">
        <f t="shared" si="10"/>
        <v>320</v>
      </c>
      <c r="M83" s="16">
        <f t="shared" si="10"/>
        <v>0</v>
      </c>
    </row>
    <row r="84" spans="1:13" ht="12.75">
      <c r="A84" s="8" t="s">
        <v>64</v>
      </c>
      <c r="B84" s="8" t="s">
        <v>65</v>
      </c>
      <c r="C84" s="10">
        <f t="shared" si="8"/>
        <v>1558</v>
      </c>
      <c r="D84" s="9">
        <v>592</v>
      </c>
      <c r="E84" s="9">
        <v>112</v>
      </c>
      <c r="F84" s="9">
        <v>33</v>
      </c>
      <c r="G84" s="9">
        <v>1</v>
      </c>
      <c r="H84" s="9">
        <v>1</v>
      </c>
      <c r="I84" s="9">
        <v>0</v>
      </c>
      <c r="J84" s="9">
        <v>0</v>
      </c>
      <c r="K84" s="9">
        <v>66</v>
      </c>
      <c r="L84" s="9">
        <v>752</v>
      </c>
      <c r="M84" s="9">
        <v>1</v>
      </c>
    </row>
    <row r="85" spans="1:13" s="11" customFormat="1" ht="12.75">
      <c r="A85" s="15" t="s">
        <v>246</v>
      </c>
      <c r="B85" s="8"/>
      <c r="C85" s="16">
        <f t="shared" si="8"/>
        <v>1558</v>
      </c>
      <c r="D85" s="16">
        <f>+D84</f>
        <v>592</v>
      </c>
      <c r="E85" s="16">
        <f aca="true" t="shared" si="11" ref="E85:M85">+E84</f>
        <v>112</v>
      </c>
      <c r="F85" s="16">
        <f t="shared" si="11"/>
        <v>33</v>
      </c>
      <c r="G85" s="16">
        <f t="shared" si="11"/>
        <v>1</v>
      </c>
      <c r="H85" s="16">
        <f t="shared" si="11"/>
        <v>1</v>
      </c>
      <c r="I85" s="16">
        <f t="shared" si="11"/>
        <v>0</v>
      </c>
      <c r="J85" s="16">
        <f t="shared" si="11"/>
        <v>0</v>
      </c>
      <c r="K85" s="16">
        <f t="shared" si="11"/>
        <v>66</v>
      </c>
      <c r="L85" s="16">
        <f t="shared" si="11"/>
        <v>752</v>
      </c>
      <c r="M85" s="16">
        <f t="shared" si="11"/>
        <v>1</v>
      </c>
    </row>
    <row r="86" spans="1:13" ht="12.75">
      <c r="A86" s="8" t="s">
        <v>66</v>
      </c>
      <c r="B86" s="8" t="s">
        <v>67</v>
      </c>
      <c r="C86" s="10">
        <f t="shared" si="8"/>
        <v>618</v>
      </c>
      <c r="D86" s="12">
        <v>458</v>
      </c>
      <c r="E86" s="12">
        <v>80</v>
      </c>
      <c r="F86" s="12">
        <v>0</v>
      </c>
      <c r="G86" s="12">
        <v>0</v>
      </c>
      <c r="H86" s="12">
        <v>1</v>
      </c>
      <c r="I86" s="12">
        <v>0</v>
      </c>
      <c r="J86" s="12">
        <v>0</v>
      </c>
      <c r="K86" s="12">
        <v>18</v>
      </c>
      <c r="L86" s="12">
        <v>61</v>
      </c>
      <c r="M86" s="12">
        <v>0</v>
      </c>
    </row>
    <row r="87" spans="1:13" ht="12.75">
      <c r="A87" s="8" t="s">
        <v>66</v>
      </c>
      <c r="B87" s="8" t="s">
        <v>68</v>
      </c>
      <c r="C87" s="10">
        <f t="shared" si="8"/>
        <v>778</v>
      </c>
      <c r="D87" s="12">
        <v>492</v>
      </c>
      <c r="E87" s="12">
        <v>149</v>
      </c>
      <c r="F87" s="12">
        <v>0</v>
      </c>
      <c r="G87" s="12">
        <v>0</v>
      </c>
      <c r="H87" s="12">
        <v>1</v>
      </c>
      <c r="I87" s="12">
        <v>0</v>
      </c>
      <c r="J87" s="12">
        <v>0</v>
      </c>
      <c r="K87" s="12">
        <v>17</v>
      </c>
      <c r="L87" s="12">
        <v>115</v>
      </c>
      <c r="M87" s="12">
        <v>4</v>
      </c>
    </row>
    <row r="88" spans="1:13" ht="12.75">
      <c r="A88" s="8" t="s">
        <v>66</v>
      </c>
      <c r="B88" s="8" t="s">
        <v>69</v>
      </c>
      <c r="C88" s="10">
        <f t="shared" si="8"/>
        <v>10068</v>
      </c>
      <c r="D88" s="12">
        <v>8156</v>
      </c>
      <c r="E88" s="12">
        <v>1452</v>
      </c>
      <c r="F88" s="12">
        <v>31</v>
      </c>
      <c r="G88" s="12">
        <v>1</v>
      </c>
      <c r="H88" s="12">
        <v>1</v>
      </c>
      <c r="I88" s="12">
        <v>0</v>
      </c>
      <c r="J88" s="12">
        <v>0</v>
      </c>
      <c r="K88" s="12">
        <v>118</v>
      </c>
      <c r="L88" s="12">
        <v>308</v>
      </c>
      <c r="M88" s="12">
        <v>1</v>
      </c>
    </row>
    <row r="89" spans="1:13" ht="12.75">
      <c r="A89" s="8" t="s">
        <v>66</v>
      </c>
      <c r="B89" s="8" t="s">
        <v>70</v>
      </c>
      <c r="C89" s="10">
        <f t="shared" si="8"/>
        <v>2896</v>
      </c>
      <c r="D89" s="12">
        <v>2185</v>
      </c>
      <c r="E89" s="12">
        <v>475</v>
      </c>
      <c r="F89" s="12">
        <v>9</v>
      </c>
      <c r="G89" s="12">
        <v>1</v>
      </c>
      <c r="H89" s="12">
        <v>1</v>
      </c>
      <c r="I89" s="12">
        <v>0</v>
      </c>
      <c r="J89" s="12">
        <v>0</v>
      </c>
      <c r="K89" s="12">
        <v>16</v>
      </c>
      <c r="L89" s="12">
        <v>205</v>
      </c>
      <c r="M89" s="12">
        <v>4</v>
      </c>
    </row>
    <row r="90" spans="1:13" ht="12.75">
      <c r="A90" s="8" t="s">
        <v>66</v>
      </c>
      <c r="B90" s="8" t="s">
        <v>71</v>
      </c>
      <c r="C90" s="10">
        <f t="shared" si="8"/>
        <v>1641</v>
      </c>
      <c r="D90" s="12">
        <v>1250</v>
      </c>
      <c r="E90" s="12">
        <v>160</v>
      </c>
      <c r="F90" s="12">
        <v>0</v>
      </c>
      <c r="G90" s="12">
        <v>0</v>
      </c>
      <c r="H90" s="12">
        <v>1</v>
      </c>
      <c r="I90" s="12">
        <v>0</v>
      </c>
      <c r="J90" s="12">
        <v>0</v>
      </c>
      <c r="K90" s="12">
        <v>49</v>
      </c>
      <c r="L90" s="12">
        <v>181</v>
      </c>
      <c r="M90" s="12">
        <v>0</v>
      </c>
    </row>
    <row r="91" spans="1:13" s="11" customFormat="1" ht="12.75">
      <c r="A91" s="15" t="s">
        <v>247</v>
      </c>
      <c r="B91" s="8"/>
      <c r="C91" s="16">
        <f t="shared" si="8"/>
        <v>16001</v>
      </c>
      <c r="D91" s="16">
        <f>+D86+D87+D88+D89+D90</f>
        <v>12541</v>
      </c>
      <c r="E91" s="16">
        <f aca="true" t="shared" si="12" ref="E91:M91">+E86+E87+E88+E89+E90</f>
        <v>2316</v>
      </c>
      <c r="F91" s="16">
        <f t="shared" si="12"/>
        <v>40</v>
      </c>
      <c r="G91" s="16">
        <f t="shared" si="12"/>
        <v>2</v>
      </c>
      <c r="H91" s="16">
        <f t="shared" si="12"/>
        <v>5</v>
      </c>
      <c r="I91" s="16">
        <f t="shared" si="12"/>
        <v>0</v>
      </c>
      <c r="J91" s="16">
        <f t="shared" si="12"/>
        <v>0</v>
      </c>
      <c r="K91" s="16">
        <f t="shared" si="12"/>
        <v>218</v>
      </c>
      <c r="L91" s="16">
        <f t="shared" si="12"/>
        <v>870</v>
      </c>
      <c r="M91" s="16">
        <f t="shared" si="12"/>
        <v>9</v>
      </c>
    </row>
    <row r="92" spans="1:13" ht="12.75">
      <c r="A92" s="8" t="s">
        <v>72</v>
      </c>
      <c r="B92" s="8" t="s">
        <v>73</v>
      </c>
      <c r="C92" s="10">
        <f t="shared" si="8"/>
        <v>807</v>
      </c>
      <c r="D92" s="9">
        <v>594</v>
      </c>
      <c r="E92" s="9">
        <v>54</v>
      </c>
      <c r="F92" s="9">
        <v>1</v>
      </c>
      <c r="G92" s="9">
        <v>1</v>
      </c>
      <c r="H92" s="9">
        <v>1</v>
      </c>
      <c r="I92" s="9">
        <v>0</v>
      </c>
      <c r="J92" s="9">
        <v>0</v>
      </c>
      <c r="K92" s="9">
        <v>5</v>
      </c>
      <c r="L92" s="9">
        <v>132</v>
      </c>
      <c r="M92" s="9">
        <v>19</v>
      </c>
    </row>
    <row r="93" spans="1:13" ht="12.75">
      <c r="A93" s="8" t="s">
        <v>72</v>
      </c>
      <c r="B93" s="8" t="s">
        <v>74</v>
      </c>
      <c r="C93" s="10">
        <f t="shared" si="8"/>
        <v>512</v>
      </c>
      <c r="D93" s="9">
        <v>394</v>
      </c>
      <c r="E93" s="9">
        <v>30</v>
      </c>
      <c r="F93" s="9">
        <v>26</v>
      </c>
      <c r="G93" s="9">
        <v>0</v>
      </c>
      <c r="H93" s="9">
        <v>1</v>
      </c>
      <c r="I93" s="9">
        <v>0</v>
      </c>
      <c r="J93" s="9">
        <v>1</v>
      </c>
      <c r="K93" s="9">
        <v>21</v>
      </c>
      <c r="L93" s="9">
        <v>39</v>
      </c>
      <c r="M93" s="9">
        <v>0</v>
      </c>
    </row>
    <row r="94" spans="1:13" ht="12.75">
      <c r="A94" s="8" t="s">
        <v>72</v>
      </c>
      <c r="B94" s="8" t="s">
        <v>75</v>
      </c>
      <c r="C94" s="7">
        <f t="shared" si="8"/>
        <v>313</v>
      </c>
      <c r="D94" s="7">
        <v>233</v>
      </c>
      <c r="E94" s="7">
        <v>51</v>
      </c>
      <c r="F94" s="7">
        <v>2</v>
      </c>
      <c r="G94" s="7">
        <v>1</v>
      </c>
      <c r="H94" s="7">
        <v>1</v>
      </c>
      <c r="I94" s="7">
        <v>0</v>
      </c>
      <c r="J94" s="7">
        <v>0</v>
      </c>
      <c r="K94" s="7">
        <v>20</v>
      </c>
      <c r="L94" s="7">
        <v>5</v>
      </c>
      <c r="M94" s="7">
        <v>0</v>
      </c>
    </row>
    <row r="95" spans="1:13" ht="12.75">
      <c r="A95" s="8" t="s">
        <v>72</v>
      </c>
      <c r="B95" s="8" t="s">
        <v>267</v>
      </c>
      <c r="C95" s="7">
        <f t="shared" si="8"/>
        <v>204</v>
      </c>
      <c r="D95" s="7">
        <v>200</v>
      </c>
      <c r="E95" s="7">
        <v>0</v>
      </c>
      <c r="F95" s="7">
        <v>3</v>
      </c>
      <c r="G95" s="7">
        <v>0</v>
      </c>
      <c r="H95" s="7">
        <v>1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</row>
    <row r="96" spans="1:13" ht="12.75">
      <c r="A96" s="8" t="s">
        <v>72</v>
      </c>
      <c r="B96" s="8" t="s">
        <v>76</v>
      </c>
      <c r="C96" s="10">
        <f t="shared" si="8"/>
        <v>1152</v>
      </c>
      <c r="D96" s="9">
        <v>1002</v>
      </c>
      <c r="E96" s="9">
        <v>98</v>
      </c>
      <c r="F96" s="9">
        <v>3</v>
      </c>
      <c r="G96" s="9">
        <v>1</v>
      </c>
      <c r="H96" s="9">
        <v>1</v>
      </c>
      <c r="I96" s="9">
        <v>0</v>
      </c>
      <c r="J96" s="9">
        <v>0</v>
      </c>
      <c r="K96" s="9">
        <v>14</v>
      </c>
      <c r="L96" s="9">
        <v>30</v>
      </c>
      <c r="M96" s="9">
        <v>3</v>
      </c>
    </row>
    <row r="97" spans="1:13" ht="12.75">
      <c r="A97" s="8" t="s">
        <v>72</v>
      </c>
      <c r="B97" s="8" t="s">
        <v>77</v>
      </c>
      <c r="C97" s="7">
        <f t="shared" si="8"/>
        <v>2367</v>
      </c>
      <c r="D97" s="7">
        <v>1907</v>
      </c>
      <c r="E97" s="7">
        <v>115</v>
      </c>
      <c r="F97" s="7">
        <v>30</v>
      </c>
      <c r="G97" s="7">
        <v>1</v>
      </c>
      <c r="H97" s="7">
        <v>1</v>
      </c>
      <c r="I97" s="7">
        <v>0</v>
      </c>
      <c r="J97" s="7">
        <v>4</v>
      </c>
      <c r="K97" s="7">
        <v>14</v>
      </c>
      <c r="L97" s="7">
        <v>289</v>
      </c>
      <c r="M97" s="7">
        <v>6</v>
      </c>
    </row>
    <row r="98" spans="1:13" ht="12.75">
      <c r="A98" s="8" t="s">
        <v>72</v>
      </c>
      <c r="B98" s="8" t="s">
        <v>209</v>
      </c>
      <c r="C98" s="10">
        <f t="shared" si="8"/>
        <v>197</v>
      </c>
      <c r="D98" s="9">
        <v>128</v>
      </c>
      <c r="E98" s="9">
        <v>7</v>
      </c>
      <c r="F98" s="9">
        <v>1</v>
      </c>
      <c r="G98" s="9">
        <v>0</v>
      </c>
      <c r="H98" s="9">
        <v>0</v>
      </c>
      <c r="I98" s="9">
        <v>0</v>
      </c>
      <c r="J98" s="9">
        <v>0</v>
      </c>
      <c r="K98" s="9">
        <v>18</v>
      </c>
      <c r="L98" s="9">
        <v>43</v>
      </c>
      <c r="M98" s="9">
        <v>0</v>
      </c>
    </row>
    <row r="99" spans="1:13" ht="12.75">
      <c r="A99" s="8" t="s">
        <v>72</v>
      </c>
      <c r="B99" s="8" t="s">
        <v>78</v>
      </c>
      <c r="C99" s="10">
        <f t="shared" si="8"/>
        <v>4535</v>
      </c>
      <c r="D99" s="9">
        <v>3593</v>
      </c>
      <c r="E99" s="9">
        <v>572</v>
      </c>
      <c r="F99" s="9">
        <v>2</v>
      </c>
      <c r="G99" s="9">
        <v>1</v>
      </c>
      <c r="H99" s="9">
        <v>1</v>
      </c>
      <c r="I99" s="9">
        <v>0</v>
      </c>
      <c r="J99" s="9">
        <v>0</v>
      </c>
      <c r="K99" s="9">
        <v>50</v>
      </c>
      <c r="L99" s="9">
        <v>313</v>
      </c>
      <c r="M99" s="9">
        <v>3</v>
      </c>
    </row>
    <row r="100" spans="1:13" ht="12.75">
      <c r="A100" s="8" t="s">
        <v>72</v>
      </c>
      <c r="B100" s="8" t="s">
        <v>79</v>
      </c>
      <c r="C100" s="10">
        <f t="shared" si="8"/>
        <v>5234</v>
      </c>
      <c r="D100" s="9">
        <v>4049</v>
      </c>
      <c r="E100" s="9">
        <v>848</v>
      </c>
      <c r="F100" s="9">
        <v>18</v>
      </c>
      <c r="G100" s="9">
        <v>0</v>
      </c>
      <c r="H100" s="9">
        <v>2</v>
      </c>
      <c r="I100" s="9">
        <v>0</v>
      </c>
      <c r="J100" s="9">
        <v>0</v>
      </c>
      <c r="K100" s="9">
        <v>39</v>
      </c>
      <c r="L100" s="9">
        <v>260</v>
      </c>
      <c r="M100" s="9">
        <v>18</v>
      </c>
    </row>
    <row r="101" spans="1:13" ht="12.75">
      <c r="A101" s="8" t="s">
        <v>72</v>
      </c>
      <c r="B101" s="8" t="s">
        <v>80</v>
      </c>
      <c r="C101" s="10">
        <f t="shared" si="8"/>
        <v>4644</v>
      </c>
      <c r="D101" s="9">
        <v>3752</v>
      </c>
      <c r="E101" s="9">
        <v>480</v>
      </c>
      <c r="F101" s="9">
        <v>18</v>
      </c>
      <c r="G101" s="9">
        <v>4</v>
      </c>
      <c r="H101" s="9">
        <v>3</v>
      </c>
      <c r="I101" s="9">
        <v>0</v>
      </c>
      <c r="J101" s="9">
        <v>0</v>
      </c>
      <c r="K101" s="9">
        <v>23</v>
      </c>
      <c r="L101" s="9">
        <v>293</v>
      </c>
      <c r="M101" s="9">
        <v>71</v>
      </c>
    </row>
    <row r="102" spans="1:13" ht="12.75">
      <c r="A102" s="8" t="s">
        <v>72</v>
      </c>
      <c r="B102" s="8" t="s">
        <v>81</v>
      </c>
      <c r="C102" s="10">
        <f t="shared" si="8"/>
        <v>3509</v>
      </c>
      <c r="D102" s="9">
        <v>2910</v>
      </c>
      <c r="E102" s="9">
        <v>456</v>
      </c>
      <c r="F102" s="9">
        <v>22</v>
      </c>
      <c r="G102" s="9">
        <v>1</v>
      </c>
      <c r="H102" s="9">
        <v>1</v>
      </c>
      <c r="I102" s="9">
        <v>0</v>
      </c>
      <c r="J102" s="9">
        <v>0</v>
      </c>
      <c r="K102" s="9">
        <v>10</v>
      </c>
      <c r="L102" s="9">
        <v>82</v>
      </c>
      <c r="M102" s="9">
        <v>27</v>
      </c>
    </row>
    <row r="103" spans="1:13" ht="12.75">
      <c r="A103" s="8" t="s">
        <v>72</v>
      </c>
      <c r="B103" s="8" t="s">
        <v>82</v>
      </c>
      <c r="C103" s="10">
        <f t="shared" si="8"/>
        <v>4069</v>
      </c>
      <c r="D103" s="9">
        <v>3276</v>
      </c>
      <c r="E103" s="9">
        <v>447</v>
      </c>
      <c r="F103" s="9">
        <v>10</v>
      </c>
      <c r="G103" s="9">
        <v>2</v>
      </c>
      <c r="H103" s="9">
        <v>2</v>
      </c>
      <c r="I103" s="9">
        <v>0</v>
      </c>
      <c r="J103" s="9">
        <v>0</v>
      </c>
      <c r="K103" s="9">
        <v>72</v>
      </c>
      <c r="L103" s="9">
        <v>253</v>
      </c>
      <c r="M103" s="9">
        <v>7</v>
      </c>
    </row>
    <row r="104" spans="1:13" ht="12.75">
      <c r="A104" s="8" t="s">
        <v>72</v>
      </c>
      <c r="B104" s="8" t="s">
        <v>83</v>
      </c>
      <c r="C104" s="10">
        <f t="shared" si="8"/>
        <v>2955</v>
      </c>
      <c r="D104" s="9">
        <v>2312</v>
      </c>
      <c r="E104" s="9">
        <v>391</v>
      </c>
      <c r="F104" s="9">
        <v>0</v>
      </c>
      <c r="G104" s="9">
        <v>1</v>
      </c>
      <c r="H104" s="9">
        <v>1</v>
      </c>
      <c r="I104" s="9">
        <v>0</v>
      </c>
      <c r="J104" s="9">
        <v>0</v>
      </c>
      <c r="K104" s="9">
        <v>35</v>
      </c>
      <c r="L104" s="9">
        <v>154</v>
      </c>
      <c r="M104" s="9">
        <v>61</v>
      </c>
    </row>
    <row r="105" spans="1:13" ht="12.75">
      <c r="A105" s="8" t="s">
        <v>72</v>
      </c>
      <c r="B105" s="8" t="s">
        <v>84</v>
      </c>
      <c r="C105" s="10">
        <f t="shared" si="8"/>
        <v>1842</v>
      </c>
      <c r="D105" s="9">
        <v>1457</v>
      </c>
      <c r="E105" s="9">
        <v>134</v>
      </c>
      <c r="F105" s="9">
        <v>28</v>
      </c>
      <c r="G105" s="9">
        <v>1</v>
      </c>
      <c r="H105" s="9">
        <v>1</v>
      </c>
      <c r="I105" s="9">
        <v>0</v>
      </c>
      <c r="J105" s="9">
        <v>0</v>
      </c>
      <c r="K105" s="9">
        <v>27</v>
      </c>
      <c r="L105" s="9">
        <v>194</v>
      </c>
      <c r="M105" s="9">
        <v>0</v>
      </c>
    </row>
    <row r="106" spans="1:13" ht="12.75">
      <c r="A106" s="8" t="s">
        <v>72</v>
      </c>
      <c r="B106" s="8" t="s">
        <v>85</v>
      </c>
      <c r="C106" s="10">
        <f t="shared" si="8"/>
        <v>2302</v>
      </c>
      <c r="D106" s="9">
        <v>1945</v>
      </c>
      <c r="E106" s="9">
        <v>144</v>
      </c>
      <c r="F106" s="9">
        <v>10</v>
      </c>
      <c r="G106" s="9">
        <v>1</v>
      </c>
      <c r="H106" s="9">
        <v>1</v>
      </c>
      <c r="I106" s="9">
        <v>0</v>
      </c>
      <c r="J106" s="9">
        <v>0</v>
      </c>
      <c r="K106" s="9">
        <v>0</v>
      </c>
      <c r="L106" s="9">
        <v>201</v>
      </c>
      <c r="M106" s="9">
        <v>0</v>
      </c>
    </row>
    <row r="107" spans="1:13" ht="12.75">
      <c r="A107" s="8" t="s">
        <v>72</v>
      </c>
      <c r="B107" s="8" t="s">
        <v>86</v>
      </c>
      <c r="C107" s="10">
        <f t="shared" si="8"/>
        <v>1716</v>
      </c>
      <c r="D107" s="9">
        <v>1227</v>
      </c>
      <c r="E107" s="9">
        <v>345</v>
      </c>
      <c r="F107" s="9">
        <v>4</v>
      </c>
      <c r="G107" s="9">
        <v>1</v>
      </c>
      <c r="H107" s="9">
        <v>1</v>
      </c>
      <c r="I107" s="9">
        <v>0</v>
      </c>
      <c r="J107" s="9">
        <v>0</v>
      </c>
      <c r="K107" s="9">
        <v>11</v>
      </c>
      <c r="L107" s="9">
        <v>113</v>
      </c>
      <c r="M107" s="9">
        <v>14</v>
      </c>
    </row>
    <row r="108" spans="1:13" ht="12.75">
      <c r="A108" s="8" t="s">
        <v>72</v>
      </c>
      <c r="B108" s="8" t="s">
        <v>87</v>
      </c>
      <c r="C108" s="10">
        <f t="shared" si="8"/>
        <v>1725</v>
      </c>
      <c r="D108" s="9">
        <v>1155</v>
      </c>
      <c r="E108" s="9">
        <v>178</v>
      </c>
      <c r="F108" s="9">
        <v>69</v>
      </c>
      <c r="G108" s="9">
        <v>0</v>
      </c>
      <c r="H108" s="9">
        <v>1</v>
      </c>
      <c r="I108" s="9">
        <v>0</v>
      </c>
      <c r="J108" s="9">
        <v>0</v>
      </c>
      <c r="K108" s="9">
        <v>54</v>
      </c>
      <c r="L108" s="9">
        <v>268</v>
      </c>
      <c r="M108" s="9">
        <v>0</v>
      </c>
    </row>
    <row r="109" spans="1:13" ht="12.75">
      <c r="A109" s="8" t="s">
        <v>72</v>
      </c>
      <c r="B109" s="8" t="s">
        <v>88</v>
      </c>
      <c r="C109" s="10">
        <f t="shared" si="8"/>
        <v>1162</v>
      </c>
      <c r="D109" s="9">
        <v>863</v>
      </c>
      <c r="E109" s="9">
        <v>101</v>
      </c>
      <c r="F109" s="9">
        <v>5</v>
      </c>
      <c r="G109" s="9">
        <v>0</v>
      </c>
      <c r="H109" s="9">
        <v>1</v>
      </c>
      <c r="I109" s="9">
        <v>0</v>
      </c>
      <c r="J109" s="9">
        <v>5</v>
      </c>
      <c r="K109" s="9">
        <v>25</v>
      </c>
      <c r="L109" s="9">
        <v>162</v>
      </c>
      <c r="M109" s="9">
        <v>0</v>
      </c>
    </row>
    <row r="110" spans="1:13" s="11" customFormat="1" ht="12.75">
      <c r="A110" s="15" t="s">
        <v>248</v>
      </c>
      <c r="B110" s="8"/>
      <c r="C110" s="16">
        <f t="shared" si="8"/>
        <v>39245</v>
      </c>
      <c r="D110" s="16">
        <f aca="true" t="shared" si="13" ref="D110:M110">SUM(D92:D109)</f>
        <v>30997</v>
      </c>
      <c r="E110" s="16">
        <f t="shared" si="13"/>
        <v>4451</v>
      </c>
      <c r="F110" s="16">
        <f t="shared" si="13"/>
        <v>252</v>
      </c>
      <c r="G110" s="16">
        <f t="shared" si="13"/>
        <v>16</v>
      </c>
      <c r="H110" s="16">
        <f t="shared" si="13"/>
        <v>21</v>
      </c>
      <c r="I110" s="16">
        <f t="shared" si="13"/>
        <v>0</v>
      </c>
      <c r="J110" s="16">
        <f t="shared" si="13"/>
        <v>10</v>
      </c>
      <c r="K110" s="16">
        <f t="shared" si="13"/>
        <v>438</v>
      </c>
      <c r="L110" s="16">
        <f t="shared" si="13"/>
        <v>2831</v>
      </c>
      <c r="M110" s="16">
        <f t="shared" si="13"/>
        <v>229</v>
      </c>
    </row>
    <row r="111" spans="1:13" ht="12.75">
      <c r="A111" s="8" t="s">
        <v>89</v>
      </c>
      <c r="B111" s="8" t="s">
        <v>210</v>
      </c>
      <c r="C111" s="10">
        <f t="shared" si="8"/>
        <v>1059</v>
      </c>
      <c r="D111" s="9">
        <v>886</v>
      </c>
      <c r="E111" s="9">
        <v>111</v>
      </c>
      <c r="F111" s="9">
        <v>0</v>
      </c>
      <c r="G111" s="9">
        <v>0</v>
      </c>
      <c r="H111" s="9">
        <v>1</v>
      </c>
      <c r="I111" s="9">
        <v>0</v>
      </c>
      <c r="J111" s="9">
        <v>4</v>
      </c>
      <c r="K111" s="9">
        <v>34</v>
      </c>
      <c r="L111" s="9">
        <v>23</v>
      </c>
      <c r="M111" s="9">
        <v>0</v>
      </c>
    </row>
    <row r="112" spans="1:13" ht="12.75">
      <c r="A112" s="8" t="s">
        <v>89</v>
      </c>
      <c r="B112" s="8" t="s">
        <v>90</v>
      </c>
      <c r="C112" s="10">
        <f t="shared" si="8"/>
        <v>500</v>
      </c>
      <c r="D112" s="9">
        <v>363</v>
      </c>
      <c r="E112" s="9">
        <v>44</v>
      </c>
      <c r="F112" s="9">
        <v>1</v>
      </c>
      <c r="G112" s="9">
        <v>1</v>
      </c>
      <c r="H112" s="9">
        <v>1</v>
      </c>
      <c r="I112" s="9">
        <v>0</v>
      </c>
      <c r="J112" s="9">
        <v>1</v>
      </c>
      <c r="K112" s="9">
        <v>28</v>
      </c>
      <c r="L112" s="9">
        <v>60</v>
      </c>
      <c r="M112" s="9">
        <v>1</v>
      </c>
    </row>
    <row r="113" spans="1:13" ht="12.75">
      <c r="A113" s="8" t="s">
        <v>89</v>
      </c>
      <c r="B113" s="8" t="s">
        <v>91</v>
      </c>
      <c r="C113" s="10">
        <f t="shared" si="8"/>
        <v>4367</v>
      </c>
      <c r="D113" s="9">
        <v>3398</v>
      </c>
      <c r="E113" s="9">
        <v>473</v>
      </c>
      <c r="F113" s="9">
        <v>11</v>
      </c>
      <c r="G113" s="9">
        <v>1</v>
      </c>
      <c r="H113" s="9">
        <v>1</v>
      </c>
      <c r="I113" s="9">
        <v>0</v>
      </c>
      <c r="J113" s="9">
        <v>28</v>
      </c>
      <c r="K113" s="9">
        <v>129</v>
      </c>
      <c r="L113" s="9">
        <v>326</v>
      </c>
      <c r="M113" s="9">
        <v>0</v>
      </c>
    </row>
    <row r="114" spans="1:13" ht="12.75">
      <c r="A114" s="8" t="s">
        <v>89</v>
      </c>
      <c r="B114" s="8" t="s">
        <v>92</v>
      </c>
      <c r="C114" s="10">
        <f t="shared" si="8"/>
        <v>3441</v>
      </c>
      <c r="D114" s="9">
        <v>2608</v>
      </c>
      <c r="E114" s="9">
        <v>394</v>
      </c>
      <c r="F114" s="9">
        <v>22</v>
      </c>
      <c r="G114" s="9">
        <v>1</v>
      </c>
      <c r="H114" s="9">
        <v>2</v>
      </c>
      <c r="I114" s="9">
        <v>0</v>
      </c>
      <c r="J114" s="9">
        <v>14</v>
      </c>
      <c r="K114" s="9">
        <v>53</v>
      </c>
      <c r="L114" s="9">
        <v>312</v>
      </c>
      <c r="M114" s="9">
        <v>35</v>
      </c>
    </row>
    <row r="115" spans="1:14" ht="12.75">
      <c r="A115" s="8" t="s">
        <v>89</v>
      </c>
      <c r="B115" s="8" t="s">
        <v>268</v>
      </c>
      <c r="C115" s="7">
        <f t="shared" si="8"/>
        <v>4222</v>
      </c>
      <c r="D115" s="7">
        <v>2800</v>
      </c>
      <c r="E115" s="7">
        <v>240</v>
      </c>
      <c r="F115" s="7">
        <v>28</v>
      </c>
      <c r="G115" s="7">
        <v>0</v>
      </c>
      <c r="H115" s="7">
        <v>4</v>
      </c>
      <c r="I115" s="7">
        <v>0</v>
      </c>
      <c r="J115" s="7">
        <v>0</v>
      </c>
      <c r="K115" s="7">
        <v>0</v>
      </c>
      <c r="L115" s="7">
        <v>1150</v>
      </c>
      <c r="M115" s="7">
        <v>0</v>
      </c>
      <c r="N115" s="8"/>
    </row>
    <row r="116" spans="1:14" ht="12.75">
      <c r="A116" s="8" t="s">
        <v>89</v>
      </c>
      <c r="B116" s="8" t="s">
        <v>94</v>
      </c>
      <c r="C116" s="7">
        <f t="shared" si="8"/>
        <v>1576</v>
      </c>
      <c r="D116" s="7">
        <v>1303</v>
      </c>
      <c r="E116" s="7">
        <v>145</v>
      </c>
      <c r="F116" s="7">
        <v>17</v>
      </c>
      <c r="G116" s="7">
        <v>1</v>
      </c>
      <c r="H116" s="7">
        <v>1</v>
      </c>
      <c r="I116" s="7">
        <v>0</v>
      </c>
      <c r="J116" s="7">
        <v>0</v>
      </c>
      <c r="K116" s="7">
        <v>15</v>
      </c>
      <c r="L116" s="7">
        <v>94</v>
      </c>
      <c r="M116" s="7">
        <v>0</v>
      </c>
      <c r="N116" s="8"/>
    </row>
    <row r="117" spans="1:13" ht="12.75">
      <c r="A117" s="8" t="s">
        <v>89</v>
      </c>
      <c r="B117" s="8" t="s">
        <v>95</v>
      </c>
      <c r="C117" s="7">
        <f t="shared" si="8"/>
        <v>1218</v>
      </c>
      <c r="D117" s="7">
        <v>840</v>
      </c>
      <c r="E117" s="7">
        <v>139</v>
      </c>
      <c r="F117" s="7">
        <v>4</v>
      </c>
      <c r="G117" s="7">
        <v>0</v>
      </c>
      <c r="H117" s="7">
        <v>1</v>
      </c>
      <c r="I117" s="7">
        <v>0</v>
      </c>
      <c r="J117" s="7">
        <v>7</v>
      </c>
      <c r="K117" s="7">
        <v>157</v>
      </c>
      <c r="L117" s="7">
        <v>60</v>
      </c>
      <c r="M117" s="7">
        <v>10</v>
      </c>
    </row>
    <row r="118" spans="1:13" s="11" customFormat="1" ht="12.75">
      <c r="A118" s="15" t="s">
        <v>249</v>
      </c>
      <c r="B118" s="8"/>
      <c r="C118" s="16">
        <f t="shared" si="8"/>
        <v>16383</v>
      </c>
      <c r="D118" s="16">
        <f>SUM(D111:D117)</f>
        <v>12198</v>
      </c>
      <c r="E118" s="16">
        <f aca="true" t="shared" si="14" ref="E118:M118">SUM(E111:E117)</f>
        <v>1546</v>
      </c>
      <c r="F118" s="16">
        <f t="shared" si="14"/>
        <v>83</v>
      </c>
      <c r="G118" s="16">
        <f t="shared" si="14"/>
        <v>4</v>
      </c>
      <c r="H118" s="16">
        <f t="shared" si="14"/>
        <v>11</v>
      </c>
      <c r="I118" s="16">
        <f t="shared" si="14"/>
        <v>0</v>
      </c>
      <c r="J118" s="16">
        <f t="shared" si="14"/>
        <v>54</v>
      </c>
      <c r="K118" s="16">
        <f t="shared" si="14"/>
        <v>416</v>
      </c>
      <c r="L118" s="16">
        <f t="shared" si="14"/>
        <v>2025</v>
      </c>
      <c r="M118" s="16">
        <f t="shared" si="14"/>
        <v>46</v>
      </c>
    </row>
    <row r="119" spans="1:13" ht="12.75">
      <c r="A119" s="8" t="s">
        <v>96</v>
      </c>
      <c r="B119" s="8" t="s">
        <v>97</v>
      </c>
      <c r="C119" s="7">
        <f t="shared" si="8"/>
        <v>629</v>
      </c>
      <c r="D119" s="7">
        <v>438</v>
      </c>
      <c r="E119" s="7">
        <v>97</v>
      </c>
      <c r="F119" s="7">
        <v>0</v>
      </c>
      <c r="G119" s="7">
        <v>0</v>
      </c>
      <c r="H119" s="7">
        <v>1</v>
      </c>
      <c r="I119" s="7">
        <v>0</v>
      </c>
      <c r="J119" s="7">
        <v>0</v>
      </c>
      <c r="K119" s="7">
        <v>23</v>
      </c>
      <c r="L119" s="7">
        <v>70</v>
      </c>
      <c r="M119" s="7">
        <v>0</v>
      </c>
    </row>
    <row r="120" spans="1:13" ht="12.75">
      <c r="A120" s="8" t="s">
        <v>96</v>
      </c>
      <c r="B120" s="8" t="s">
        <v>211</v>
      </c>
      <c r="C120" s="7">
        <f t="shared" si="8"/>
        <v>1950</v>
      </c>
      <c r="D120" s="7">
        <v>1762</v>
      </c>
      <c r="E120" s="7">
        <v>129</v>
      </c>
      <c r="F120" s="7">
        <v>7</v>
      </c>
      <c r="G120" s="7">
        <v>0</v>
      </c>
      <c r="H120" s="7">
        <v>13</v>
      </c>
      <c r="I120" s="7">
        <v>0</v>
      </c>
      <c r="J120" s="7">
        <v>0</v>
      </c>
      <c r="K120" s="7">
        <v>39</v>
      </c>
      <c r="L120" s="7">
        <v>0</v>
      </c>
      <c r="M120" s="7">
        <v>0</v>
      </c>
    </row>
    <row r="121" spans="1:13" s="11" customFormat="1" ht="12.75">
      <c r="A121" s="15" t="s">
        <v>250</v>
      </c>
      <c r="B121" s="8"/>
      <c r="C121" s="16">
        <f t="shared" si="8"/>
        <v>2579</v>
      </c>
      <c r="D121" s="16">
        <f>+D119+D120</f>
        <v>2200</v>
      </c>
      <c r="E121" s="16">
        <f aca="true" t="shared" si="15" ref="E121:M121">+E119+E120</f>
        <v>226</v>
      </c>
      <c r="F121" s="16">
        <f t="shared" si="15"/>
        <v>7</v>
      </c>
      <c r="G121" s="16">
        <f t="shared" si="15"/>
        <v>0</v>
      </c>
      <c r="H121" s="16">
        <f t="shared" si="15"/>
        <v>14</v>
      </c>
      <c r="I121" s="16">
        <f t="shared" si="15"/>
        <v>0</v>
      </c>
      <c r="J121" s="16">
        <f t="shared" si="15"/>
        <v>0</v>
      </c>
      <c r="K121" s="16">
        <f t="shared" si="15"/>
        <v>62</v>
      </c>
      <c r="L121" s="16">
        <f t="shared" si="15"/>
        <v>70</v>
      </c>
      <c r="M121" s="16">
        <f t="shared" si="15"/>
        <v>0</v>
      </c>
    </row>
    <row r="122" spans="1:13" ht="12.75">
      <c r="A122" s="8" t="s">
        <v>98</v>
      </c>
      <c r="B122" s="8" t="s">
        <v>99</v>
      </c>
      <c r="C122" s="10">
        <f t="shared" si="8"/>
        <v>663</v>
      </c>
      <c r="D122" s="9">
        <v>512</v>
      </c>
      <c r="E122" s="9">
        <v>43</v>
      </c>
      <c r="F122" s="9">
        <v>50</v>
      </c>
      <c r="G122" s="9">
        <v>0</v>
      </c>
      <c r="H122" s="9">
        <v>1</v>
      </c>
      <c r="I122" s="9">
        <v>0</v>
      </c>
      <c r="J122" s="9">
        <v>0</v>
      </c>
      <c r="K122" s="9">
        <v>10</v>
      </c>
      <c r="L122" s="9">
        <v>42</v>
      </c>
      <c r="M122" s="9">
        <v>5</v>
      </c>
    </row>
    <row r="123" spans="1:13" ht="12.75">
      <c r="A123" s="8" t="s">
        <v>98</v>
      </c>
      <c r="B123" s="8" t="s">
        <v>100</v>
      </c>
      <c r="C123" s="10">
        <f t="shared" si="8"/>
        <v>681</v>
      </c>
      <c r="D123" s="9">
        <v>487</v>
      </c>
      <c r="E123" s="9">
        <v>60</v>
      </c>
      <c r="F123" s="9">
        <v>7</v>
      </c>
      <c r="G123" s="9">
        <v>1</v>
      </c>
      <c r="H123" s="9">
        <v>3</v>
      </c>
      <c r="I123" s="9">
        <v>0</v>
      </c>
      <c r="J123" s="9">
        <v>13</v>
      </c>
      <c r="K123" s="9">
        <v>18</v>
      </c>
      <c r="L123" s="9">
        <v>90</v>
      </c>
      <c r="M123" s="9">
        <v>2</v>
      </c>
    </row>
    <row r="124" spans="1:13" ht="12.75">
      <c r="A124" s="8" t="s">
        <v>98</v>
      </c>
      <c r="B124" s="8" t="s">
        <v>101</v>
      </c>
      <c r="C124" s="10">
        <f t="shared" si="8"/>
        <v>400</v>
      </c>
      <c r="D124" s="9">
        <v>315</v>
      </c>
      <c r="E124" s="9">
        <v>42</v>
      </c>
      <c r="F124" s="9">
        <v>0</v>
      </c>
      <c r="G124" s="9">
        <v>1</v>
      </c>
      <c r="H124" s="9">
        <v>2</v>
      </c>
      <c r="I124" s="9">
        <v>0</v>
      </c>
      <c r="J124" s="9">
        <v>0</v>
      </c>
      <c r="K124" s="9">
        <v>10</v>
      </c>
      <c r="L124" s="9">
        <v>28</v>
      </c>
      <c r="M124" s="9">
        <v>2</v>
      </c>
    </row>
    <row r="125" spans="1:13" ht="12.75">
      <c r="A125" s="8" t="s">
        <v>98</v>
      </c>
      <c r="B125" s="8" t="s">
        <v>102</v>
      </c>
      <c r="C125" s="10">
        <f t="shared" si="8"/>
        <v>554</v>
      </c>
      <c r="D125" s="9">
        <v>344</v>
      </c>
      <c r="E125" s="9">
        <v>93</v>
      </c>
      <c r="F125" s="9">
        <v>1</v>
      </c>
      <c r="G125" s="9">
        <v>1</v>
      </c>
      <c r="H125" s="9">
        <v>1</v>
      </c>
      <c r="I125" s="9">
        <v>0</v>
      </c>
      <c r="J125" s="9">
        <v>3</v>
      </c>
      <c r="K125" s="9">
        <v>27</v>
      </c>
      <c r="L125" s="9">
        <v>78</v>
      </c>
      <c r="M125" s="9">
        <v>6</v>
      </c>
    </row>
    <row r="126" spans="1:13" ht="12.75">
      <c r="A126" s="8" t="s">
        <v>98</v>
      </c>
      <c r="B126" s="8" t="s">
        <v>103</v>
      </c>
      <c r="C126" s="7">
        <f t="shared" si="8"/>
        <v>201</v>
      </c>
      <c r="D126" s="7">
        <v>64</v>
      </c>
      <c r="E126" s="7">
        <v>25</v>
      </c>
      <c r="F126" s="7">
        <v>1</v>
      </c>
      <c r="G126" s="7">
        <v>0</v>
      </c>
      <c r="H126" s="7">
        <v>2</v>
      </c>
      <c r="I126" s="7">
        <v>0</v>
      </c>
      <c r="J126" s="7">
        <v>0</v>
      </c>
      <c r="K126" s="7">
        <v>12</v>
      </c>
      <c r="L126" s="7">
        <v>97</v>
      </c>
      <c r="M126" s="7">
        <v>0</v>
      </c>
    </row>
    <row r="127" spans="1:13" ht="12.75">
      <c r="A127" s="8" t="s">
        <v>98</v>
      </c>
      <c r="B127" s="8" t="s">
        <v>104</v>
      </c>
      <c r="C127" s="10">
        <f t="shared" si="8"/>
        <v>7379</v>
      </c>
      <c r="D127" s="9">
        <v>6505</v>
      </c>
      <c r="E127" s="9">
        <v>576</v>
      </c>
      <c r="F127" s="9">
        <v>72</v>
      </c>
      <c r="G127" s="9">
        <v>1</v>
      </c>
      <c r="H127" s="9">
        <v>3</v>
      </c>
      <c r="I127" s="9">
        <v>0</v>
      </c>
      <c r="J127" s="9">
        <v>0</v>
      </c>
      <c r="K127" s="9">
        <v>108</v>
      </c>
      <c r="L127" s="9">
        <v>91</v>
      </c>
      <c r="M127" s="9">
        <v>23</v>
      </c>
    </row>
    <row r="128" spans="1:13" ht="12.75">
      <c r="A128" s="8" t="s">
        <v>98</v>
      </c>
      <c r="B128" s="8" t="s">
        <v>212</v>
      </c>
      <c r="C128" s="10">
        <f t="shared" si="8"/>
        <v>5574</v>
      </c>
      <c r="D128" s="9">
        <v>4129</v>
      </c>
      <c r="E128" s="9">
        <v>922</v>
      </c>
      <c r="F128" s="9">
        <v>185</v>
      </c>
      <c r="G128" s="9">
        <v>1</v>
      </c>
      <c r="H128" s="9">
        <v>1</v>
      </c>
      <c r="I128" s="9">
        <v>0</v>
      </c>
      <c r="J128" s="9">
        <v>0</v>
      </c>
      <c r="K128" s="9">
        <v>58</v>
      </c>
      <c r="L128" s="9">
        <v>154</v>
      </c>
      <c r="M128" s="9">
        <v>124</v>
      </c>
    </row>
    <row r="129" spans="1:13" ht="12.75">
      <c r="A129" s="8" t="s">
        <v>98</v>
      </c>
      <c r="B129" s="8" t="s">
        <v>213</v>
      </c>
      <c r="C129" s="10">
        <f t="shared" si="8"/>
        <v>3327</v>
      </c>
      <c r="D129" s="9">
        <v>2922</v>
      </c>
      <c r="E129" s="9">
        <v>190</v>
      </c>
      <c r="F129" s="9">
        <v>29</v>
      </c>
      <c r="G129" s="9">
        <v>1</v>
      </c>
      <c r="H129" s="9">
        <v>2</v>
      </c>
      <c r="I129" s="9">
        <v>0</v>
      </c>
      <c r="J129" s="9">
        <v>2</v>
      </c>
      <c r="K129" s="9">
        <v>48</v>
      </c>
      <c r="L129" s="9">
        <v>132</v>
      </c>
      <c r="M129" s="9">
        <v>1</v>
      </c>
    </row>
    <row r="130" spans="1:13" ht="12.75">
      <c r="A130" s="8" t="s">
        <v>98</v>
      </c>
      <c r="B130" s="8" t="s">
        <v>106</v>
      </c>
      <c r="C130" s="10">
        <f t="shared" si="8"/>
        <v>2900</v>
      </c>
      <c r="D130" s="9">
        <v>2198</v>
      </c>
      <c r="E130" s="9">
        <v>293</v>
      </c>
      <c r="F130" s="9">
        <v>30</v>
      </c>
      <c r="G130" s="9">
        <v>0</v>
      </c>
      <c r="H130" s="9">
        <v>1</v>
      </c>
      <c r="I130" s="9">
        <v>0</v>
      </c>
      <c r="J130" s="9">
        <v>0</v>
      </c>
      <c r="K130" s="9">
        <v>49</v>
      </c>
      <c r="L130" s="9">
        <v>302</v>
      </c>
      <c r="M130" s="9">
        <v>27</v>
      </c>
    </row>
    <row r="131" spans="1:13" ht="12.75">
      <c r="A131" s="8" t="s">
        <v>98</v>
      </c>
      <c r="B131" s="8" t="s">
        <v>107</v>
      </c>
      <c r="C131" s="10">
        <f t="shared" si="8"/>
        <v>2608</v>
      </c>
      <c r="D131" s="9">
        <v>2116</v>
      </c>
      <c r="E131" s="9">
        <v>336</v>
      </c>
      <c r="F131" s="9">
        <v>36</v>
      </c>
      <c r="G131" s="9">
        <v>1</v>
      </c>
      <c r="H131" s="9">
        <v>1</v>
      </c>
      <c r="I131" s="9">
        <v>0</v>
      </c>
      <c r="J131" s="9">
        <v>0</v>
      </c>
      <c r="K131" s="9">
        <v>28</v>
      </c>
      <c r="L131" s="9">
        <v>71</v>
      </c>
      <c r="M131" s="9">
        <v>19</v>
      </c>
    </row>
    <row r="132" spans="1:13" ht="12.75">
      <c r="A132" s="8" t="s">
        <v>98</v>
      </c>
      <c r="B132" s="8" t="s">
        <v>108</v>
      </c>
      <c r="C132" s="10">
        <f t="shared" si="8"/>
        <v>1215</v>
      </c>
      <c r="D132" s="9">
        <v>846</v>
      </c>
      <c r="E132" s="9">
        <v>172</v>
      </c>
      <c r="F132" s="9">
        <v>8</v>
      </c>
      <c r="G132" s="9">
        <v>1</v>
      </c>
      <c r="H132" s="9">
        <v>1</v>
      </c>
      <c r="I132" s="9">
        <v>0</v>
      </c>
      <c r="J132" s="9">
        <v>0</v>
      </c>
      <c r="K132" s="9">
        <v>24</v>
      </c>
      <c r="L132" s="9">
        <v>148</v>
      </c>
      <c r="M132" s="9">
        <v>15</v>
      </c>
    </row>
    <row r="133" spans="1:13" ht="12.75">
      <c r="A133" s="8" t="s">
        <v>98</v>
      </c>
      <c r="B133" s="8" t="s">
        <v>109</v>
      </c>
      <c r="C133" s="10">
        <f t="shared" si="8"/>
        <v>790</v>
      </c>
      <c r="D133" s="9">
        <v>588</v>
      </c>
      <c r="E133" s="9">
        <v>140</v>
      </c>
      <c r="F133" s="9">
        <v>10</v>
      </c>
      <c r="G133" s="9">
        <v>1</v>
      </c>
      <c r="H133" s="9">
        <v>1</v>
      </c>
      <c r="I133" s="9">
        <v>0</v>
      </c>
      <c r="J133" s="9">
        <v>0</v>
      </c>
      <c r="K133" s="9">
        <v>16</v>
      </c>
      <c r="L133" s="9">
        <v>34</v>
      </c>
      <c r="M133" s="9">
        <v>0</v>
      </c>
    </row>
    <row r="134" spans="1:13" ht="12.75">
      <c r="A134" s="8" t="s">
        <v>98</v>
      </c>
      <c r="B134" s="8" t="s">
        <v>110</v>
      </c>
      <c r="C134" s="10">
        <f t="shared" si="8"/>
        <v>877</v>
      </c>
      <c r="D134" s="9">
        <v>643</v>
      </c>
      <c r="E134" s="9">
        <v>143</v>
      </c>
      <c r="F134" s="9">
        <v>0</v>
      </c>
      <c r="G134" s="9">
        <v>1</v>
      </c>
      <c r="H134" s="9">
        <v>1</v>
      </c>
      <c r="I134" s="9">
        <v>0</v>
      </c>
      <c r="J134" s="9">
        <v>0</v>
      </c>
      <c r="K134" s="9">
        <v>19</v>
      </c>
      <c r="L134" s="9">
        <v>55</v>
      </c>
      <c r="M134" s="9">
        <v>15</v>
      </c>
    </row>
    <row r="135" spans="1:13" ht="12.75">
      <c r="A135" s="8" t="s">
        <v>98</v>
      </c>
      <c r="B135" s="8" t="s">
        <v>214</v>
      </c>
      <c r="C135" s="10">
        <f t="shared" si="8"/>
        <v>400</v>
      </c>
      <c r="D135" s="9">
        <v>306</v>
      </c>
      <c r="E135" s="9">
        <v>34</v>
      </c>
      <c r="F135" s="9">
        <v>2</v>
      </c>
      <c r="G135" s="9">
        <v>1</v>
      </c>
      <c r="H135" s="9">
        <v>1</v>
      </c>
      <c r="I135" s="9">
        <v>0</v>
      </c>
      <c r="J135" s="9">
        <v>0</v>
      </c>
      <c r="K135" s="9">
        <v>12</v>
      </c>
      <c r="L135" s="9">
        <v>44</v>
      </c>
      <c r="M135" s="9">
        <v>0</v>
      </c>
    </row>
    <row r="136" spans="1:13" s="11" customFormat="1" ht="12.75">
      <c r="A136" s="15" t="s">
        <v>251</v>
      </c>
      <c r="B136" s="8"/>
      <c r="C136" s="16">
        <f aca="true" t="shared" si="16" ref="C136:C199">SUM(D136:M136)</f>
        <v>27569</v>
      </c>
      <c r="D136" s="16">
        <f aca="true" t="shared" si="17" ref="D136:M136">SUM(D122:D135)</f>
        <v>21975</v>
      </c>
      <c r="E136" s="16">
        <f t="shared" si="17"/>
        <v>3069</v>
      </c>
      <c r="F136" s="16">
        <f t="shared" si="17"/>
        <v>431</v>
      </c>
      <c r="G136" s="16">
        <f t="shared" si="17"/>
        <v>11</v>
      </c>
      <c r="H136" s="16">
        <f t="shared" si="17"/>
        <v>21</v>
      </c>
      <c r="I136" s="16">
        <f t="shared" si="17"/>
        <v>0</v>
      </c>
      <c r="J136" s="16">
        <f t="shared" si="17"/>
        <v>18</v>
      </c>
      <c r="K136" s="16">
        <f t="shared" si="17"/>
        <v>439</v>
      </c>
      <c r="L136" s="16">
        <f t="shared" si="17"/>
        <v>1366</v>
      </c>
      <c r="M136" s="16">
        <f t="shared" si="17"/>
        <v>239</v>
      </c>
    </row>
    <row r="137" spans="1:13" ht="12.75">
      <c r="A137" s="8" t="s">
        <v>111</v>
      </c>
      <c r="B137" s="8" t="s">
        <v>112</v>
      </c>
      <c r="C137" s="7">
        <f t="shared" si="16"/>
        <v>2031</v>
      </c>
      <c r="D137" s="7">
        <v>1605</v>
      </c>
      <c r="E137" s="7">
        <v>375</v>
      </c>
      <c r="F137" s="7">
        <v>0</v>
      </c>
      <c r="G137" s="7">
        <v>0</v>
      </c>
      <c r="H137" s="7">
        <v>1</v>
      </c>
      <c r="I137" s="7">
        <v>0</v>
      </c>
      <c r="J137" s="7">
        <v>0</v>
      </c>
      <c r="K137" s="7">
        <v>50</v>
      </c>
      <c r="L137" s="7">
        <v>0</v>
      </c>
      <c r="M137" s="7">
        <v>0</v>
      </c>
    </row>
    <row r="138" spans="1:13" ht="12.75">
      <c r="A138" s="8" t="s">
        <v>111</v>
      </c>
      <c r="B138" s="8" t="s">
        <v>113</v>
      </c>
      <c r="C138" s="10">
        <f t="shared" si="16"/>
        <v>8808</v>
      </c>
      <c r="D138" s="9">
        <v>7051</v>
      </c>
      <c r="E138" s="9">
        <v>1602</v>
      </c>
      <c r="F138" s="9">
        <v>0</v>
      </c>
      <c r="G138" s="9">
        <v>0</v>
      </c>
      <c r="H138" s="9">
        <v>1</v>
      </c>
      <c r="I138" s="9">
        <v>0</v>
      </c>
      <c r="J138" s="9">
        <v>0</v>
      </c>
      <c r="K138" s="9">
        <v>153</v>
      </c>
      <c r="L138" s="9">
        <v>0</v>
      </c>
      <c r="M138" s="9">
        <v>1</v>
      </c>
    </row>
    <row r="139" spans="1:13" ht="12.75">
      <c r="A139" s="8" t="s">
        <v>111</v>
      </c>
      <c r="B139" s="8" t="s">
        <v>114</v>
      </c>
      <c r="C139" s="10">
        <f t="shared" si="16"/>
        <v>3870</v>
      </c>
      <c r="D139" s="9">
        <v>3485</v>
      </c>
      <c r="E139" s="9">
        <v>258</v>
      </c>
      <c r="F139" s="9">
        <v>0</v>
      </c>
      <c r="G139" s="9">
        <v>3</v>
      </c>
      <c r="H139" s="9">
        <v>8</v>
      </c>
      <c r="I139" s="9">
        <v>0</v>
      </c>
      <c r="J139" s="9">
        <v>34</v>
      </c>
      <c r="K139" s="9">
        <v>79</v>
      </c>
      <c r="L139" s="9">
        <v>0</v>
      </c>
      <c r="M139" s="9">
        <v>3</v>
      </c>
    </row>
    <row r="140" spans="1:13" s="11" customFormat="1" ht="12.75">
      <c r="A140" s="15" t="s">
        <v>252</v>
      </c>
      <c r="B140" s="8"/>
      <c r="C140" s="16">
        <f t="shared" si="16"/>
        <v>14709</v>
      </c>
      <c r="D140" s="16">
        <f>+D137+D138+D139</f>
        <v>12141</v>
      </c>
      <c r="E140" s="16">
        <f aca="true" t="shared" si="18" ref="E140:M140">+E137+E138+E139</f>
        <v>2235</v>
      </c>
      <c r="F140" s="16">
        <f t="shared" si="18"/>
        <v>0</v>
      </c>
      <c r="G140" s="16">
        <f t="shared" si="18"/>
        <v>3</v>
      </c>
      <c r="H140" s="16">
        <f t="shared" si="18"/>
        <v>10</v>
      </c>
      <c r="I140" s="16">
        <f t="shared" si="18"/>
        <v>0</v>
      </c>
      <c r="J140" s="16">
        <f t="shared" si="18"/>
        <v>34</v>
      </c>
      <c r="K140" s="16">
        <f t="shared" si="18"/>
        <v>282</v>
      </c>
      <c r="L140" s="16">
        <f t="shared" si="18"/>
        <v>0</v>
      </c>
      <c r="M140" s="16">
        <f t="shared" si="18"/>
        <v>4</v>
      </c>
    </row>
    <row r="141" spans="1:13" ht="12.75">
      <c r="A141" s="8" t="s">
        <v>115</v>
      </c>
      <c r="B141" s="8" t="s">
        <v>215</v>
      </c>
      <c r="C141" s="7">
        <f t="shared" si="16"/>
        <v>508</v>
      </c>
      <c r="D141" s="7">
        <v>44</v>
      </c>
      <c r="E141" s="7">
        <v>15</v>
      </c>
      <c r="F141" s="7">
        <v>4</v>
      </c>
      <c r="G141" s="7">
        <v>0</v>
      </c>
      <c r="H141" s="7">
        <v>1</v>
      </c>
      <c r="I141" s="7">
        <v>0</v>
      </c>
      <c r="J141" s="7">
        <v>0</v>
      </c>
      <c r="K141" s="7">
        <v>14</v>
      </c>
      <c r="L141" s="7">
        <v>430</v>
      </c>
      <c r="M141" s="7">
        <v>0</v>
      </c>
    </row>
    <row r="142" spans="1:13" ht="12.75">
      <c r="A142" s="8" t="s">
        <v>115</v>
      </c>
      <c r="B142" s="8" t="s">
        <v>116</v>
      </c>
      <c r="C142" s="10">
        <f t="shared" si="16"/>
        <v>808</v>
      </c>
      <c r="D142" s="9">
        <v>675</v>
      </c>
      <c r="E142" s="9">
        <v>115</v>
      </c>
      <c r="F142" s="9">
        <v>0</v>
      </c>
      <c r="G142" s="9">
        <v>1</v>
      </c>
      <c r="H142" s="9">
        <v>1</v>
      </c>
      <c r="I142" s="9">
        <v>0</v>
      </c>
      <c r="J142" s="9">
        <v>0</v>
      </c>
      <c r="K142" s="9">
        <v>15</v>
      </c>
      <c r="L142" s="9">
        <v>0</v>
      </c>
      <c r="M142" s="9">
        <v>1</v>
      </c>
    </row>
    <row r="143" spans="1:13" ht="12.75">
      <c r="A143" s="8" t="s">
        <v>115</v>
      </c>
      <c r="B143" s="8" t="s">
        <v>269</v>
      </c>
      <c r="C143" s="7">
        <f t="shared" si="16"/>
        <v>1747</v>
      </c>
      <c r="D143" s="7">
        <v>1532</v>
      </c>
      <c r="E143" s="7">
        <v>179</v>
      </c>
      <c r="F143" s="7">
        <v>0</v>
      </c>
      <c r="G143" s="7">
        <v>0</v>
      </c>
      <c r="H143" s="7">
        <v>1</v>
      </c>
      <c r="I143" s="7">
        <v>0</v>
      </c>
      <c r="J143" s="7">
        <v>0</v>
      </c>
      <c r="K143" s="7">
        <v>35</v>
      </c>
      <c r="L143" s="7">
        <v>0</v>
      </c>
      <c r="M143" s="7">
        <v>0</v>
      </c>
    </row>
    <row r="144" spans="1:13" ht="12.75">
      <c r="A144" s="8" t="s">
        <v>115</v>
      </c>
      <c r="B144" s="8" t="s">
        <v>114</v>
      </c>
      <c r="C144" s="10">
        <f t="shared" si="16"/>
        <v>18572</v>
      </c>
      <c r="D144" s="9">
        <v>15741</v>
      </c>
      <c r="E144" s="9">
        <v>2493</v>
      </c>
      <c r="F144" s="9">
        <v>0</v>
      </c>
      <c r="G144" s="9">
        <v>6</v>
      </c>
      <c r="H144" s="9">
        <v>11</v>
      </c>
      <c r="I144" s="9">
        <v>0</v>
      </c>
      <c r="J144" s="9">
        <v>23</v>
      </c>
      <c r="K144" s="9">
        <v>268</v>
      </c>
      <c r="L144" s="9">
        <v>0</v>
      </c>
      <c r="M144" s="9">
        <v>30</v>
      </c>
    </row>
    <row r="145" spans="1:13" s="11" customFormat="1" ht="12.75">
      <c r="A145" s="15" t="s">
        <v>253</v>
      </c>
      <c r="B145" s="8"/>
      <c r="C145" s="5">
        <f t="shared" si="16"/>
        <v>21635</v>
      </c>
      <c r="D145" s="16">
        <f>+D141+D142+D143+D144</f>
        <v>17992</v>
      </c>
      <c r="E145" s="16">
        <f aca="true" t="shared" si="19" ref="E145:M145">+E141+E142+E143+E144</f>
        <v>2802</v>
      </c>
      <c r="F145" s="16">
        <f t="shared" si="19"/>
        <v>4</v>
      </c>
      <c r="G145" s="16">
        <f t="shared" si="19"/>
        <v>7</v>
      </c>
      <c r="H145" s="16">
        <f t="shared" si="19"/>
        <v>14</v>
      </c>
      <c r="I145" s="16">
        <f t="shared" si="19"/>
        <v>0</v>
      </c>
      <c r="J145" s="16">
        <f t="shared" si="19"/>
        <v>23</v>
      </c>
      <c r="K145" s="16">
        <f t="shared" si="19"/>
        <v>332</v>
      </c>
      <c r="L145" s="16">
        <f t="shared" si="19"/>
        <v>430</v>
      </c>
      <c r="M145" s="16">
        <f t="shared" si="19"/>
        <v>31</v>
      </c>
    </row>
    <row r="146" spans="1:13" ht="12.75">
      <c r="A146" s="8" t="s">
        <v>118</v>
      </c>
      <c r="B146" s="8" t="s">
        <v>119</v>
      </c>
      <c r="C146" s="10">
        <f t="shared" si="16"/>
        <v>970</v>
      </c>
      <c r="D146" s="9">
        <v>685</v>
      </c>
      <c r="E146" s="9">
        <v>156</v>
      </c>
      <c r="F146" s="9">
        <v>0</v>
      </c>
      <c r="G146" s="9">
        <v>0</v>
      </c>
      <c r="H146" s="9">
        <v>1</v>
      </c>
      <c r="I146" s="9">
        <v>0</v>
      </c>
      <c r="J146" s="9">
        <v>0</v>
      </c>
      <c r="K146" s="9">
        <v>29</v>
      </c>
      <c r="L146" s="9">
        <v>88</v>
      </c>
      <c r="M146" s="9">
        <v>11</v>
      </c>
    </row>
    <row r="147" spans="1:13" ht="12.75">
      <c r="A147" s="8" t="s">
        <v>118</v>
      </c>
      <c r="B147" s="8" t="s">
        <v>120</v>
      </c>
      <c r="C147" s="10">
        <f t="shared" si="16"/>
        <v>892</v>
      </c>
      <c r="D147" s="9">
        <v>534</v>
      </c>
      <c r="E147" s="9">
        <v>110</v>
      </c>
      <c r="F147" s="9">
        <v>2</v>
      </c>
      <c r="G147" s="9">
        <v>1</v>
      </c>
      <c r="H147" s="9">
        <v>1</v>
      </c>
      <c r="I147" s="9">
        <v>0</v>
      </c>
      <c r="J147" s="9">
        <v>0</v>
      </c>
      <c r="K147" s="9">
        <v>28</v>
      </c>
      <c r="L147" s="9">
        <v>208</v>
      </c>
      <c r="M147" s="9">
        <v>8</v>
      </c>
    </row>
    <row r="148" spans="1:13" ht="12.75">
      <c r="A148" s="8" t="s">
        <v>118</v>
      </c>
      <c r="B148" s="8" t="s">
        <v>121</v>
      </c>
      <c r="C148" s="7">
        <f t="shared" si="16"/>
        <v>807</v>
      </c>
      <c r="D148" s="7">
        <v>474</v>
      </c>
      <c r="E148" s="7">
        <v>89</v>
      </c>
      <c r="F148" s="7">
        <v>0</v>
      </c>
      <c r="G148" s="7">
        <v>1</v>
      </c>
      <c r="H148" s="7">
        <v>1</v>
      </c>
      <c r="I148" s="7">
        <v>0</v>
      </c>
      <c r="J148" s="7">
        <v>1</v>
      </c>
      <c r="K148" s="7">
        <v>23</v>
      </c>
      <c r="L148" s="7">
        <v>212</v>
      </c>
      <c r="M148" s="13">
        <v>6</v>
      </c>
    </row>
    <row r="149" spans="1:13" ht="12.75">
      <c r="A149" s="8" t="s">
        <v>118</v>
      </c>
      <c r="B149" s="8" t="s">
        <v>270</v>
      </c>
      <c r="C149" s="10">
        <f t="shared" si="16"/>
        <v>674</v>
      </c>
      <c r="D149" s="9">
        <v>472</v>
      </c>
      <c r="E149" s="9">
        <v>67</v>
      </c>
      <c r="F149" s="9">
        <v>9</v>
      </c>
      <c r="G149" s="9">
        <v>0</v>
      </c>
      <c r="H149" s="9">
        <v>1</v>
      </c>
      <c r="I149" s="9">
        <v>0</v>
      </c>
      <c r="J149" s="9">
        <v>0</v>
      </c>
      <c r="K149" s="9">
        <v>24</v>
      </c>
      <c r="L149" s="9">
        <v>91</v>
      </c>
      <c r="M149" s="9">
        <v>10</v>
      </c>
    </row>
    <row r="150" spans="1:13" ht="12.75">
      <c r="A150" s="8" t="s">
        <v>118</v>
      </c>
      <c r="B150" s="8" t="s">
        <v>123</v>
      </c>
      <c r="C150" s="10">
        <f t="shared" si="16"/>
        <v>690</v>
      </c>
      <c r="D150" s="9">
        <v>528</v>
      </c>
      <c r="E150" s="9">
        <v>53</v>
      </c>
      <c r="F150" s="9">
        <v>9</v>
      </c>
      <c r="G150" s="9">
        <v>0</v>
      </c>
      <c r="H150" s="9">
        <v>1</v>
      </c>
      <c r="I150" s="9">
        <v>0</v>
      </c>
      <c r="J150" s="9">
        <v>0</v>
      </c>
      <c r="K150" s="9">
        <v>19</v>
      </c>
      <c r="L150" s="9">
        <v>74</v>
      </c>
      <c r="M150" s="9">
        <v>6</v>
      </c>
    </row>
    <row r="151" spans="1:13" ht="12.75">
      <c r="A151" s="8" t="s">
        <v>118</v>
      </c>
      <c r="B151" s="8" t="s">
        <v>124</v>
      </c>
      <c r="C151" s="7">
        <f t="shared" si="16"/>
        <v>703</v>
      </c>
      <c r="D151" s="7">
        <v>437</v>
      </c>
      <c r="E151" s="7">
        <v>87</v>
      </c>
      <c r="F151" s="7">
        <v>0</v>
      </c>
      <c r="G151" s="7">
        <v>0</v>
      </c>
      <c r="H151" s="7">
        <v>1</v>
      </c>
      <c r="I151" s="7">
        <v>0</v>
      </c>
      <c r="J151" s="7">
        <v>0</v>
      </c>
      <c r="K151" s="7">
        <v>20</v>
      </c>
      <c r="L151" s="7">
        <v>152</v>
      </c>
      <c r="M151" s="7">
        <v>6</v>
      </c>
    </row>
    <row r="152" spans="1:13" ht="12.75">
      <c r="A152" s="8" t="s">
        <v>118</v>
      </c>
      <c r="B152" s="8" t="s">
        <v>125</v>
      </c>
      <c r="C152" s="10">
        <f t="shared" si="16"/>
        <v>712</v>
      </c>
      <c r="D152" s="9">
        <v>517</v>
      </c>
      <c r="E152" s="9">
        <v>55</v>
      </c>
      <c r="F152" s="9">
        <v>0</v>
      </c>
      <c r="G152" s="9">
        <v>0</v>
      </c>
      <c r="H152" s="9">
        <v>1</v>
      </c>
      <c r="I152" s="9">
        <v>0</v>
      </c>
      <c r="J152" s="9">
        <v>0</v>
      </c>
      <c r="K152" s="9">
        <v>7</v>
      </c>
      <c r="L152" s="9">
        <v>118</v>
      </c>
      <c r="M152" s="9">
        <v>14</v>
      </c>
    </row>
    <row r="153" spans="1:13" ht="12.75">
      <c r="A153" s="8" t="s">
        <v>118</v>
      </c>
      <c r="B153" s="8" t="s">
        <v>126</v>
      </c>
      <c r="C153" s="10">
        <f t="shared" si="16"/>
        <v>10187</v>
      </c>
      <c r="D153" s="9">
        <v>8753</v>
      </c>
      <c r="E153" s="9">
        <v>1196</v>
      </c>
      <c r="F153" s="9">
        <v>15</v>
      </c>
      <c r="G153" s="9">
        <v>1</v>
      </c>
      <c r="H153" s="9">
        <v>1</v>
      </c>
      <c r="I153" s="9">
        <v>0</v>
      </c>
      <c r="J153" s="9">
        <v>0</v>
      </c>
      <c r="K153" s="9">
        <v>41</v>
      </c>
      <c r="L153" s="9">
        <v>148</v>
      </c>
      <c r="M153" s="9">
        <v>32</v>
      </c>
    </row>
    <row r="154" spans="1:13" ht="12.75">
      <c r="A154" s="8" t="s">
        <v>118</v>
      </c>
      <c r="B154" s="8" t="s">
        <v>127</v>
      </c>
      <c r="C154" s="10">
        <f t="shared" si="16"/>
        <v>8954</v>
      </c>
      <c r="D154" s="9">
        <v>6924</v>
      </c>
      <c r="E154" s="9">
        <v>1601</v>
      </c>
      <c r="F154" s="9">
        <v>180</v>
      </c>
      <c r="G154" s="9">
        <v>1</v>
      </c>
      <c r="H154" s="9">
        <v>1</v>
      </c>
      <c r="I154" s="9">
        <v>0</v>
      </c>
      <c r="J154" s="9">
        <v>0</v>
      </c>
      <c r="K154" s="9">
        <v>80</v>
      </c>
      <c r="L154" s="9">
        <v>146</v>
      </c>
      <c r="M154" s="9">
        <v>21</v>
      </c>
    </row>
    <row r="155" spans="1:13" ht="12.75">
      <c r="A155" s="8" t="s">
        <v>118</v>
      </c>
      <c r="B155" s="8" t="s">
        <v>128</v>
      </c>
      <c r="C155" s="10">
        <f t="shared" si="16"/>
        <v>8451</v>
      </c>
      <c r="D155" s="9">
        <v>6567</v>
      </c>
      <c r="E155" s="9">
        <v>1106</v>
      </c>
      <c r="F155" s="9">
        <v>160</v>
      </c>
      <c r="G155" s="9">
        <v>0</v>
      </c>
      <c r="H155" s="9">
        <v>1</v>
      </c>
      <c r="I155" s="9">
        <v>0</v>
      </c>
      <c r="J155" s="9">
        <v>0</v>
      </c>
      <c r="K155" s="9">
        <v>137</v>
      </c>
      <c r="L155" s="9">
        <v>452</v>
      </c>
      <c r="M155" s="9">
        <v>28</v>
      </c>
    </row>
    <row r="156" spans="1:13" ht="12.75">
      <c r="A156" s="8" t="s">
        <v>118</v>
      </c>
      <c r="B156" s="8" t="s">
        <v>129</v>
      </c>
      <c r="C156" s="10">
        <f t="shared" si="16"/>
        <v>473</v>
      </c>
      <c r="D156" s="9">
        <v>249</v>
      </c>
      <c r="E156" s="9">
        <v>15</v>
      </c>
      <c r="F156" s="9">
        <v>6</v>
      </c>
      <c r="G156" s="9">
        <v>1</v>
      </c>
      <c r="H156" s="9">
        <v>1</v>
      </c>
      <c r="I156" s="9">
        <v>0</v>
      </c>
      <c r="J156" s="9">
        <v>0</v>
      </c>
      <c r="K156" s="9">
        <v>40</v>
      </c>
      <c r="L156" s="9">
        <v>158</v>
      </c>
      <c r="M156" s="9">
        <v>3</v>
      </c>
    </row>
    <row r="157" spans="1:13" ht="12.75">
      <c r="A157" s="8" t="s">
        <v>118</v>
      </c>
      <c r="B157" s="8" t="s">
        <v>130</v>
      </c>
      <c r="C157" s="10">
        <f t="shared" si="16"/>
        <v>659</v>
      </c>
      <c r="D157" s="7">
        <v>469</v>
      </c>
      <c r="E157" s="7">
        <v>86</v>
      </c>
      <c r="F157" s="7">
        <v>0</v>
      </c>
      <c r="G157" s="7">
        <v>0</v>
      </c>
      <c r="H157" s="7">
        <v>1</v>
      </c>
      <c r="I157" s="7">
        <v>0</v>
      </c>
      <c r="J157" s="7">
        <v>0</v>
      </c>
      <c r="K157" s="7">
        <v>0</v>
      </c>
      <c r="L157" s="7">
        <v>103</v>
      </c>
      <c r="M157" s="7">
        <v>0</v>
      </c>
    </row>
    <row r="158" spans="1:13" ht="12.75">
      <c r="A158" s="8" t="s">
        <v>118</v>
      </c>
      <c r="B158" s="8" t="s">
        <v>131</v>
      </c>
      <c r="C158" s="10">
        <f t="shared" si="16"/>
        <v>293</v>
      </c>
      <c r="D158" s="9">
        <v>141</v>
      </c>
      <c r="E158" s="9">
        <v>69</v>
      </c>
      <c r="F158" s="9">
        <v>0</v>
      </c>
      <c r="G158" s="9">
        <v>0</v>
      </c>
      <c r="H158" s="9">
        <v>1</v>
      </c>
      <c r="I158" s="9">
        <v>0</v>
      </c>
      <c r="J158" s="9">
        <v>0</v>
      </c>
      <c r="K158" s="9">
        <v>4</v>
      </c>
      <c r="L158" s="9">
        <v>75</v>
      </c>
      <c r="M158" s="9">
        <v>3</v>
      </c>
    </row>
    <row r="159" spans="1:13" ht="12.75">
      <c r="A159" s="8" t="s">
        <v>118</v>
      </c>
      <c r="B159" s="8" t="s">
        <v>132</v>
      </c>
      <c r="C159" s="10">
        <f t="shared" si="16"/>
        <v>5034</v>
      </c>
      <c r="D159" s="9">
        <v>4040</v>
      </c>
      <c r="E159" s="9">
        <v>556</v>
      </c>
      <c r="F159" s="9">
        <v>18</v>
      </c>
      <c r="G159" s="9">
        <v>0</v>
      </c>
      <c r="H159" s="9">
        <v>1</v>
      </c>
      <c r="I159" s="9">
        <v>0</v>
      </c>
      <c r="J159" s="9">
        <v>0</v>
      </c>
      <c r="K159" s="9">
        <v>52</v>
      </c>
      <c r="L159" s="9">
        <v>279</v>
      </c>
      <c r="M159" s="9">
        <v>88</v>
      </c>
    </row>
    <row r="160" spans="1:13" ht="12.75">
      <c r="A160" s="8" t="s">
        <v>118</v>
      </c>
      <c r="B160" s="8" t="s">
        <v>133</v>
      </c>
      <c r="C160" s="10">
        <f t="shared" si="16"/>
        <v>3120</v>
      </c>
      <c r="D160" s="9">
        <v>2365</v>
      </c>
      <c r="E160" s="9">
        <v>521</v>
      </c>
      <c r="F160" s="9">
        <v>28</v>
      </c>
      <c r="G160" s="9">
        <v>1</v>
      </c>
      <c r="H160" s="9">
        <v>1</v>
      </c>
      <c r="I160" s="9">
        <v>0</v>
      </c>
      <c r="J160" s="9">
        <v>0</v>
      </c>
      <c r="K160" s="9">
        <v>24</v>
      </c>
      <c r="L160" s="9">
        <v>180</v>
      </c>
      <c r="M160" s="9">
        <v>0</v>
      </c>
    </row>
    <row r="161" spans="1:13" ht="12.75">
      <c r="A161" s="8" t="s">
        <v>118</v>
      </c>
      <c r="B161" s="8" t="s">
        <v>217</v>
      </c>
      <c r="C161" s="7">
        <f t="shared" si="16"/>
        <v>346</v>
      </c>
      <c r="D161" s="7">
        <v>75</v>
      </c>
      <c r="E161" s="7">
        <v>0</v>
      </c>
      <c r="F161" s="7">
        <v>4</v>
      </c>
      <c r="G161" s="7">
        <v>0</v>
      </c>
      <c r="H161" s="7">
        <v>1</v>
      </c>
      <c r="I161" s="7">
        <v>0</v>
      </c>
      <c r="J161" s="7">
        <v>0</v>
      </c>
      <c r="K161" s="7">
        <v>9</v>
      </c>
      <c r="L161" s="7">
        <v>256</v>
      </c>
      <c r="M161" s="7">
        <v>1</v>
      </c>
    </row>
    <row r="162" spans="1:13" ht="12.75">
      <c r="A162" s="8" t="s">
        <v>118</v>
      </c>
      <c r="B162" s="8" t="s">
        <v>134</v>
      </c>
      <c r="C162" s="10">
        <f t="shared" si="16"/>
        <v>2592</v>
      </c>
      <c r="D162" s="9">
        <v>2100</v>
      </c>
      <c r="E162" s="9">
        <v>330</v>
      </c>
      <c r="F162" s="9">
        <v>9</v>
      </c>
      <c r="G162" s="9">
        <v>0</v>
      </c>
      <c r="H162" s="9">
        <v>1</v>
      </c>
      <c r="I162" s="9">
        <v>0</v>
      </c>
      <c r="J162" s="9">
        <v>0</v>
      </c>
      <c r="K162" s="9">
        <v>32</v>
      </c>
      <c r="L162" s="9">
        <v>119</v>
      </c>
      <c r="M162" s="9">
        <v>1</v>
      </c>
    </row>
    <row r="163" spans="1:13" ht="12.75">
      <c r="A163" s="8" t="s">
        <v>118</v>
      </c>
      <c r="B163" s="8" t="s">
        <v>135</v>
      </c>
      <c r="C163" s="10">
        <f t="shared" si="16"/>
        <v>1838</v>
      </c>
      <c r="D163" s="9">
        <v>1472</v>
      </c>
      <c r="E163" s="9">
        <v>166</v>
      </c>
      <c r="F163" s="9">
        <v>15</v>
      </c>
      <c r="G163" s="9">
        <v>0</v>
      </c>
      <c r="H163" s="9">
        <v>1</v>
      </c>
      <c r="I163" s="9">
        <v>0</v>
      </c>
      <c r="J163" s="9">
        <v>0</v>
      </c>
      <c r="K163" s="9">
        <v>24</v>
      </c>
      <c r="L163" s="9">
        <v>149</v>
      </c>
      <c r="M163" s="9">
        <v>11</v>
      </c>
    </row>
    <row r="164" spans="1:13" ht="12.75">
      <c r="A164" s="8" t="s">
        <v>118</v>
      </c>
      <c r="B164" s="8" t="s">
        <v>218</v>
      </c>
      <c r="C164" s="10">
        <f t="shared" si="16"/>
        <v>1543</v>
      </c>
      <c r="D164" s="9">
        <v>1190</v>
      </c>
      <c r="E164" s="9">
        <v>203</v>
      </c>
      <c r="F164" s="9">
        <v>6</v>
      </c>
      <c r="G164" s="9">
        <v>2</v>
      </c>
      <c r="H164" s="9">
        <v>9</v>
      </c>
      <c r="I164" s="9">
        <v>0</v>
      </c>
      <c r="J164" s="9">
        <v>0</v>
      </c>
      <c r="K164" s="9">
        <v>18</v>
      </c>
      <c r="L164" s="9">
        <v>110</v>
      </c>
      <c r="M164" s="9">
        <v>5</v>
      </c>
    </row>
    <row r="165" spans="1:13" ht="12.75">
      <c r="A165" s="8" t="s">
        <v>118</v>
      </c>
      <c r="B165" s="8" t="s">
        <v>136</v>
      </c>
      <c r="C165" s="10">
        <f t="shared" si="16"/>
        <v>1221</v>
      </c>
      <c r="D165" s="9">
        <v>887</v>
      </c>
      <c r="E165" s="9">
        <v>161</v>
      </c>
      <c r="F165" s="9">
        <v>3</v>
      </c>
      <c r="G165" s="9">
        <v>1</v>
      </c>
      <c r="H165" s="9">
        <v>1</v>
      </c>
      <c r="I165" s="9">
        <v>0</v>
      </c>
      <c r="J165" s="9">
        <v>0</v>
      </c>
      <c r="K165" s="9">
        <v>19</v>
      </c>
      <c r="L165" s="9">
        <v>148</v>
      </c>
      <c r="M165" s="9">
        <v>1</v>
      </c>
    </row>
    <row r="166" spans="1:13" ht="12.75">
      <c r="A166" s="8" t="s">
        <v>118</v>
      </c>
      <c r="B166" s="8" t="s">
        <v>219</v>
      </c>
      <c r="C166" s="10">
        <f t="shared" si="16"/>
        <v>1213</v>
      </c>
      <c r="D166" s="9">
        <v>944</v>
      </c>
      <c r="E166" s="9">
        <v>130</v>
      </c>
      <c r="F166" s="9">
        <v>29</v>
      </c>
      <c r="G166" s="9">
        <v>1</v>
      </c>
      <c r="H166" s="9">
        <v>1</v>
      </c>
      <c r="I166" s="9">
        <v>0</v>
      </c>
      <c r="J166" s="9">
        <v>0</v>
      </c>
      <c r="K166" s="9">
        <v>25</v>
      </c>
      <c r="L166" s="9">
        <v>79</v>
      </c>
      <c r="M166" s="9">
        <v>4</v>
      </c>
    </row>
    <row r="167" spans="1:13" ht="12.75">
      <c r="A167" s="8" t="s">
        <v>118</v>
      </c>
      <c r="B167" s="8" t="s">
        <v>137</v>
      </c>
      <c r="C167" s="10">
        <f t="shared" si="16"/>
        <v>1534</v>
      </c>
      <c r="D167" s="9">
        <v>1249</v>
      </c>
      <c r="E167" s="9">
        <v>89</v>
      </c>
      <c r="F167" s="9">
        <v>17</v>
      </c>
      <c r="G167" s="9">
        <v>1</v>
      </c>
      <c r="H167" s="9">
        <v>1</v>
      </c>
      <c r="I167" s="9">
        <v>0</v>
      </c>
      <c r="J167" s="9">
        <v>0</v>
      </c>
      <c r="K167" s="9">
        <v>24</v>
      </c>
      <c r="L167" s="9">
        <v>138</v>
      </c>
      <c r="M167" s="9">
        <v>15</v>
      </c>
    </row>
    <row r="168" spans="1:13" ht="12.75">
      <c r="A168" s="8" t="s">
        <v>118</v>
      </c>
      <c r="B168" s="8" t="s">
        <v>138</v>
      </c>
      <c r="C168" s="10">
        <f t="shared" si="16"/>
        <v>1476</v>
      </c>
      <c r="D168" s="9">
        <v>1241</v>
      </c>
      <c r="E168" s="9">
        <v>99</v>
      </c>
      <c r="F168" s="9">
        <v>8</v>
      </c>
      <c r="G168" s="9">
        <v>0</v>
      </c>
      <c r="H168" s="9">
        <v>1</v>
      </c>
      <c r="I168" s="9">
        <v>0</v>
      </c>
      <c r="J168" s="9">
        <v>0</v>
      </c>
      <c r="K168" s="9">
        <v>39</v>
      </c>
      <c r="L168" s="9">
        <v>88</v>
      </c>
      <c r="M168" s="9">
        <v>0</v>
      </c>
    </row>
    <row r="169" spans="1:13" ht="12.75">
      <c r="A169" s="8" t="s">
        <v>118</v>
      </c>
      <c r="B169" s="8" t="s">
        <v>139</v>
      </c>
      <c r="C169" s="10">
        <f t="shared" si="16"/>
        <v>930</v>
      </c>
      <c r="D169" s="9">
        <v>674</v>
      </c>
      <c r="E169" s="9">
        <v>139</v>
      </c>
      <c r="F169" s="9">
        <v>5</v>
      </c>
      <c r="G169" s="9">
        <v>0</v>
      </c>
      <c r="H169" s="9">
        <v>1</v>
      </c>
      <c r="I169" s="9">
        <v>0</v>
      </c>
      <c r="J169" s="9">
        <v>0</v>
      </c>
      <c r="K169" s="9">
        <v>12</v>
      </c>
      <c r="L169" s="9">
        <v>98</v>
      </c>
      <c r="M169" s="9">
        <v>1</v>
      </c>
    </row>
    <row r="170" spans="1:13" ht="12.75">
      <c r="A170" s="8" t="s">
        <v>118</v>
      </c>
      <c r="B170" s="8" t="s">
        <v>271</v>
      </c>
      <c r="C170" s="7">
        <f t="shared" si="16"/>
        <v>1972</v>
      </c>
      <c r="D170" s="7">
        <v>1527</v>
      </c>
      <c r="E170" s="7">
        <v>170</v>
      </c>
      <c r="F170" s="7">
        <v>21</v>
      </c>
      <c r="G170" s="7">
        <v>2</v>
      </c>
      <c r="H170" s="7">
        <v>2</v>
      </c>
      <c r="I170" s="7">
        <v>0</v>
      </c>
      <c r="J170" s="7">
        <v>0</v>
      </c>
      <c r="K170" s="7">
        <v>61</v>
      </c>
      <c r="L170" s="7">
        <v>178</v>
      </c>
      <c r="M170" s="7">
        <v>11</v>
      </c>
    </row>
    <row r="171" spans="1:13" s="11" customFormat="1" ht="12.75">
      <c r="A171" s="15" t="s">
        <v>254</v>
      </c>
      <c r="B171" s="8"/>
      <c r="C171" s="16">
        <f t="shared" si="16"/>
        <v>57284</v>
      </c>
      <c r="D171" s="16">
        <f aca="true" t="shared" si="20" ref="D171:M171">SUM(D146:D170)</f>
        <v>44514</v>
      </c>
      <c r="E171" s="16">
        <f t="shared" si="20"/>
        <v>7254</v>
      </c>
      <c r="F171" s="16">
        <f t="shared" si="20"/>
        <v>544</v>
      </c>
      <c r="G171" s="16">
        <f t="shared" si="20"/>
        <v>13</v>
      </c>
      <c r="H171" s="16">
        <f t="shared" si="20"/>
        <v>34</v>
      </c>
      <c r="I171" s="16">
        <f t="shared" si="20"/>
        <v>0</v>
      </c>
      <c r="J171" s="16">
        <f t="shared" si="20"/>
        <v>1</v>
      </c>
      <c r="K171" s="16">
        <f t="shared" si="20"/>
        <v>791</v>
      </c>
      <c r="L171" s="16">
        <f t="shared" si="20"/>
        <v>3847</v>
      </c>
      <c r="M171" s="16">
        <f t="shared" si="20"/>
        <v>286</v>
      </c>
    </row>
    <row r="172" spans="1:13" ht="12.75">
      <c r="A172" s="8" t="s">
        <v>140</v>
      </c>
      <c r="B172" s="8" t="s">
        <v>141</v>
      </c>
      <c r="C172" s="10">
        <f t="shared" si="16"/>
        <v>3723</v>
      </c>
      <c r="D172" s="9">
        <v>3453</v>
      </c>
      <c r="E172" s="9">
        <v>186</v>
      </c>
      <c r="F172" s="9">
        <v>14</v>
      </c>
      <c r="G172" s="9">
        <v>1</v>
      </c>
      <c r="H172" s="9">
        <v>1</v>
      </c>
      <c r="I172" s="9">
        <v>0</v>
      </c>
      <c r="J172" s="9">
        <v>0</v>
      </c>
      <c r="K172" s="9">
        <v>41</v>
      </c>
      <c r="L172" s="9">
        <v>26</v>
      </c>
      <c r="M172" s="9">
        <v>1</v>
      </c>
    </row>
    <row r="173" spans="1:13" ht="12.75">
      <c r="A173" s="8" t="s">
        <v>140</v>
      </c>
      <c r="B173" s="8" t="s">
        <v>220</v>
      </c>
      <c r="C173" s="7">
        <f t="shared" si="16"/>
        <v>360</v>
      </c>
      <c r="D173" s="7">
        <v>230</v>
      </c>
      <c r="E173" s="7">
        <v>60</v>
      </c>
      <c r="F173" s="7">
        <v>5</v>
      </c>
      <c r="G173" s="7">
        <v>0</v>
      </c>
      <c r="H173" s="7">
        <v>1</v>
      </c>
      <c r="I173" s="7">
        <v>0</v>
      </c>
      <c r="J173" s="7">
        <v>0</v>
      </c>
      <c r="K173" s="7">
        <v>4</v>
      </c>
      <c r="L173" s="7">
        <v>60</v>
      </c>
      <c r="M173" s="7">
        <v>0</v>
      </c>
    </row>
    <row r="174" spans="1:13" ht="12.75">
      <c r="A174" s="8" t="s">
        <v>140</v>
      </c>
      <c r="B174" s="8" t="s">
        <v>142</v>
      </c>
      <c r="C174" s="10">
        <f t="shared" si="16"/>
        <v>379</v>
      </c>
      <c r="D174" s="9">
        <v>292</v>
      </c>
      <c r="E174" s="9">
        <v>11</v>
      </c>
      <c r="F174" s="9">
        <v>0</v>
      </c>
      <c r="G174" s="9">
        <v>1</v>
      </c>
      <c r="H174" s="9">
        <v>1</v>
      </c>
      <c r="I174" s="9">
        <v>0</v>
      </c>
      <c r="J174" s="9">
        <v>0</v>
      </c>
      <c r="K174" s="9">
        <v>5</v>
      </c>
      <c r="L174" s="9">
        <v>65</v>
      </c>
      <c r="M174" s="9">
        <v>4</v>
      </c>
    </row>
    <row r="175" spans="1:13" ht="12.75">
      <c r="A175" s="8" t="s">
        <v>140</v>
      </c>
      <c r="B175" s="8" t="s">
        <v>143</v>
      </c>
      <c r="C175" s="10">
        <f t="shared" si="16"/>
        <v>257</v>
      </c>
      <c r="D175" s="9">
        <v>164</v>
      </c>
      <c r="E175" s="9">
        <v>20</v>
      </c>
      <c r="F175" s="9">
        <v>2</v>
      </c>
      <c r="G175" s="9">
        <v>0</v>
      </c>
      <c r="H175" s="9">
        <v>1</v>
      </c>
      <c r="I175" s="9">
        <v>0</v>
      </c>
      <c r="J175" s="9">
        <v>0</v>
      </c>
      <c r="K175" s="9">
        <v>5</v>
      </c>
      <c r="L175" s="9">
        <v>62</v>
      </c>
      <c r="M175" s="9">
        <v>3</v>
      </c>
    </row>
    <row r="176" spans="1:13" ht="12.75">
      <c r="A176" s="8" t="s">
        <v>140</v>
      </c>
      <c r="B176" s="8" t="s">
        <v>272</v>
      </c>
      <c r="C176" s="10">
        <f t="shared" si="16"/>
        <v>589</v>
      </c>
      <c r="D176" s="9">
        <v>458</v>
      </c>
      <c r="E176" s="9">
        <v>124</v>
      </c>
      <c r="F176" s="9">
        <v>6</v>
      </c>
      <c r="G176" s="9">
        <v>0</v>
      </c>
      <c r="H176" s="9">
        <v>1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</row>
    <row r="177" spans="1:13" ht="12.75">
      <c r="A177" s="8" t="s">
        <v>140</v>
      </c>
      <c r="B177" s="8" t="s">
        <v>144</v>
      </c>
      <c r="C177" s="7">
        <f t="shared" si="16"/>
        <v>297</v>
      </c>
      <c r="D177" s="7">
        <v>290</v>
      </c>
      <c r="E177" s="7">
        <v>0</v>
      </c>
      <c r="F177" s="7">
        <v>0</v>
      </c>
      <c r="G177" s="7">
        <v>1</v>
      </c>
      <c r="H177" s="7">
        <v>1</v>
      </c>
      <c r="I177" s="7">
        <v>0</v>
      </c>
      <c r="J177" s="7">
        <v>0</v>
      </c>
      <c r="K177" s="7">
        <v>4</v>
      </c>
      <c r="L177" s="7">
        <v>0</v>
      </c>
      <c r="M177" s="7">
        <v>1</v>
      </c>
    </row>
    <row r="178" spans="1:13" ht="12.75">
      <c r="A178" s="8" t="s">
        <v>140</v>
      </c>
      <c r="B178" s="8" t="s">
        <v>145</v>
      </c>
      <c r="C178" s="10">
        <f t="shared" si="16"/>
        <v>105</v>
      </c>
      <c r="D178" s="9">
        <v>85</v>
      </c>
      <c r="E178" s="9">
        <v>17</v>
      </c>
      <c r="F178" s="9">
        <v>0</v>
      </c>
      <c r="G178" s="9">
        <v>0</v>
      </c>
      <c r="H178" s="9">
        <v>3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</row>
    <row r="179" spans="1:13" ht="12.75">
      <c r="A179" s="8" t="s">
        <v>140</v>
      </c>
      <c r="B179" s="8" t="s">
        <v>222</v>
      </c>
      <c r="C179" s="7">
        <f t="shared" si="16"/>
        <v>240</v>
      </c>
      <c r="D179" s="7">
        <v>190</v>
      </c>
      <c r="E179" s="7">
        <v>20</v>
      </c>
      <c r="F179" s="7">
        <v>11</v>
      </c>
      <c r="G179" s="7">
        <v>1</v>
      </c>
      <c r="H179" s="7">
        <v>1</v>
      </c>
      <c r="I179" s="7">
        <v>0</v>
      </c>
      <c r="J179" s="7">
        <v>0</v>
      </c>
      <c r="K179" s="7">
        <v>7</v>
      </c>
      <c r="L179" s="7">
        <v>10</v>
      </c>
      <c r="M179" s="7">
        <v>0</v>
      </c>
    </row>
    <row r="180" spans="1:13" ht="12.75">
      <c r="A180" s="8" t="s">
        <v>140</v>
      </c>
      <c r="B180" s="8" t="s">
        <v>146</v>
      </c>
      <c r="C180" s="10">
        <f t="shared" si="16"/>
        <v>356</v>
      </c>
      <c r="D180" s="9">
        <v>310</v>
      </c>
      <c r="E180" s="9">
        <v>3</v>
      </c>
      <c r="F180" s="9">
        <v>0</v>
      </c>
      <c r="G180" s="9">
        <v>1</v>
      </c>
      <c r="H180" s="9">
        <v>1</v>
      </c>
      <c r="I180" s="9">
        <v>0</v>
      </c>
      <c r="J180" s="9">
        <v>0</v>
      </c>
      <c r="K180" s="9">
        <v>17</v>
      </c>
      <c r="L180" s="9">
        <v>24</v>
      </c>
      <c r="M180" s="9">
        <v>0</v>
      </c>
    </row>
    <row r="181" spans="1:13" ht="12.75">
      <c r="A181" s="8" t="s">
        <v>140</v>
      </c>
      <c r="B181" s="8" t="s">
        <v>223</v>
      </c>
      <c r="C181" s="10">
        <f t="shared" si="16"/>
        <v>391</v>
      </c>
      <c r="D181" s="9">
        <v>334</v>
      </c>
      <c r="E181" s="9">
        <v>53</v>
      </c>
      <c r="F181" s="9">
        <v>0</v>
      </c>
      <c r="G181" s="9">
        <v>1</v>
      </c>
      <c r="H181" s="9">
        <v>1</v>
      </c>
      <c r="I181" s="9">
        <v>0</v>
      </c>
      <c r="J181" s="9">
        <v>0</v>
      </c>
      <c r="K181" s="9">
        <v>2</v>
      </c>
      <c r="L181" s="9">
        <v>0</v>
      </c>
      <c r="M181" s="9">
        <v>0</v>
      </c>
    </row>
    <row r="182" spans="1:13" ht="12.75">
      <c r="A182" s="8" t="s">
        <v>140</v>
      </c>
      <c r="B182" s="8" t="s">
        <v>147</v>
      </c>
      <c r="C182" s="10">
        <f t="shared" si="16"/>
        <v>2553</v>
      </c>
      <c r="D182" s="9">
        <v>2181</v>
      </c>
      <c r="E182" s="9">
        <v>145</v>
      </c>
      <c r="F182" s="9">
        <v>12</v>
      </c>
      <c r="G182" s="9">
        <v>1</v>
      </c>
      <c r="H182" s="9">
        <v>1</v>
      </c>
      <c r="I182" s="9">
        <v>0</v>
      </c>
      <c r="J182" s="9">
        <v>0</v>
      </c>
      <c r="K182" s="9">
        <v>10</v>
      </c>
      <c r="L182" s="9">
        <v>203</v>
      </c>
      <c r="M182" s="9">
        <v>0</v>
      </c>
    </row>
    <row r="183" spans="1:13" ht="12.75">
      <c r="A183" s="8" t="s">
        <v>140</v>
      </c>
      <c r="B183" s="8" t="s">
        <v>224</v>
      </c>
      <c r="C183" s="10">
        <f t="shared" si="16"/>
        <v>1551</v>
      </c>
      <c r="D183" s="9">
        <v>1303</v>
      </c>
      <c r="E183" s="9">
        <v>114</v>
      </c>
      <c r="F183" s="9">
        <v>17</v>
      </c>
      <c r="G183" s="9">
        <v>1</v>
      </c>
      <c r="H183" s="9">
        <v>1</v>
      </c>
      <c r="I183" s="9">
        <v>0</v>
      </c>
      <c r="J183" s="9">
        <v>0</v>
      </c>
      <c r="K183" s="9">
        <v>24</v>
      </c>
      <c r="L183" s="9">
        <v>88</v>
      </c>
      <c r="M183" s="9">
        <v>3</v>
      </c>
    </row>
    <row r="184" spans="1:14" s="11" customFormat="1" ht="12.75">
      <c r="A184" s="15" t="s">
        <v>255</v>
      </c>
      <c r="B184" s="8"/>
      <c r="C184" s="16">
        <f t="shared" si="16"/>
        <v>10801</v>
      </c>
      <c r="D184" s="16">
        <f aca="true" t="shared" si="21" ref="D184:M184">SUM(D172:D183)</f>
        <v>9290</v>
      </c>
      <c r="E184" s="16">
        <f t="shared" si="21"/>
        <v>753</v>
      </c>
      <c r="F184" s="16">
        <f t="shared" si="21"/>
        <v>67</v>
      </c>
      <c r="G184" s="16">
        <f t="shared" si="21"/>
        <v>8</v>
      </c>
      <c r="H184" s="16">
        <f t="shared" si="21"/>
        <v>14</v>
      </c>
      <c r="I184" s="16">
        <f t="shared" si="21"/>
        <v>0</v>
      </c>
      <c r="J184" s="16">
        <f t="shared" si="21"/>
        <v>0</v>
      </c>
      <c r="K184" s="16">
        <f t="shared" si="21"/>
        <v>119</v>
      </c>
      <c r="L184" s="16">
        <f t="shared" si="21"/>
        <v>538</v>
      </c>
      <c r="M184" s="16">
        <f t="shared" si="21"/>
        <v>12</v>
      </c>
      <c r="N184" s="14"/>
    </row>
    <row r="185" spans="1:13" ht="12.75">
      <c r="A185" s="8" t="s">
        <v>148</v>
      </c>
      <c r="B185" s="8" t="s">
        <v>149</v>
      </c>
      <c r="C185" s="10">
        <f t="shared" si="16"/>
        <v>301</v>
      </c>
      <c r="D185" s="12">
        <v>224</v>
      </c>
      <c r="E185" s="12">
        <v>41</v>
      </c>
      <c r="F185" s="12">
        <v>0</v>
      </c>
      <c r="G185" s="12">
        <v>2</v>
      </c>
      <c r="H185" s="12">
        <v>0</v>
      </c>
      <c r="I185" s="12">
        <v>0</v>
      </c>
      <c r="J185" s="12">
        <v>0</v>
      </c>
      <c r="K185" s="12">
        <v>34</v>
      </c>
      <c r="L185" s="12">
        <v>0</v>
      </c>
      <c r="M185" s="12">
        <v>0</v>
      </c>
    </row>
    <row r="186" spans="1:13" s="11" customFormat="1" ht="12.75">
      <c r="A186" s="15" t="s">
        <v>256</v>
      </c>
      <c r="B186" s="8"/>
      <c r="C186" s="16">
        <f t="shared" si="16"/>
        <v>301</v>
      </c>
      <c r="D186" s="16">
        <f>+D185</f>
        <v>224</v>
      </c>
      <c r="E186" s="16">
        <f aca="true" t="shared" si="22" ref="E186:M186">+E185</f>
        <v>41</v>
      </c>
      <c r="F186" s="16">
        <f t="shared" si="22"/>
        <v>0</v>
      </c>
      <c r="G186" s="16">
        <f t="shared" si="22"/>
        <v>2</v>
      </c>
      <c r="H186" s="16">
        <f t="shared" si="22"/>
        <v>0</v>
      </c>
      <c r="I186" s="16">
        <f t="shared" si="22"/>
        <v>0</v>
      </c>
      <c r="J186" s="16">
        <f t="shared" si="22"/>
        <v>0</v>
      </c>
      <c r="K186" s="16">
        <f t="shared" si="22"/>
        <v>34</v>
      </c>
      <c r="L186" s="16">
        <f t="shared" si="22"/>
        <v>0</v>
      </c>
      <c r="M186" s="16">
        <f t="shared" si="22"/>
        <v>0</v>
      </c>
    </row>
    <row r="187" spans="1:13" ht="12.75">
      <c r="A187" s="8" t="s">
        <v>150</v>
      </c>
      <c r="B187" s="8" t="s">
        <v>151</v>
      </c>
      <c r="C187" s="10">
        <f t="shared" si="16"/>
        <v>694</v>
      </c>
      <c r="D187" s="9">
        <v>577</v>
      </c>
      <c r="E187" s="9">
        <v>66</v>
      </c>
      <c r="F187" s="9">
        <v>7</v>
      </c>
      <c r="G187" s="9">
        <v>1</v>
      </c>
      <c r="H187" s="9">
        <v>1</v>
      </c>
      <c r="I187" s="9">
        <v>0</v>
      </c>
      <c r="J187" s="9">
        <v>0</v>
      </c>
      <c r="K187" s="9">
        <v>21</v>
      </c>
      <c r="L187" s="9">
        <v>21</v>
      </c>
      <c r="M187" s="9">
        <v>0</v>
      </c>
    </row>
    <row r="188" spans="1:13" ht="12.75">
      <c r="A188" s="8" t="s">
        <v>150</v>
      </c>
      <c r="B188" s="8" t="s">
        <v>152</v>
      </c>
      <c r="C188" s="10">
        <f t="shared" si="16"/>
        <v>564</v>
      </c>
      <c r="D188" s="9">
        <v>227</v>
      </c>
      <c r="E188" s="9">
        <v>20</v>
      </c>
      <c r="F188" s="9">
        <v>6</v>
      </c>
      <c r="G188" s="9">
        <v>0</v>
      </c>
      <c r="H188" s="9">
        <v>1</v>
      </c>
      <c r="I188" s="9">
        <v>0</v>
      </c>
      <c r="J188" s="9">
        <v>1</v>
      </c>
      <c r="K188" s="9">
        <v>0</v>
      </c>
      <c r="L188" s="9">
        <v>308</v>
      </c>
      <c r="M188" s="9">
        <v>1</v>
      </c>
    </row>
    <row r="189" spans="1:13" ht="12.75">
      <c r="A189" s="8" t="s">
        <v>150</v>
      </c>
      <c r="B189" s="8" t="s">
        <v>153</v>
      </c>
      <c r="C189" s="10">
        <f t="shared" si="16"/>
        <v>318</v>
      </c>
      <c r="D189" s="9">
        <v>191</v>
      </c>
      <c r="E189" s="9">
        <v>18</v>
      </c>
      <c r="F189" s="9">
        <v>0</v>
      </c>
      <c r="G189" s="9">
        <v>0</v>
      </c>
      <c r="H189" s="9">
        <v>1</v>
      </c>
      <c r="I189" s="9">
        <v>0</v>
      </c>
      <c r="J189" s="9">
        <v>0</v>
      </c>
      <c r="K189" s="9">
        <v>11</v>
      </c>
      <c r="L189" s="9">
        <v>93</v>
      </c>
      <c r="M189" s="9">
        <v>4</v>
      </c>
    </row>
    <row r="190" spans="1:13" ht="12.75">
      <c r="A190" s="8" t="s">
        <v>150</v>
      </c>
      <c r="B190" s="8" t="s">
        <v>154</v>
      </c>
      <c r="C190" s="7">
        <f t="shared" si="16"/>
        <v>364</v>
      </c>
      <c r="D190" s="7">
        <v>152</v>
      </c>
      <c r="E190" s="7">
        <v>50</v>
      </c>
      <c r="F190" s="7">
        <v>3</v>
      </c>
      <c r="G190" s="7">
        <v>0</v>
      </c>
      <c r="H190" s="7">
        <v>1</v>
      </c>
      <c r="I190" s="7">
        <v>0</v>
      </c>
      <c r="J190" s="7">
        <v>0</v>
      </c>
      <c r="K190" s="7">
        <v>16</v>
      </c>
      <c r="L190" s="7">
        <v>142</v>
      </c>
      <c r="M190" s="7">
        <v>0</v>
      </c>
    </row>
    <row r="191" spans="1:13" ht="12.75">
      <c r="A191" s="8" t="s">
        <v>150</v>
      </c>
      <c r="B191" s="8" t="s">
        <v>225</v>
      </c>
      <c r="C191" s="7">
        <f t="shared" si="16"/>
        <v>148</v>
      </c>
      <c r="D191" s="7">
        <v>43</v>
      </c>
      <c r="E191" s="7">
        <v>4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3</v>
      </c>
      <c r="L191" s="7">
        <v>98</v>
      </c>
      <c r="M191" s="7">
        <v>0</v>
      </c>
    </row>
    <row r="192" spans="1:13" ht="12.75">
      <c r="A192" s="8" t="s">
        <v>150</v>
      </c>
      <c r="B192" s="8" t="s">
        <v>105</v>
      </c>
      <c r="C192" s="10">
        <f t="shared" si="16"/>
        <v>5547</v>
      </c>
      <c r="D192" s="9">
        <v>4779</v>
      </c>
      <c r="E192" s="9">
        <v>531</v>
      </c>
      <c r="F192" s="9">
        <v>16</v>
      </c>
      <c r="G192" s="9">
        <v>1</v>
      </c>
      <c r="H192" s="9">
        <v>1</v>
      </c>
      <c r="I192" s="9">
        <v>0</v>
      </c>
      <c r="J192" s="9">
        <v>0</v>
      </c>
      <c r="K192" s="9">
        <v>63</v>
      </c>
      <c r="L192" s="9">
        <v>115</v>
      </c>
      <c r="M192" s="9">
        <v>41</v>
      </c>
    </row>
    <row r="193" spans="1:13" ht="12.75">
      <c r="A193" s="8" t="s">
        <v>150</v>
      </c>
      <c r="B193" s="8" t="s">
        <v>155</v>
      </c>
      <c r="C193" s="10">
        <f t="shared" si="16"/>
        <v>5861</v>
      </c>
      <c r="D193" s="9">
        <v>4895</v>
      </c>
      <c r="E193" s="9">
        <v>648</v>
      </c>
      <c r="F193" s="9">
        <v>25</v>
      </c>
      <c r="G193" s="9">
        <v>0</v>
      </c>
      <c r="H193" s="9">
        <v>1</v>
      </c>
      <c r="I193" s="9">
        <v>0</v>
      </c>
      <c r="J193" s="9">
        <v>0</v>
      </c>
      <c r="K193" s="9">
        <v>80</v>
      </c>
      <c r="L193" s="9">
        <v>212</v>
      </c>
      <c r="M193" s="9">
        <v>0</v>
      </c>
    </row>
    <row r="194" spans="1:13" ht="12.75">
      <c r="A194" s="8" t="s">
        <v>150</v>
      </c>
      <c r="B194" s="8" t="s">
        <v>156</v>
      </c>
      <c r="C194" s="10">
        <f t="shared" si="16"/>
        <v>4956</v>
      </c>
      <c r="D194" s="9">
        <v>4180</v>
      </c>
      <c r="E194" s="9">
        <v>599</v>
      </c>
      <c r="F194" s="9">
        <v>16</v>
      </c>
      <c r="G194" s="9">
        <v>2</v>
      </c>
      <c r="H194" s="9">
        <v>2</v>
      </c>
      <c r="I194" s="9">
        <v>0</v>
      </c>
      <c r="J194" s="9">
        <v>0</v>
      </c>
      <c r="K194" s="9">
        <v>47</v>
      </c>
      <c r="L194" s="9">
        <v>95</v>
      </c>
      <c r="M194" s="9">
        <v>15</v>
      </c>
    </row>
    <row r="195" spans="1:13" ht="12.75">
      <c r="A195" s="8" t="s">
        <v>150</v>
      </c>
      <c r="B195" s="8" t="s">
        <v>157</v>
      </c>
      <c r="C195" s="10">
        <f t="shared" si="16"/>
        <v>52</v>
      </c>
      <c r="D195" s="9">
        <v>0</v>
      </c>
      <c r="E195" s="9">
        <v>0</v>
      </c>
      <c r="F195" s="9">
        <v>8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44</v>
      </c>
      <c r="M195" s="9">
        <v>0</v>
      </c>
    </row>
    <row r="196" spans="1:13" ht="12.75">
      <c r="A196" s="8" t="s">
        <v>150</v>
      </c>
      <c r="B196" s="8" t="s">
        <v>158</v>
      </c>
      <c r="C196" s="10">
        <f t="shared" si="16"/>
        <v>2191</v>
      </c>
      <c r="D196" s="9">
        <v>1711</v>
      </c>
      <c r="E196" s="9">
        <v>374</v>
      </c>
      <c r="F196" s="9">
        <v>0</v>
      </c>
      <c r="G196" s="9">
        <v>1</v>
      </c>
      <c r="H196" s="9">
        <v>1</v>
      </c>
      <c r="I196" s="9">
        <v>0</v>
      </c>
      <c r="J196" s="9">
        <v>0</v>
      </c>
      <c r="K196" s="9">
        <v>17</v>
      </c>
      <c r="L196" s="9">
        <v>60</v>
      </c>
      <c r="M196" s="9">
        <v>27</v>
      </c>
    </row>
    <row r="197" spans="1:13" ht="12.75">
      <c r="A197" s="8" t="s">
        <v>150</v>
      </c>
      <c r="B197" s="8" t="s">
        <v>159</v>
      </c>
      <c r="C197" s="10">
        <f t="shared" si="16"/>
        <v>73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73</v>
      </c>
      <c r="M197" s="9">
        <v>0</v>
      </c>
    </row>
    <row r="198" spans="1:13" ht="12.75">
      <c r="A198" s="8" t="s">
        <v>150</v>
      </c>
      <c r="B198" s="8" t="s">
        <v>160</v>
      </c>
      <c r="C198" s="10">
        <f t="shared" si="16"/>
        <v>21244</v>
      </c>
      <c r="D198" s="9">
        <v>17815</v>
      </c>
      <c r="E198" s="9">
        <v>2728</v>
      </c>
      <c r="F198" s="9">
        <v>163</v>
      </c>
      <c r="G198" s="9">
        <v>1</v>
      </c>
      <c r="H198" s="9">
        <v>1</v>
      </c>
      <c r="I198" s="9">
        <v>0</v>
      </c>
      <c r="J198" s="9">
        <v>0</v>
      </c>
      <c r="K198" s="9">
        <v>172</v>
      </c>
      <c r="L198" s="9">
        <v>159</v>
      </c>
      <c r="M198" s="9">
        <v>205</v>
      </c>
    </row>
    <row r="199" spans="1:13" ht="12.75">
      <c r="A199" s="8" t="s">
        <v>150</v>
      </c>
      <c r="B199" s="8" t="s">
        <v>161</v>
      </c>
      <c r="C199" s="10">
        <f t="shared" si="16"/>
        <v>788</v>
      </c>
      <c r="D199" s="9">
        <v>671</v>
      </c>
      <c r="E199" s="9">
        <v>73</v>
      </c>
      <c r="F199" s="9">
        <v>5</v>
      </c>
      <c r="G199" s="9">
        <v>0</v>
      </c>
      <c r="H199" s="9">
        <v>1</v>
      </c>
      <c r="I199" s="9">
        <v>0</v>
      </c>
      <c r="J199" s="9">
        <v>0</v>
      </c>
      <c r="K199" s="9">
        <v>13</v>
      </c>
      <c r="L199" s="9">
        <v>16</v>
      </c>
      <c r="M199" s="9">
        <v>9</v>
      </c>
    </row>
    <row r="200" spans="1:13" ht="12.75">
      <c r="A200" s="8" t="s">
        <v>150</v>
      </c>
      <c r="B200" s="8" t="s">
        <v>117</v>
      </c>
      <c r="C200" s="10">
        <f aca="true" t="shared" si="23" ref="C200:C229">SUM(D200:M200)</f>
        <v>989</v>
      </c>
      <c r="D200" s="9">
        <v>855</v>
      </c>
      <c r="E200" s="9">
        <v>63</v>
      </c>
      <c r="F200" s="9">
        <v>0</v>
      </c>
      <c r="G200" s="9">
        <v>0</v>
      </c>
      <c r="H200" s="9">
        <v>1</v>
      </c>
      <c r="I200" s="9">
        <v>0</v>
      </c>
      <c r="J200" s="9">
        <v>0</v>
      </c>
      <c r="K200" s="9">
        <v>19</v>
      </c>
      <c r="L200" s="9">
        <v>51</v>
      </c>
      <c r="M200" s="9">
        <v>0</v>
      </c>
    </row>
    <row r="201" spans="1:13" s="11" customFormat="1" ht="12.75">
      <c r="A201" s="15" t="s">
        <v>257</v>
      </c>
      <c r="B201" s="8"/>
      <c r="C201" s="16">
        <f t="shared" si="23"/>
        <v>43789</v>
      </c>
      <c r="D201" s="16">
        <f aca="true" t="shared" si="24" ref="D201:M201">SUM(D187:D200)</f>
        <v>36096</v>
      </c>
      <c r="E201" s="16">
        <f t="shared" si="24"/>
        <v>5174</v>
      </c>
      <c r="F201" s="16">
        <f t="shared" si="24"/>
        <v>249</v>
      </c>
      <c r="G201" s="16">
        <f t="shared" si="24"/>
        <v>6</v>
      </c>
      <c r="H201" s="16">
        <f t="shared" si="24"/>
        <v>12</v>
      </c>
      <c r="I201" s="16">
        <f t="shared" si="24"/>
        <v>0</v>
      </c>
      <c r="J201" s="16">
        <f t="shared" si="24"/>
        <v>1</v>
      </c>
      <c r="K201" s="16">
        <f t="shared" si="24"/>
        <v>462</v>
      </c>
      <c r="L201" s="16">
        <f t="shared" si="24"/>
        <v>1487</v>
      </c>
      <c r="M201" s="16">
        <f t="shared" si="24"/>
        <v>302</v>
      </c>
    </row>
    <row r="202" spans="1:13" ht="12.75">
      <c r="A202" s="8" t="s">
        <v>162</v>
      </c>
      <c r="B202" s="8" t="s">
        <v>163</v>
      </c>
      <c r="C202" s="10">
        <f t="shared" si="23"/>
        <v>1118</v>
      </c>
      <c r="D202" s="9">
        <v>845</v>
      </c>
      <c r="E202" s="9">
        <v>127</v>
      </c>
      <c r="F202" s="9">
        <v>16</v>
      </c>
      <c r="G202" s="9">
        <v>0</v>
      </c>
      <c r="H202" s="9">
        <v>4</v>
      </c>
      <c r="I202" s="9">
        <v>0</v>
      </c>
      <c r="J202" s="9">
        <v>0</v>
      </c>
      <c r="K202" s="9">
        <v>55</v>
      </c>
      <c r="L202" s="9">
        <v>67</v>
      </c>
      <c r="M202" s="9">
        <v>4</v>
      </c>
    </row>
    <row r="203" spans="1:13" ht="12.75">
      <c r="A203" s="8" t="s">
        <v>162</v>
      </c>
      <c r="B203" s="8" t="s">
        <v>164</v>
      </c>
      <c r="C203" s="10">
        <f t="shared" si="23"/>
        <v>558</v>
      </c>
      <c r="D203" s="9">
        <v>329</v>
      </c>
      <c r="E203" s="9">
        <v>77</v>
      </c>
      <c r="F203" s="9">
        <v>0</v>
      </c>
      <c r="G203" s="9">
        <v>0</v>
      </c>
      <c r="H203" s="9">
        <v>1</v>
      </c>
      <c r="I203" s="9">
        <v>0</v>
      </c>
      <c r="J203" s="9">
        <v>13</v>
      </c>
      <c r="K203" s="9">
        <v>31</v>
      </c>
      <c r="L203" s="9">
        <v>107</v>
      </c>
      <c r="M203" s="9">
        <v>0</v>
      </c>
    </row>
    <row r="204" spans="1:13" ht="12.75">
      <c r="A204" s="8" t="s">
        <v>162</v>
      </c>
      <c r="B204" s="8" t="s">
        <v>226</v>
      </c>
      <c r="C204" s="7">
        <f t="shared" si="23"/>
        <v>902</v>
      </c>
      <c r="D204" s="7">
        <v>640</v>
      </c>
      <c r="E204" s="7">
        <v>86</v>
      </c>
      <c r="F204" s="7">
        <v>0</v>
      </c>
      <c r="G204" s="7">
        <v>0</v>
      </c>
      <c r="H204" s="7">
        <v>1</v>
      </c>
      <c r="I204" s="7">
        <v>0</v>
      </c>
      <c r="J204" s="7">
        <v>6</v>
      </c>
      <c r="K204" s="7">
        <v>49</v>
      </c>
      <c r="L204" s="7">
        <v>120</v>
      </c>
      <c r="M204" s="7">
        <v>0</v>
      </c>
    </row>
    <row r="205" spans="1:13" ht="12.75">
      <c r="A205" s="8" t="s">
        <v>162</v>
      </c>
      <c r="B205" s="8" t="s">
        <v>227</v>
      </c>
      <c r="C205" s="7">
        <f t="shared" si="23"/>
        <v>140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140</v>
      </c>
      <c r="M205" s="7">
        <v>0</v>
      </c>
    </row>
    <row r="206" spans="1:13" s="11" customFormat="1" ht="12.75">
      <c r="A206" s="15" t="s">
        <v>258</v>
      </c>
      <c r="B206" s="8"/>
      <c r="C206" s="16">
        <f t="shared" si="23"/>
        <v>2718</v>
      </c>
      <c r="D206" s="16">
        <f>+D202+D203+D204+D205</f>
        <v>1814</v>
      </c>
      <c r="E206" s="16">
        <f aca="true" t="shared" si="25" ref="E206:M206">+E202+E203+E204+E205</f>
        <v>290</v>
      </c>
      <c r="F206" s="16">
        <f t="shared" si="25"/>
        <v>16</v>
      </c>
      <c r="G206" s="16">
        <f t="shared" si="25"/>
        <v>0</v>
      </c>
      <c r="H206" s="16">
        <f t="shared" si="25"/>
        <v>6</v>
      </c>
      <c r="I206" s="16">
        <f t="shared" si="25"/>
        <v>0</v>
      </c>
      <c r="J206" s="16">
        <f t="shared" si="25"/>
        <v>19</v>
      </c>
      <c r="K206" s="16">
        <f t="shared" si="25"/>
        <v>135</v>
      </c>
      <c r="L206" s="16">
        <f t="shared" si="25"/>
        <v>434</v>
      </c>
      <c r="M206" s="16">
        <f t="shared" si="25"/>
        <v>4</v>
      </c>
    </row>
    <row r="207" spans="1:13" ht="12.75">
      <c r="A207" s="8" t="s">
        <v>165</v>
      </c>
      <c r="B207" s="8" t="s">
        <v>228</v>
      </c>
      <c r="C207" s="7">
        <f t="shared" si="23"/>
        <v>724</v>
      </c>
      <c r="D207" s="7">
        <v>520</v>
      </c>
      <c r="E207" s="7">
        <v>63</v>
      </c>
      <c r="F207" s="7">
        <v>0</v>
      </c>
      <c r="G207" s="7">
        <v>0</v>
      </c>
      <c r="H207" s="7">
        <v>1</v>
      </c>
      <c r="I207" s="7">
        <v>0</v>
      </c>
      <c r="J207" s="7">
        <v>0</v>
      </c>
      <c r="K207" s="7">
        <v>25</v>
      </c>
      <c r="L207" s="7">
        <v>111</v>
      </c>
      <c r="M207" s="7">
        <v>4</v>
      </c>
    </row>
    <row r="208" spans="1:13" ht="12.75">
      <c r="A208" s="8" t="s">
        <v>165</v>
      </c>
      <c r="B208" s="8" t="s">
        <v>229</v>
      </c>
      <c r="C208" s="7">
        <f t="shared" si="23"/>
        <v>621</v>
      </c>
      <c r="D208" s="7">
        <v>264</v>
      </c>
      <c r="E208" s="7">
        <v>17</v>
      </c>
      <c r="F208" s="7">
        <v>16</v>
      </c>
      <c r="G208" s="7">
        <v>0</v>
      </c>
      <c r="H208" s="7">
        <v>1</v>
      </c>
      <c r="I208" s="7">
        <v>0</v>
      </c>
      <c r="J208" s="7">
        <v>0</v>
      </c>
      <c r="K208" s="7">
        <v>12</v>
      </c>
      <c r="L208" s="7">
        <v>311</v>
      </c>
      <c r="M208" s="7">
        <v>0</v>
      </c>
    </row>
    <row r="209" spans="1:13" ht="12.75">
      <c r="A209" s="8" t="s">
        <v>165</v>
      </c>
      <c r="B209" s="8" t="s">
        <v>166</v>
      </c>
      <c r="C209" s="10">
        <f t="shared" si="23"/>
        <v>2044</v>
      </c>
      <c r="D209" s="12">
        <v>1667</v>
      </c>
      <c r="E209" s="12">
        <v>190</v>
      </c>
      <c r="F209" s="12">
        <v>0</v>
      </c>
      <c r="G209" s="12">
        <v>1</v>
      </c>
      <c r="H209" s="12">
        <v>1</v>
      </c>
      <c r="I209" s="12">
        <v>0</v>
      </c>
      <c r="J209" s="12">
        <v>0</v>
      </c>
      <c r="K209" s="12">
        <v>29</v>
      </c>
      <c r="L209" s="12">
        <v>156</v>
      </c>
      <c r="M209" s="12">
        <v>0</v>
      </c>
    </row>
    <row r="210" spans="1:13" s="11" customFormat="1" ht="12.75">
      <c r="A210" s="15" t="s">
        <v>259</v>
      </c>
      <c r="B210" s="8"/>
      <c r="C210" s="16">
        <f t="shared" si="23"/>
        <v>3389</v>
      </c>
      <c r="D210" s="16">
        <f>+D207+D208+D209</f>
        <v>2451</v>
      </c>
      <c r="E210" s="16">
        <f aca="true" t="shared" si="26" ref="E210:M210">+E207+E208+E209</f>
        <v>270</v>
      </c>
      <c r="F210" s="16">
        <f t="shared" si="26"/>
        <v>16</v>
      </c>
      <c r="G210" s="16">
        <f t="shared" si="26"/>
        <v>1</v>
      </c>
      <c r="H210" s="16">
        <f t="shared" si="26"/>
        <v>3</v>
      </c>
      <c r="I210" s="16">
        <f t="shared" si="26"/>
        <v>0</v>
      </c>
      <c r="J210" s="16">
        <f t="shared" si="26"/>
        <v>0</v>
      </c>
      <c r="K210" s="16">
        <f t="shared" si="26"/>
        <v>66</v>
      </c>
      <c r="L210" s="16">
        <f t="shared" si="26"/>
        <v>578</v>
      </c>
      <c r="M210" s="16">
        <f t="shared" si="26"/>
        <v>4</v>
      </c>
    </row>
    <row r="211" spans="1:13" ht="12.75">
      <c r="A211" s="8" t="s">
        <v>167</v>
      </c>
      <c r="B211" s="8" t="s">
        <v>230</v>
      </c>
      <c r="C211" s="7">
        <f t="shared" si="23"/>
        <v>922</v>
      </c>
      <c r="D211" s="7">
        <v>690</v>
      </c>
      <c r="E211" s="7">
        <v>78</v>
      </c>
      <c r="F211" s="7">
        <v>7</v>
      </c>
      <c r="G211" s="7">
        <v>0</v>
      </c>
      <c r="H211" s="7">
        <v>1</v>
      </c>
      <c r="I211" s="7">
        <v>0</v>
      </c>
      <c r="J211" s="7">
        <v>4</v>
      </c>
      <c r="K211" s="7">
        <v>8</v>
      </c>
      <c r="L211" s="7">
        <v>126</v>
      </c>
      <c r="M211" s="7">
        <v>8</v>
      </c>
    </row>
    <row r="212" spans="1:13" ht="12.75">
      <c r="A212" s="8" t="s">
        <v>167</v>
      </c>
      <c r="B212" s="8" t="s">
        <v>168</v>
      </c>
      <c r="C212" s="10">
        <f t="shared" si="23"/>
        <v>699</v>
      </c>
      <c r="D212" s="9">
        <v>512</v>
      </c>
      <c r="E212" s="9">
        <v>81</v>
      </c>
      <c r="F212" s="9">
        <v>22</v>
      </c>
      <c r="G212" s="9">
        <v>1</v>
      </c>
      <c r="H212" s="9">
        <v>1</v>
      </c>
      <c r="I212" s="9">
        <v>0</v>
      </c>
      <c r="J212" s="9">
        <v>0</v>
      </c>
      <c r="K212" s="9">
        <v>0</v>
      </c>
      <c r="L212" s="9">
        <v>82</v>
      </c>
      <c r="M212" s="9">
        <v>0</v>
      </c>
    </row>
    <row r="213" spans="1:13" ht="12.75">
      <c r="A213" s="8" t="s">
        <v>167</v>
      </c>
      <c r="B213" s="8" t="s">
        <v>231</v>
      </c>
      <c r="C213" s="7">
        <f t="shared" si="23"/>
        <v>615</v>
      </c>
      <c r="D213" s="7">
        <v>440</v>
      </c>
      <c r="E213" s="7">
        <v>100</v>
      </c>
      <c r="F213" s="7">
        <v>10</v>
      </c>
      <c r="G213" s="7">
        <v>1</v>
      </c>
      <c r="H213" s="7">
        <v>1</v>
      </c>
      <c r="I213" s="7">
        <v>0</v>
      </c>
      <c r="J213" s="7">
        <v>0</v>
      </c>
      <c r="K213" s="7">
        <v>13</v>
      </c>
      <c r="L213" s="7">
        <v>50</v>
      </c>
      <c r="M213" s="7">
        <v>0</v>
      </c>
    </row>
    <row r="214" spans="1:13" ht="12.75">
      <c r="A214" s="8" t="s">
        <v>167</v>
      </c>
      <c r="B214" s="8" t="s">
        <v>273</v>
      </c>
      <c r="C214" s="10">
        <f t="shared" si="23"/>
        <v>346</v>
      </c>
      <c r="D214" s="9">
        <v>256</v>
      </c>
      <c r="E214" s="9">
        <v>28</v>
      </c>
      <c r="F214" s="9">
        <v>2</v>
      </c>
      <c r="G214" s="9">
        <v>0</v>
      </c>
      <c r="H214" s="9">
        <v>1</v>
      </c>
      <c r="I214" s="9">
        <v>0</v>
      </c>
      <c r="J214" s="9">
        <v>1</v>
      </c>
      <c r="K214" s="9">
        <v>9</v>
      </c>
      <c r="L214" s="9">
        <v>48</v>
      </c>
      <c r="M214" s="9">
        <v>1</v>
      </c>
    </row>
    <row r="215" spans="1:13" ht="12.75">
      <c r="A215" s="8" t="s">
        <v>167</v>
      </c>
      <c r="B215" s="8" t="s">
        <v>169</v>
      </c>
      <c r="C215" s="10">
        <f t="shared" si="23"/>
        <v>116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116</v>
      </c>
      <c r="M215" s="9">
        <v>0</v>
      </c>
    </row>
    <row r="216" spans="1:13" ht="12.75">
      <c r="A216" s="8" t="s">
        <v>167</v>
      </c>
      <c r="B216" s="8" t="s">
        <v>274</v>
      </c>
      <c r="C216" s="10">
        <f t="shared" si="23"/>
        <v>482</v>
      </c>
      <c r="D216" s="9">
        <v>242</v>
      </c>
      <c r="E216" s="9">
        <v>30</v>
      </c>
      <c r="F216" s="9">
        <v>0</v>
      </c>
      <c r="G216" s="9">
        <v>3</v>
      </c>
      <c r="H216" s="9">
        <v>3</v>
      </c>
      <c r="I216" s="9">
        <v>0</v>
      </c>
      <c r="J216" s="9">
        <v>0</v>
      </c>
      <c r="K216" s="9">
        <v>0</v>
      </c>
      <c r="L216" s="9">
        <v>203</v>
      </c>
      <c r="M216" s="9">
        <v>1</v>
      </c>
    </row>
    <row r="217" spans="1:13" ht="12.75">
      <c r="A217" s="8" t="s">
        <v>167</v>
      </c>
      <c r="B217" s="8" t="s">
        <v>170</v>
      </c>
      <c r="C217" s="10">
        <f t="shared" si="23"/>
        <v>294</v>
      </c>
      <c r="D217" s="9">
        <v>229</v>
      </c>
      <c r="E217" s="9">
        <v>13</v>
      </c>
      <c r="F217" s="9">
        <v>9</v>
      </c>
      <c r="G217" s="9">
        <v>1</v>
      </c>
      <c r="H217" s="9">
        <v>1</v>
      </c>
      <c r="I217" s="9">
        <v>0</v>
      </c>
      <c r="J217" s="9">
        <v>0</v>
      </c>
      <c r="K217" s="9">
        <v>13</v>
      </c>
      <c r="L217" s="9">
        <v>26</v>
      </c>
      <c r="M217" s="9">
        <v>2</v>
      </c>
    </row>
    <row r="218" spans="1:13" ht="12.75">
      <c r="A218" s="8" t="s">
        <v>167</v>
      </c>
      <c r="B218" s="8" t="s">
        <v>171</v>
      </c>
      <c r="C218" s="10">
        <f t="shared" si="23"/>
        <v>414</v>
      </c>
      <c r="D218" s="9">
        <v>185</v>
      </c>
      <c r="E218" s="9">
        <v>5</v>
      </c>
      <c r="F218" s="9">
        <v>0</v>
      </c>
      <c r="G218" s="9">
        <v>0</v>
      </c>
      <c r="H218" s="9">
        <v>1</v>
      </c>
      <c r="I218" s="9">
        <v>0</v>
      </c>
      <c r="J218" s="9">
        <v>0</v>
      </c>
      <c r="K218" s="9">
        <v>8</v>
      </c>
      <c r="L218" s="9">
        <v>214</v>
      </c>
      <c r="M218" s="9">
        <v>1</v>
      </c>
    </row>
    <row r="219" spans="1:13" ht="12.75">
      <c r="A219" s="8" t="s">
        <v>167</v>
      </c>
      <c r="B219" s="8" t="s">
        <v>172</v>
      </c>
      <c r="C219" s="10">
        <f t="shared" si="23"/>
        <v>4414</v>
      </c>
      <c r="D219" s="9">
        <v>3293</v>
      </c>
      <c r="E219" s="9">
        <v>302</v>
      </c>
      <c r="F219" s="9">
        <v>562</v>
      </c>
      <c r="G219" s="9">
        <v>1</v>
      </c>
      <c r="H219" s="9">
        <v>1</v>
      </c>
      <c r="I219" s="9">
        <v>0</v>
      </c>
      <c r="J219" s="9">
        <v>2</v>
      </c>
      <c r="K219" s="9">
        <v>82</v>
      </c>
      <c r="L219" s="9">
        <v>170</v>
      </c>
      <c r="M219" s="9">
        <v>1</v>
      </c>
    </row>
    <row r="220" spans="1:13" ht="12.75">
      <c r="A220" s="8" t="s">
        <v>167</v>
      </c>
      <c r="B220" s="8" t="s">
        <v>173</v>
      </c>
      <c r="C220" s="10">
        <f t="shared" si="23"/>
        <v>4108</v>
      </c>
      <c r="D220" s="9">
        <v>3064</v>
      </c>
      <c r="E220" s="9">
        <v>648</v>
      </c>
      <c r="F220" s="9">
        <v>50</v>
      </c>
      <c r="G220" s="9">
        <v>1</v>
      </c>
      <c r="H220" s="9">
        <v>1</v>
      </c>
      <c r="I220" s="9">
        <v>0</v>
      </c>
      <c r="J220" s="9">
        <v>0</v>
      </c>
      <c r="K220" s="9">
        <v>56</v>
      </c>
      <c r="L220" s="9">
        <v>278</v>
      </c>
      <c r="M220" s="9">
        <v>10</v>
      </c>
    </row>
    <row r="221" spans="1:13" ht="12.75">
      <c r="A221" s="8" t="s">
        <v>167</v>
      </c>
      <c r="B221" s="8" t="s">
        <v>233</v>
      </c>
      <c r="C221" s="7">
        <f t="shared" si="23"/>
        <v>86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2</v>
      </c>
      <c r="L221" s="7">
        <v>84</v>
      </c>
      <c r="M221" s="7">
        <v>0</v>
      </c>
    </row>
    <row r="222" spans="1:13" ht="12.75">
      <c r="A222" s="8" t="s">
        <v>167</v>
      </c>
      <c r="B222" s="8" t="s">
        <v>174</v>
      </c>
      <c r="C222" s="10">
        <f t="shared" si="23"/>
        <v>99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99</v>
      </c>
      <c r="M222" s="9">
        <v>0</v>
      </c>
    </row>
    <row r="223" spans="1:13" ht="12.75">
      <c r="A223" s="8" t="s">
        <v>167</v>
      </c>
      <c r="B223" s="8" t="s">
        <v>175</v>
      </c>
      <c r="C223" s="10">
        <f t="shared" si="23"/>
        <v>226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226</v>
      </c>
      <c r="M223" s="9">
        <v>0</v>
      </c>
    </row>
    <row r="224" spans="1:13" ht="12.75">
      <c r="A224" s="8" t="s">
        <v>167</v>
      </c>
      <c r="B224" s="8" t="s">
        <v>234</v>
      </c>
      <c r="C224" s="10">
        <f t="shared" si="23"/>
        <v>1451</v>
      </c>
      <c r="D224" s="9">
        <v>1266</v>
      </c>
      <c r="E224" s="9">
        <v>81</v>
      </c>
      <c r="F224" s="9">
        <v>32</v>
      </c>
      <c r="G224" s="9">
        <v>0</v>
      </c>
      <c r="H224" s="9">
        <v>1</v>
      </c>
      <c r="I224" s="9">
        <v>0</v>
      </c>
      <c r="J224" s="9">
        <v>0</v>
      </c>
      <c r="K224" s="9">
        <v>12</v>
      </c>
      <c r="L224" s="9">
        <v>47</v>
      </c>
      <c r="M224" s="9">
        <v>12</v>
      </c>
    </row>
    <row r="225" spans="1:13" ht="12.75">
      <c r="A225" s="8" t="s">
        <v>167</v>
      </c>
      <c r="B225" s="8" t="s">
        <v>176</v>
      </c>
      <c r="C225" s="10">
        <f t="shared" si="23"/>
        <v>1329</v>
      </c>
      <c r="D225" s="9">
        <v>979</v>
      </c>
      <c r="E225" s="9">
        <v>227</v>
      </c>
      <c r="F225" s="9">
        <v>5</v>
      </c>
      <c r="G225" s="9">
        <v>0</v>
      </c>
      <c r="H225" s="9">
        <v>1</v>
      </c>
      <c r="I225" s="9">
        <v>0</v>
      </c>
      <c r="J225" s="9">
        <v>0</v>
      </c>
      <c r="K225" s="9">
        <v>23</v>
      </c>
      <c r="L225" s="9">
        <v>91</v>
      </c>
      <c r="M225" s="9">
        <v>3</v>
      </c>
    </row>
    <row r="226" spans="1:13" ht="12.75">
      <c r="A226" s="8" t="s">
        <v>167</v>
      </c>
      <c r="B226" s="8" t="s">
        <v>177</v>
      </c>
      <c r="C226" s="10">
        <f t="shared" si="23"/>
        <v>169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169</v>
      </c>
      <c r="M226" s="9">
        <v>0</v>
      </c>
    </row>
    <row r="227" spans="1:13" ht="12.75">
      <c r="A227" s="8" t="s">
        <v>167</v>
      </c>
      <c r="B227" s="8" t="s">
        <v>275</v>
      </c>
      <c r="C227" s="7">
        <f t="shared" si="23"/>
        <v>841</v>
      </c>
      <c r="D227" s="7">
        <v>621</v>
      </c>
      <c r="E227" s="7">
        <v>130</v>
      </c>
      <c r="F227" s="7">
        <v>10</v>
      </c>
      <c r="G227" s="7">
        <v>0</v>
      </c>
      <c r="H227" s="7">
        <v>3</v>
      </c>
      <c r="I227" s="7">
        <v>0</v>
      </c>
      <c r="J227" s="7">
        <v>0</v>
      </c>
      <c r="K227" s="7">
        <v>4</v>
      </c>
      <c r="L227" s="7">
        <v>72</v>
      </c>
      <c r="M227" s="7">
        <v>1</v>
      </c>
    </row>
    <row r="228" spans="1:13" ht="12.75">
      <c r="A228" s="8" t="s">
        <v>167</v>
      </c>
      <c r="B228" s="8" t="s">
        <v>178</v>
      </c>
      <c r="C228" s="10">
        <f t="shared" si="23"/>
        <v>792</v>
      </c>
      <c r="D228" s="12">
        <v>608</v>
      </c>
      <c r="E228" s="12">
        <v>107</v>
      </c>
      <c r="F228" s="12">
        <v>4</v>
      </c>
      <c r="G228" s="12">
        <v>0</v>
      </c>
      <c r="H228" s="12">
        <v>1</v>
      </c>
      <c r="I228" s="12">
        <v>0</v>
      </c>
      <c r="J228" s="12">
        <v>0</v>
      </c>
      <c r="K228" s="12">
        <v>23</v>
      </c>
      <c r="L228" s="12">
        <v>49</v>
      </c>
      <c r="M228" s="12">
        <v>0</v>
      </c>
    </row>
    <row r="229" spans="1:13" s="11" customFormat="1" ht="12.75">
      <c r="A229" s="15" t="s">
        <v>260</v>
      </c>
      <c r="B229" s="8"/>
      <c r="C229" s="16">
        <f t="shared" si="23"/>
        <v>17403</v>
      </c>
      <c r="D229" s="16">
        <f aca="true" t="shared" si="27" ref="D229:M229">SUM(D211:D228)</f>
        <v>12385</v>
      </c>
      <c r="E229" s="16">
        <f t="shared" si="27"/>
        <v>1830</v>
      </c>
      <c r="F229" s="16">
        <f t="shared" si="27"/>
        <v>713</v>
      </c>
      <c r="G229" s="16">
        <f t="shared" si="27"/>
        <v>8</v>
      </c>
      <c r="H229" s="16">
        <f t="shared" si="27"/>
        <v>17</v>
      </c>
      <c r="I229" s="16">
        <f t="shared" si="27"/>
        <v>0</v>
      </c>
      <c r="J229" s="16">
        <f t="shared" si="27"/>
        <v>7</v>
      </c>
      <c r="K229" s="16">
        <f t="shared" si="27"/>
        <v>253</v>
      </c>
      <c r="L229" s="16">
        <f t="shared" si="27"/>
        <v>2150</v>
      </c>
      <c r="M229" s="16">
        <f t="shared" si="27"/>
        <v>40</v>
      </c>
    </row>
    <row r="230" spans="1:13" ht="12.75">
      <c r="A230" s="6"/>
      <c r="B230" s="6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s="11" customFormat="1" ht="12.75">
      <c r="A231" s="15" t="s">
        <v>261</v>
      </c>
      <c r="B231" s="6"/>
      <c r="C231" s="16">
        <f>SUM(D231:M231)</f>
        <v>402738</v>
      </c>
      <c r="D231" s="16">
        <f>+D20+D27+D32+D40+D55+D58+D70+D81+D83+D85+D91+D110+D118+D121+D136+D140+D145+D171+D184+D186+D201+D206+D210+D229</f>
        <v>317585</v>
      </c>
      <c r="E231" s="16">
        <f aca="true" t="shared" si="28" ref="E231:M231">+E20+E27+E32+E40+E55+E58+E70+E81+E83+E85+E91+E110+E118+E121+E136+E140+E145+E171+E184+E186+E201+E206+E210+E229</f>
        <v>47157</v>
      </c>
      <c r="F231" s="16">
        <f t="shared" si="28"/>
        <v>3556</v>
      </c>
      <c r="G231" s="16">
        <f t="shared" si="28"/>
        <v>117</v>
      </c>
      <c r="H231" s="16">
        <f t="shared" si="28"/>
        <v>254</v>
      </c>
      <c r="I231" s="16">
        <f t="shared" si="28"/>
        <v>0</v>
      </c>
      <c r="J231" s="16">
        <f t="shared" si="28"/>
        <v>280</v>
      </c>
      <c r="K231" s="16">
        <f t="shared" si="28"/>
        <v>5824</v>
      </c>
      <c r="L231" s="16">
        <f t="shared" si="28"/>
        <v>26410</v>
      </c>
      <c r="M231" s="16">
        <f t="shared" si="28"/>
        <v>1555</v>
      </c>
    </row>
    <row r="232" spans="1:13" ht="12.75">
      <c r="A232" s="15"/>
      <c r="B232" s="8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 ht="12.75">
      <c r="A233" s="15"/>
      <c r="B233" s="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ht="12.75">
      <c r="A235" s="6"/>
      <c r="B235" s="6"/>
      <c r="C235" s="18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1:13" ht="12.75">
      <c r="A236" s="15" t="s">
        <v>276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2015-01-15T18:29:46Z</cp:lastPrinted>
  <dcterms:created xsi:type="dcterms:W3CDTF">2011-12-05T18:19:28Z</dcterms:created>
  <dcterms:modified xsi:type="dcterms:W3CDTF">2015-01-15T20:46:33Z</dcterms:modified>
  <cp:category/>
  <cp:version/>
  <cp:contentType/>
  <cp:contentStatus/>
</cp:coreProperties>
</file>