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mendoza12" sheetId="1" r:id="rId1"/>
    <sheet name="usucoopmendoza12" sheetId="2" r:id="rId2"/>
  </sheets>
  <definedNames/>
  <calcPr fullCalcOnLoad="1"/>
</workbook>
</file>

<file path=xl/sharedStrings.xml><?xml version="1.0" encoding="utf-8"?>
<sst xmlns="http://schemas.openxmlformats.org/spreadsheetml/2006/main" count="109" uniqueCount="42">
  <si>
    <t>Coop de Santa Rosa Ltda.</t>
  </si>
  <si>
    <t>General Alvear</t>
  </si>
  <si>
    <t>Coop de General Alvear Ltda.</t>
  </si>
  <si>
    <t>Coop de Bowen Ltda.</t>
  </si>
  <si>
    <t>Godoy Cruz</t>
  </si>
  <si>
    <t>Coop de Godoy Cruz Ltda.</t>
  </si>
  <si>
    <t>Junín</t>
  </si>
  <si>
    <t>Coop de Rivadavia Ltda.</t>
  </si>
  <si>
    <t>Coop de Medrano Ltda.</t>
  </si>
  <si>
    <t>Coop de Alto Verde y Algarrobo Grande</t>
  </si>
  <si>
    <t>Rivadavia</t>
  </si>
  <si>
    <t>Coop de Rural Sud Rio Tunuyan Rivadavia</t>
  </si>
  <si>
    <t>San Martín</t>
  </si>
  <si>
    <t>San Rafael</t>
  </si>
  <si>
    <t>Coop de Monte Coman Ltda.</t>
  </si>
  <si>
    <t>Santa Rosa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</si>
  <si>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</si>
  <si>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</si>
  <si>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</si>
  <si>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</si>
  <si>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</si>
  <si>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</si>
  <si>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</si>
  <si>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</si>
  <si>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</si>
  <si>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</si>
  <si>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</si>
  <si>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</si>
  <si>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</si>
  <si>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</si>
  <si>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</si>
  <si>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</si>
  <si>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General Alvear</t>
  </si>
  <si>
    <t>Total Godoy Cruz</t>
  </si>
  <si>
    <t>Total Junín</t>
  </si>
  <si>
    <t>Total Rivadavia</t>
  </si>
  <si>
    <t>Total San Martín</t>
  </si>
  <si>
    <t>Total San Rafael</t>
  </si>
  <si>
    <t>Total Santa Rosa</t>
  </si>
  <si>
    <t>TOTAL COOPERATIVAS</t>
  </si>
  <si>
    <t>Cooperativas de la Provincia de MENDOZA</t>
  </si>
  <si>
    <t>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</si>
</sst>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1" xfId="19" applyNumberFormat="1" applyFont="1" applyFill="1" applyBorder="1" applyAlignment="1">
      <alignment horizontal="center" wrapText="1"/>
      <protection/>
    </xf>
    <xf numFmtId="3" fontId="5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workbookViewId="0" topLeftCell="A7">
      <selection activeCell="E37" sqref="E37"/>
    </sheetView>
  </sheetViews>
  <sheetFormatPr defaultColWidth="11.421875" defaultRowHeight="12.75"/>
  <cols>
    <col min="1" max="1" width="20.28125" style="0" customWidth="1"/>
    <col min="2" max="2" width="37.28125" style="0" customWidth="1"/>
    <col min="3" max="3" width="12.28125" style="0" customWidth="1"/>
  </cols>
  <sheetData>
    <row r="3" spans="1:13" ht="12.75">
      <c r="A3" s="3" t="s">
        <v>41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40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16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17</v>
      </c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3" t="s">
        <v>18</v>
      </c>
      <c r="B8" s="3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4" t="s">
        <v>25</v>
      </c>
      <c r="I8" s="4" t="s">
        <v>26</v>
      </c>
      <c r="J8" s="4" t="s">
        <v>27</v>
      </c>
      <c r="K8" s="4" t="s">
        <v>28</v>
      </c>
      <c r="L8" s="4" t="s">
        <v>29</v>
      </c>
      <c r="M8" s="4" t="s">
        <v>30</v>
      </c>
    </row>
    <row r="9" spans="1:13" ht="12.75">
      <c r="A9" t="s">
        <v>1</v>
      </c>
      <c r="B9" s="8" t="s">
        <v>2</v>
      </c>
      <c r="C9" s="9">
        <f>SUM(D9:M9)</f>
        <v>71519.88900000001</v>
      </c>
      <c r="D9" s="9">
        <v>31073.066</v>
      </c>
      <c r="E9" s="9">
        <v>7087.63</v>
      </c>
      <c r="F9" s="9">
        <v>16241.099</v>
      </c>
      <c r="G9" s="9">
        <v>87.419</v>
      </c>
      <c r="H9" s="9">
        <v>6216.959</v>
      </c>
      <c r="I9" s="9">
        <v>0</v>
      </c>
      <c r="J9" s="9">
        <v>1593.474</v>
      </c>
      <c r="K9" s="9">
        <v>1025.872</v>
      </c>
      <c r="L9" s="9">
        <v>8194.37</v>
      </c>
      <c r="M9" s="9">
        <v>0</v>
      </c>
    </row>
    <row r="10" spans="1:13" ht="12.75">
      <c r="A10" t="s">
        <v>1</v>
      </c>
      <c r="B10" t="s">
        <v>3</v>
      </c>
      <c r="C10" s="9">
        <f>SUM(D10:M10)</f>
        <v>13737.981</v>
      </c>
      <c r="D10" s="9">
        <v>3726.325</v>
      </c>
      <c r="E10" s="9">
        <v>1993.452</v>
      </c>
      <c r="F10" s="9">
        <v>2443.916</v>
      </c>
      <c r="G10" s="9">
        <v>408.505</v>
      </c>
      <c r="H10" s="9">
        <v>1432.09</v>
      </c>
      <c r="I10" s="9">
        <v>0</v>
      </c>
      <c r="J10" s="9">
        <v>648.954</v>
      </c>
      <c r="K10" s="9">
        <v>350.587</v>
      </c>
      <c r="L10" s="9">
        <v>2734.152</v>
      </c>
      <c r="M10" s="9">
        <v>0</v>
      </c>
    </row>
    <row r="11" spans="1:13" s="10" customFormat="1" ht="12.75">
      <c r="A11" s="1" t="s">
        <v>32</v>
      </c>
      <c r="C11" s="4">
        <f>+C9+C10</f>
        <v>85257.87000000001</v>
      </c>
      <c r="D11" s="4">
        <f aca="true" t="shared" si="0" ref="D11:M11">+D9+D10</f>
        <v>34799.390999999996</v>
      </c>
      <c r="E11" s="4">
        <f t="shared" si="0"/>
        <v>9081.082</v>
      </c>
      <c r="F11" s="4">
        <f t="shared" si="0"/>
        <v>18685.015</v>
      </c>
      <c r="G11" s="4">
        <f t="shared" si="0"/>
        <v>495.924</v>
      </c>
      <c r="H11" s="4">
        <f t="shared" si="0"/>
        <v>7649.049</v>
      </c>
      <c r="I11" s="4">
        <f t="shared" si="0"/>
        <v>0</v>
      </c>
      <c r="J11" s="4">
        <f t="shared" si="0"/>
        <v>2242.428</v>
      </c>
      <c r="K11" s="4">
        <f t="shared" si="0"/>
        <v>1376.459</v>
      </c>
      <c r="L11" s="4">
        <f t="shared" si="0"/>
        <v>10928.522</v>
      </c>
      <c r="M11" s="4">
        <f t="shared" si="0"/>
        <v>0</v>
      </c>
    </row>
    <row r="12" spans="1:13" ht="12.75">
      <c r="A12" t="s">
        <v>4</v>
      </c>
      <c r="B12" t="s">
        <v>5</v>
      </c>
      <c r="C12" s="9">
        <f>SUM(D12:M12)</f>
        <v>339558.373</v>
      </c>
      <c r="D12" s="9">
        <v>183622.921</v>
      </c>
      <c r="E12" s="9">
        <v>74676.487</v>
      </c>
      <c r="F12" s="9">
        <v>58843.668</v>
      </c>
      <c r="G12" s="9">
        <v>0</v>
      </c>
      <c r="H12" s="9">
        <v>21627.114</v>
      </c>
      <c r="I12" s="9">
        <v>0</v>
      </c>
      <c r="J12" s="9">
        <v>0</v>
      </c>
      <c r="K12" s="9">
        <v>0</v>
      </c>
      <c r="L12" s="9">
        <v>0</v>
      </c>
      <c r="M12" s="9">
        <v>788.183</v>
      </c>
    </row>
    <row r="13" spans="1:13" s="10" customFormat="1" ht="12.75">
      <c r="A13" s="1" t="s">
        <v>33</v>
      </c>
      <c r="C13" s="4">
        <f>+C12</f>
        <v>339558.373</v>
      </c>
      <c r="D13" s="4">
        <f aca="true" t="shared" si="1" ref="D13:M13">+D12</f>
        <v>183622.921</v>
      </c>
      <c r="E13" s="4">
        <f t="shared" si="1"/>
        <v>74676.487</v>
      </c>
      <c r="F13" s="4">
        <f t="shared" si="1"/>
        <v>58843.668</v>
      </c>
      <c r="G13" s="4">
        <f t="shared" si="1"/>
        <v>0</v>
      </c>
      <c r="H13" s="4">
        <f t="shared" si="1"/>
        <v>21627.114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788.183</v>
      </c>
    </row>
    <row r="14" spans="1:13" ht="12.75">
      <c r="A14" t="s">
        <v>6</v>
      </c>
      <c r="B14" t="s">
        <v>7</v>
      </c>
      <c r="C14" s="9">
        <f>SUM(D14:M14)</f>
        <v>10551.961</v>
      </c>
      <c r="D14" s="9">
        <v>2534.508</v>
      </c>
      <c r="E14" s="9">
        <v>773.667</v>
      </c>
      <c r="F14" s="9">
        <v>699.596</v>
      </c>
      <c r="G14" s="9">
        <v>0</v>
      </c>
      <c r="H14" s="9">
        <v>518.77</v>
      </c>
      <c r="I14" s="9">
        <v>0</v>
      </c>
      <c r="J14" s="9">
        <v>6025.42</v>
      </c>
      <c r="K14" s="9">
        <v>0</v>
      </c>
      <c r="L14" s="9">
        <v>0</v>
      </c>
      <c r="M14" s="9">
        <v>0</v>
      </c>
    </row>
    <row r="15" spans="1:13" ht="12.75">
      <c r="A15" t="s">
        <v>6</v>
      </c>
      <c r="B15" t="s">
        <v>8</v>
      </c>
      <c r="C15" s="9">
        <f>SUM(D15:M15)</f>
        <v>2778.843</v>
      </c>
      <c r="D15" s="9">
        <v>1431.566</v>
      </c>
      <c r="E15" s="9">
        <v>246.77</v>
      </c>
      <c r="F15" s="9">
        <v>264.441</v>
      </c>
      <c r="G15" s="9">
        <v>0</v>
      </c>
      <c r="H15" s="9">
        <v>567.747</v>
      </c>
      <c r="I15" s="9">
        <v>0</v>
      </c>
      <c r="J15" s="9">
        <v>263.679</v>
      </c>
      <c r="K15" s="9">
        <v>3.68</v>
      </c>
      <c r="L15" s="9">
        <v>0</v>
      </c>
      <c r="M15" s="9">
        <v>0.96</v>
      </c>
    </row>
    <row r="16" spans="1:13" ht="12.75">
      <c r="A16" t="s">
        <v>6</v>
      </c>
      <c r="B16" t="s">
        <v>9</v>
      </c>
      <c r="C16" s="9">
        <f>SUM(D16:M16)</f>
        <v>17852.426</v>
      </c>
      <c r="D16" s="9">
        <v>7043.761</v>
      </c>
      <c r="E16" s="9">
        <v>543.471</v>
      </c>
      <c r="F16" s="9">
        <v>6786.239</v>
      </c>
      <c r="G16" s="9">
        <v>94.376</v>
      </c>
      <c r="H16" s="9">
        <v>1364.496</v>
      </c>
      <c r="I16" s="9">
        <v>0</v>
      </c>
      <c r="J16" s="9">
        <v>2019.301</v>
      </c>
      <c r="K16" s="9">
        <v>0.782</v>
      </c>
      <c r="L16" s="9">
        <v>0</v>
      </c>
      <c r="M16" s="9">
        <v>0</v>
      </c>
    </row>
    <row r="17" spans="1:13" s="10" customFormat="1" ht="12.75">
      <c r="A17" s="1" t="s">
        <v>34</v>
      </c>
      <c r="C17" s="4">
        <f>+C14+C15+C16</f>
        <v>31183.23</v>
      </c>
      <c r="D17" s="4">
        <f aca="true" t="shared" si="2" ref="D17:M17">+D14+D15+D16</f>
        <v>11009.835</v>
      </c>
      <c r="E17" s="4">
        <f t="shared" si="2"/>
        <v>1563.908</v>
      </c>
      <c r="F17" s="4">
        <f t="shared" si="2"/>
        <v>7750.276</v>
      </c>
      <c r="G17" s="4">
        <f t="shared" si="2"/>
        <v>94.376</v>
      </c>
      <c r="H17" s="4">
        <f t="shared" si="2"/>
        <v>2451.013</v>
      </c>
      <c r="I17" s="4">
        <f t="shared" si="2"/>
        <v>0</v>
      </c>
      <c r="J17" s="4">
        <f t="shared" si="2"/>
        <v>8308.4</v>
      </c>
      <c r="K17" s="4">
        <f t="shared" si="2"/>
        <v>4.462</v>
      </c>
      <c r="L17" s="4">
        <f t="shared" si="2"/>
        <v>0</v>
      </c>
      <c r="M17" s="4">
        <f t="shared" si="2"/>
        <v>0.96</v>
      </c>
    </row>
    <row r="18" spans="1:13" ht="12.75">
      <c r="A18" t="s">
        <v>10</v>
      </c>
      <c r="B18" t="s">
        <v>7</v>
      </c>
      <c r="C18" s="9">
        <f>SUM(D18:M18)</f>
        <v>64103.195</v>
      </c>
      <c r="D18" s="9">
        <v>33196.251</v>
      </c>
      <c r="E18" s="9">
        <v>14169.375</v>
      </c>
      <c r="F18" s="9">
        <v>7627.345</v>
      </c>
      <c r="G18" s="9">
        <v>0</v>
      </c>
      <c r="H18" s="9">
        <v>5400.841</v>
      </c>
      <c r="I18" s="9">
        <v>0</v>
      </c>
      <c r="J18" s="9">
        <v>3709.383</v>
      </c>
      <c r="K18" s="9">
        <v>0</v>
      </c>
      <c r="L18" s="9">
        <v>0</v>
      </c>
      <c r="M18" s="9">
        <v>0</v>
      </c>
    </row>
    <row r="19" spans="1:13" ht="12.75">
      <c r="A19" t="s">
        <v>10</v>
      </c>
      <c r="B19" t="s">
        <v>11</v>
      </c>
      <c r="C19" s="9">
        <f>SUM(D19:M19)</f>
        <v>46603.69000000001</v>
      </c>
      <c r="D19" s="9">
        <v>8273.12</v>
      </c>
      <c r="E19" s="9">
        <v>1494.6</v>
      </c>
      <c r="F19" s="9">
        <v>4731.91</v>
      </c>
      <c r="G19" s="9">
        <v>846.18</v>
      </c>
      <c r="H19" s="9">
        <v>1871.17</v>
      </c>
      <c r="I19" s="9">
        <v>0</v>
      </c>
      <c r="J19" s="9">
        <v>28080.34</v>
      </c>
      <c r="K19" s="9">
        <v>0</v>
      </c>
      <c r="L19" s="9">
        <v>1306.37</v>
      </c>
      <c r="M19" s="9">
        <v>0</v>
      </c>
    </row>
    <row r="20" spans="1:13" ht="12.75">
      <c r="A20" t="s">
        <v>10</v>
      </c>
      <c r="B20" t="s">
        <v>8</v>
      </c>
      <c r="C20" s="9">
        <f>SUM(D20:M20)</f>
        <v>4420.643999999999</v>
      </c>
      <c r="D20" s="9">
        <v>1805.26</v>
      </c>
      <c r="E20" s="9">
        <v>476.593</v>
      </c>
      <c r="F20" s="9">
        <v>904.005</v>
      </c>
      <c r="G20" s="9">
        <v>0</v>
      </c>
      <c r="H20" s="9">
        <v>653.07</v>
      </c>
      <c r="I20" s="9">
        <v>0</v>
      </c>
      <c r="J20" s="9">
        <v>445.313</v>
      </c>
      <c r="K20" s="9">
        <v>117.123</v>
      </c>
      <c r="L20" s="9">
        <v>0</v>
      </c>
      <c r="M20" s="9">
        <v>19.28</v>
      </c>
    </row>
    <row r="21" spans="1:13" s="10" customFormat="1" ht="12.75">
      <c r="A21" s="1" t="s">
        <v>35</v>
      </c>
      <c r="C21" s="4">
        <f>+C18+C19+C20</f>
        <v>115127.52900000001</v>
      </c>
      <c r="D21" s="4">
        <f aca="true" t="shared" si="3" ref="D21:M21">+D18+D19+D20</f>
        <v>43274.631</v>
      </c>
      <c r="E21" s="4">
        <f t="shared" si="3"/>
        <v>16140.568000000001</v>
      </c>
      <c r="F21" s="4">
        <f t="shared" si="3"/>
        <v>13263.26</v>
      </c>
      <c r="G21" s="4">
        <f t="shared" si="3"/>
        <v>846.18</v>
      </c>
      <c r="H21" s="4">
        <f t="shared" si="3"/>
        <v>7925.081</v>
      </c>
      <c r="I21" s="4">
        <f t="shared" si="3"/>
        <v>0</v>
      </c>
      <c r="J21" s="4">
        <f t="shared" si="3"/>
        <v>32235.035999999996</v>
      </c>
      <c r="K21" s="4">
        <f t="shared" si="3"/>
        <v>117.123</v>
      </c>
      <c r="L21" s="4">
        <f t="shared" si="3"/>
        <v>1306.37</v>
      </c>
      <c r="M21" s="4">
        <f t="shared" si="3"/>
        <v>19.28</v>
      </c>
    </row>
    <row r="22" spans="1:13" ht="12.75">
      <c r="A22" t="s">
        <v>12</v>
      </c>
      <c r="B22" t="s">
        <v>9</v>
      </c>
      <c r="C22" s="9">
        <f>SUM(D22:M22)</f>
        <v>144965.733</v>
      </c>
      <c r="D22" s="9">
        <v>34932.28</v>
      </c>
      <c r="E22" s="9">
        <v>2379.437</v>
      </c>
      <c r="F22" s="9">
        <v>22226.941</v>
      </c>
      <c r="G22" s="9">
        <v>893.383</v>
      </c>
      <c r="H22" s="9">
        <v>3205.265</v>
      </c>
      <c r="I22" s="9">
        <v>0</v>
      </c>
      <c r="J22" s="9">
        <v>81310.67</v>
      </c>
      <c r="K22" s="9">
        <v>17.757</v>
      </c>
      <c r="L22" s="9">
        <v>0</v>
      </c>
      <c r="M22" s="9">
        <v>0</v>
      </c>
    </row>
    <row r="23" spans="1:13" s="10" customFormat="1" ht="12.75">
      <c r="A23" s="1" t="s">
        <v>36</v>
      </c>
      <c r="C23" s="4">
        <f>+C22</f>
        <v>144965.733</v>
      </c>
      <c r="D23" s="4">
        <f aca="true" t="shared" si="4" ref="D23:M23">+D22</f>
        <v>34932.28</v>
      </c>
      <c r="E23" s="4">
        <f t="shared" si="4"/>
        <v>2379.437</v>
      </c>
      <c r="F23" s="4">
        <f t="shared" si="4"/>
        <v>22226.941</v>
      </c>
      <c r="G23" s="4">
        <f t="shared" si="4"/>
        <v>893.383</v>
      </c>
      <c r="H23" s="4">
        <f t="shared" si="4"/>
        <v>3205.265</v>
      </c>
      <c r="I23" s="4">
        <f t="shared" si="4"/>
        <v>0</v>
      </c>
      <c r="J23" s="4">
        <f t="shared" si="4"/>
        <v>81310.67</v>
      </c>
      <c r="K23" s="4">
        <f t="shared" si="4"/>
        <v>17.757</v>
      </c>
      <c r="L23" s="4">
        <f t="shared" si="4"/>
        <v>0</v>
      </c>
      <c r="M23" s="4">
        <f t="shared" si="4"/>
        <v>0</v>
      </c>
    </row>
    <row r="24" spans="1:13" ht="12.75">
      <c r="A24" t="s">
        <v>13</v>
      </c>
      <c r="B24" s="8" t="s">
        <v>14</v>
      </c>
      <c r="C24" s="9">
        <f>SUM(D24:M24)</f>
        <v>5744.454999999999</v>
      </c>
      <c r="D24" s="9">
        <v>3792.54</v>
      </c>
      <c r="E24" s="9">
        <v>974.418</v>
      </c>
      <c r="F24" s="9">
        <v>0</v>
      </c>
      <c r="G24" s="9">
        <v>0</v>
      </c>
      <c r="H24" s="9">
        <v>266.187</v>
      </c>
      <c r="I24" s="9">
        <v>0</v>
      </c>
      <c r="J24" s="9">
        <v>680.27</v>
      </c>
      <c r="K24" s="9">
        <v>0</v>
      </c>
      <c r="L24" s="9">
        <v>0</v>
      </c>
      <c r="M24" s="9">
        <v>31.04</v>
      </c>
    </row>
    <row r="25" spans="1:13" s="10" customFormat="1" ht="12.75">
      <c r="A25" s="1" t="s">
        <v>37</v>
      </c>
      <c r="C25" s="4">
        <f>+C24</f>
        <v>5744.454999999999</v>
      </c>
      <c r="D25" s="4">
        <f aca="true" t="shared" si="5" ref="D25:M25">+D24</f>
        <v>3792.54</v>
      </c>
      <c r="E25" s="4">
        <f t="shared" si="5"/>
        <v>974.418</v>
      </c>
      <c r="F25" s="4">
        <f t="shared" si="5"/>
        <v>0</v>
      </c>
      <c r="G25" s="4">
        <f t="shared" si="5"/>
        <v>0</v>
      </c>
      <c r="H25" s="4">
        <f t="shared" si="5"/>
        <v>266.187</v>
      </c>
      <c r="I25" s="4">
        <f t="shared" si="5"/>
        <v>0</v>
      </c>
      <c r="J25" s="4">
        <f t="shared" si="5"/>
        <v>680.27</v>
      </c>
      <c r="K25" s="4">
        <f t="shared" si="5"/>
        <v>0</v>
      </c>
      <c r="L25" s="4">
        <f t="shared" si="5"/>
        <v>0</v>
      </c>
      <c r="M25" s="4">
        <f t="shared" si="5"/>
        <v>31.04</v>
      </c>
    </row>
    <row r="26" spans="1:13" ht="12.75">
      <c r="A26" t="s">
        <v>15</v>
      </c>
      <c r="B26" t="s">
        <v>0</v>
      </c>
      <c r="C26" s="9">
        <f>SUM(D26:M26)</f>
        <v>8700.375</v>
      </c>
      <c r="D26" s="9">
        <v>937.746</v>
      </c>
      <c r="E26" s="9">
        <v>106.916</v>
      </c>
      <c r="F26" s="9">
        <v>229.054</v>
      </c>
      <c r="G26" s="9">
        <v>0</v>
      </c>
      <c r="H26" s="9">
        <v>132.525</v>
      </c>
      <c r="I26" s="9">
        <v>0</v>
      </c>
      <c r="J26" s="9">
        <v>7201.581</v>
      </c>
      <c r="K26" s="9">
        <v>0</v>
      </c>
      <c r="L26" s="9">
        <v>0</v>
      </c>
      <c r="M26" s="9">
        <v>92.553</v>
      </c>
    </row>
    <row r="27" spans="1:13" ht="12.75">
      <c r="A27" t="s">
        <v>15</v>
      </c>
      <c r="B27" t="s">
        <v>7</v>
      </c>
      <c r="C27" s="9">
        <f>SUM(D27:M27)</f>
        <v>2224.275</v>
      </c>
      <c r="D27" s="9">
        <v>133.783</v>
      </c>
      <c r="E27" s="9">
        <v>51.445</v>
      </c>
      <c r="F27" s="9">
        <v>0</v>
      </c>
      <c r="G27" s="9">
        <v>0</v>
      </c>
      <c r="H27" s="9">
        <v>9.555</v>
      </c>
      <c r="I27" s="9">
        <v>0</v>
      </c>
      <c r="J27" s="9">
        <v>2029.492</v>
      </c>
      <c r="K27" s="9">
        <v>0</v>
      </c>
      <c r="L27" s="9">
        <v>0</v>
      </c>
      <c r="M27" s="9">
        <v>0</v>
      </c>
    </row>
    <row r="28" spans="1:13" ht="12.75">
      <c r="A28" t="s">
        <v>15</v>
      </c>
      <c r="B28" t="s">
        <v>11</v>
      </c>
      <c r="C28" s="9">
        <f>SUM(D28:M28)</f>
        <v>7769.499999999999</v>
      </c>
      <c r="D28" s="9">
        <v>184.86</v>
      </c>
      <c r="E28" s="9">
        <v>31.56</v>
      </c>
      <c r="F28" s="9">
        <v>4043.43</v>
      </c>
      <c r="G28" s="9">
        <v>0</v>
      </c>
      <c r="H28" s="9">
        <v>0</v>
      </c>
      <c r="I28" s="9">
        <v>0</v>
      </c>
      <c r="J28" s="9">
        <v>3379.99</v>
      </c>
      <c r="K28" s="9">
        <v>0</v>
      </c>
      <c r="L28" s="9">
        <v>129.66</v>
      </c>
      <c r="M28" s="9">
        <v>0</v>
      </c>
    </row>
    <row r="29" spans="1:13" ht="12.75">
      <c r="A29" t="s">
        <v>15</v>
      </c>
      <c r="B29" t="s">
        <v>9</v>
      </c>
      <c r="C29" s="9">
        <f>SUM(D29:M29)</f>
        <v>9634.167</v>
      </c>
      <c r="D29" s="9">
        <v>1730.161</v>
      </c>
      <c r="E29" s="9">
        <v>299.423</v>
      </c>
      <c r="F29" s="9">
        <v>2253.708</v>
      </c>
      <c r="G29" s="9">
        <v>7.007</v>
      </c>
      <c r="H29" s="9">
        <v>209.146</v>
      </c>
      <c r="I29" s="9">
        <v>0</v>
      </c>
      <c r="J29" s="9">
        <v>5134.722</v>
      </c>
      <c r="K29" s="9">
        <v>0</v>
      </c>
      <c r="L29" s="9">
        <v>0</v>
      </c>
      <c r="M29" s="9">
        <v>0</v>
      </c>
    </row>
    <row r="30" spans="1:13" s="10" customFormat="1" ht="12.75">
      <c r="A30" s="1" t="s">
        <v>38</v>
      </c>
      <c r="C30" s="4">
        <f>+C26+C27+C28+C29</f>
        <v>28328.316999999995</v>
      </c>
      <c r="D30" s="4">
        <f aca="true" t="shared" si="6" ref="D30:M30">+D26+D27+D28+D29</f>
        <v>2986.55</v>
      </c>
      <c r="E30" s="4">
        <f t="shared" si="6"/>
        <v>489.344</v>
      </c>
      <c r="F30" s="4">
        <f t="shared" si="6"/>
        <v>6526.191999999999</v>
      </c>
      <c r="G30" s="4">
        <f t="shared" si="6"/>
        <v>7.007</v>
      </c>
      <c r="H30" s="4">
        <f t="shared" si="6"/>
        <v>351.226</v>
      </c>
      <c r="I30" s="4">
        <f t="shared" si="6"/>
        <v>0</v>
      </c>
      <c r="J30" s="4">
        <f t="shared" si="6"/>
        <v>17745.785</v>
      </c>
      <c r="K30" s="4">
        <f t="shared" si="6"/>
        <v>0</v>
      </c>
      <c r="L30" s="4">
        <f t="shared" si="6"/>
        <v>129.66</v>
      </c>
      <c r="M30" s="4">
        <f t="shared" si="6"/>
        <v>92.553</v>
      </c>
    </row>
    <row r="31" spans="3:13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10" customFormat="1" ht="12.75">
      <c r="A32" s="1" t="s">
        <v>39</v>
      </c>
      <c r="C32" s="4">
        <f>+C11+C13+C17+C21+C23+C25+C30</f>
        <v>750165.507</v>
      </c>
      <c r="D32" s="4">
        <f aca="true" t="shared" si="7" ref="D32:M32">+D11+D13+D17+D21+D23+D25+D30</f>
        <v>314418.1479999999</v>
      </c>
      <c r="E32" s="4">
        <f t="shared" si="7"/>
        <v>105305.24399999999</v>
      </c>
      <c r="F32" s="4">
        <f t="shared" si="7"/>
        <v>127295.35199999997</v>
      </c>
      <c r="G32" s="4">
        <f t="shared" si="7"/>
        <v>2336.8700000000003</v>
      </c>
      <c r="H32" s="4">
        <f t="shared" si="7"/>
        <v>43474.935</v>
      </c>
      <c r="I32" s="4">
        <f t="shared" si="7"/>
        <v>0</v>
      </c>
      <c r="J32" s="4">
        <f t="shared" si="7"/>
        <v>142522.58899999998</v>
      </c>
      <c r="K32" s="4">
        <f t="shared" si="7"/>
        <v>1515.8010000000002</v>
      </c>
      <c r="L32" s="4">
        <f t="shared" si="7"/>
        <v>12364.552</v>
      </c>
      <c r="M32" s="4">
        <f t="shared" si="7"/>
        <v>932.016</v>
      </c>
    </row>
    <row r="33" spans="3:13" ht="12.7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12.75">
      <c r="A34" s="1"/>
    </row>
    <row r="35" ht="12.75">
      <c r="A35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5">
      <selection activeCell="B34" sqref="B34"/>
    </sheetView>
  </sheetViews>
  <sheetFormatPr defaultColWidth="11.421875" defaultRowHeight="12.75"/>
  <cols>
    <col min="1" max="1" width="17.00390625" style="0" customWidth="1"/>
    <col min="2" max="2" width="35.28125" style="0" customWidth="1"/>
    <col min="3" max="3" width="16.28125" style="0" customWidth="1"/>
  </cols>
  <sheetData>
    <row r="2" spans="1:3" ht="12.75">
      <c r="A2" s="1" t="s">
        <v>41</v>
      </c>
      <c r="C2" s="5"/>
    </row>
    <row r="3" spans="1:3" ht="12.75">
      <c r="A3" s="3" t="s">
        <v>40</v>
      </c>
      <c r="C3" s="5"/>
    </row>
    <row r="4" spans="1:3" ht="12.75">
      <c r="A4" s="1"/>
      <c r="C4" s="5"/>
    </row>
    <row r="5" spans="1:3" ht="12.75">
      <c r="A5" s="1" t="s">
        <v>31</v>
      </c>
      <c r="C5" s="5"/>
    </row>
    <row r="6" ht="12.75">
      <c r="C6" s="5"/>
    </row>
    <row r="7" spans="1:13" ht="12.75">
      <c r="A7" s="1" t="s">
        <v>18</v>
      </c>
      <c r="B7" s="1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6" t="s">
        <v>27</v>
      </c>
      <c r="K7" s="6" t="s">
        <v>28</v>
      </c>
      <c r="L7" s="6" t="s">
        <v>29</v>
      </c>
      <c r="M7" s="6" t="s">
        <v>30</v>
      </c>
    </row>
    <row r="8" spans="1:13" ht="12.75">
      <c r="A8" t="s">
        <v>1</v>
      </c>
      <c r="B8" s="8" t="s">
        <v>2</v>
      </c>
      <c r="C8" s="9">
        <f>SUM(D8:M8)</f>
        <v>16799</v>
      </c>
      <c r="D8" s="11">
        <v>12587</v>
      </c>
      <c r="E8" s="11">
        <v>1051</v>
      </c>
      <c r="F8" s="11">
        <v>217</v>
      </c>
      <c r="G8" s="11">
        <v>1</v>
      </c>
      <c r="H8" s="11">
        <v>1</v>
      </c>
      <c r="I8" s="11">
        <v>0</v>
      </c>
      <c r="J8" s="11">
        <v>127</v>
      </c>
      <c r="K8" s="11">
        <v>110</v>
      </c>
      <c r="L8" s="11">
        <v>2705</v>
      </c>
      <c r="M8" s="11">
        <v>0</v>
      </c>
    </row>
    <row r="9" spans="1:13" ht="12.75">
      <c r="A9" t="s">
        <v>1</v>
      </c>
      <c r="B9" t="s">
        <v>3</v>
      </c>
      <c r="C9" s="9">
        <f>SUM(D9:M9)</f>
        <v>3396</v>
      </c>
      <c r="D9" s="11">
        <v>1670</v>
      </c>
      <c r="E9" s="11">
        <v>328</v>
      </c>
      <c r="F9" s="11">
        <v>25</v>
      </c>
      <c r="G9" s="11">
        <v>1</v>
      </c>
      <c r="H9" s="11">
        <v>1</v>
      </c>
      <c r="I9" s="11">
        <v>0</v>
      </c>
      <c r="J9" s="11">
        <v>39</v>
      </c>
      <c r="K9" s="11">
        <v>46</v>
      </c>
      <c r="L9" s="11">
        <v>1286</v>
      </c>
      <c r="M9" s="11">
        <v>0</v>
      </c>
    </row>
    <row r="10" spans="1:13" s="10" customFormat="1" ht="12.75">
      <c r="A10" s="1" t="s">
        <v>32</v>
      </c>
      <c r="C10" s="4">
        <f>+C8+C9</f>
        <v>20195</v>
      </c>
      <c r="D10" s="4">
        <f aca="true" t="shared" si="0" ref="D10:M10">+D8+D9</f>
        <v>14257</v>
      </c>
      <c r="E10" s="4">
        <f t="shared" si="0"/>
        <v>1379</v>
      </c>
      <c r="F10" s="4">
        <f t="shared" si="0"/>
        <v>242</v>
      </c>
      <c r="G10" s="4">
        <f t="shared" si="0"/>
        <v>2</v>
      </c>
      <c r="H10" s="4">
        <f t="shared" si="0"/>
        <v>2</v>
      </c>
      <c r="I10" s="4">
        <f t="shared" si="0"/>
        <v>0</v>
      </c>
      <c r="J10" s="4">
        <f t="shared" si="0"/>
        <v>166</v>
      </c>
      <c r="K10" s="4">
        <f t="shared" si="0"/>
        <v>156</v>
      </c>
      <c r="L10" s="4">
        <f t="shared" si="0"/>
        <v>3991</v>
      </c>
      <c r="M10" s="4">
        <f t="shared" si="0"/>
        <v>0</v>
      </c>
    </row>
    <row r="11" spans="1:13" ht="12.75">
      <c r="A11" t="s">
        <v>4</v>
      </c>
      <c r="B11" t="s">
        <v>5</v>
      </c>
      <c r="C11" s="9">
        <f>SUM(D11:M11)</f>
        <v>64664</v>
      </c>
      <c r="D11" s="12">
        <v>58731</v>
      </c>
      <c r="E11" s="12">
        <v>5836</v>
      </c>
      <c r="F11" s="12">
        <v>95</v>
      </c>
      <c r="G11" s="12">
        <v>0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</row>
    <row r="12" spans="1:13" s="10" customFormat="1" ht="12.75">
      <c r="A12" s="1" t="s">
        <v>33</v>
      </c>
      <c r="C12" s="4">
        <f>+C11</f>
        <v>64664</v>
      </c>
      <c r="D12" s="4">
        <f aca="true" t="shared" si="1" ref="D12:M12">+D11</f>
        <v>58731</v>
      </c>
      <c r="E12" s="4">
        <f t="shared" si="1"/>
        <v>5836</v>
      </c>
      <c r="F12" s="4">
        <f t="shared" si="1"/>
        <v>95</v>
      </c>
      <c r="G12" s="4">
        <f t="shared" si="1"/>
        <v>0</v>
      </c>
      <c r="H12" s="4">
        <f t="shared" si="1"/>
        <v>1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1</v>
      </c>
    </row>
    <row r="13" spans="1:13" ht="12.75">
      <c r="A13" t="s">
        <v>6</v>
      </c>
      <c r="B13" t="s">
        <v>7</v>
      </c>
      <c r="C13" s="9">
        <f>SUM(D13:M13)</f>
        <v>1569</v>
      </c>
      <c r="D13" s="11">
        <v>1231</v>
      </c>
      <c r="E13" s="11">
        <v>127</v>
      </c>
      <c r="F13" s="11">
        <v>10</v>
      </c>
      <c r="G13" s="11">
        <v>0</v>
      </c>
      <c r="H13" s="11">
        <v>1</v>
      </c>
      <c r="I13" s="11">
        <v>0</v>
      </c>
      <c r="J13" s="11">
        <v>200</v>
      </c>
      <c r="K13" s="11">
        <v>0</v>
      </c>
      <c r="L13" s="11">
        <v>0</v>
      </c>
      <c r="M13" s="11">
        <v>0</v>
      </c>
    </row>
    <row r="14" spans="1:13" ht="12.75">
      <c r="A14" t="s">
        <v>6</v>
      </c>
      <c r="B14" t="s">
        <v>8</v>
      </c>
      <c r="C14" s="9">
        <f>SUM(D14:M14)</f>
        <v>599</v>
      </c>
      <c r="D14" s="11">
        <v>509</v>
      </c>
      <c r="E14" s="11">
        <v>35</v>
      </c>
      <c r="F14" s="11">
        <v>21</v>
      </c>
      <c r="G14" s="11">
        <v>0</v>
      </c>
      <c r="H14" s="11">
        <v>1</v>
      </c>
      <c r="I14" s="11">
        <v>0</v>
      </c>
      <c r="J14" s="11">
        <v>27</v>
      </c>
      <c r="K14" s="11">
        <v>5</v>
      </c>
      <c r="L14" s="11">
        <v>0</v>
      </c>
      <c r="M14" s="11">
        <v>1</v>
      </c>
    </row>
    <row r="15" spans="1:13" ht="12.75">
      <c r="A15" t="s">
        <v>6</v>
      </c>
      <c r="B15" t="s">
        <v>9</v>
      </c>
      <c r="C15" s="9">
        <f>SUM(D15:M15)</f>
        <v>2666</v>
      </c>
      <c r="D15" s="11">
        <v>2135</v>
      </c>
      <c r="E15" s="11">
        <v>71</v>
      </c>
      <c r="F15" s="11">
        <v>282</v>
      </c>
      <c r="G15" s="11">
        <v>1</v>
      </c>
      <c r="H15" s="11">
        <v>1</v>
      </c>
      <c r="I15" s="11">
        <v>0</v>
      </c>
      <c r="J15" s="11">
        <v>174</v>
      </c>
      <c r="K15" s="11">
        <v>2</v>
      </c>
      <c r="L15" s="11">
        <v>0</v>
      </c>
      <c r="M15" s="11">
        <v>0</v>
      </c>
    </row>
    <row r="16" spans="1:13" s="10" customFormat="1" ht="12.75">
      <c r="A16" s="1" t="s">
        <v>34</v>
      </c>
      <c r="C16" s="4">
        <f>+C13+C14+C15</f>
        <v>4834</v>
      </c>
      <c r="D16" s="4">
        <f aca="true" t="shared" si="2" ref="D16:M16">+D13+D14+D15</f>
        <v>3875</v>
      </c>
      <c r="E16" s="4">
        <f t="shared" si="2"/>
        <v>233</v>
      </c>
      <c r="F16" s="4">
        <f t="shared" si="2"/>
        <v>313</v>
      </c>
      <c r="G16" s="4">
        <f t="shared" si="2"/>
        <v>1</v>
      </c>
      <c r="H16" s="4">
        <f t="shared" si="2"/>
        <v>3</v>
      </c>
      <c r="I16" s="4">
        <f t="shared" si="2"/>
        <v>0</v>
      </c>
      <c r="J16" s="4">
        <f t="shared" si="2"/>
        <v>401</v>
      </c>
      <c r="K16" s="4">
        <f t="shared" si="2"/>
        <v>7</v>
      </c>
      <c r="L16" s="4">
        <f t="shared" si="2"/>
        <v>0</v>
      </c>
      <c r="M16" s="4">
        <f t="shared" si="2"/>
        <v>1</v>
      </c>
    </row>
    <row r="17" spans="1:13" ht="12.75">
      <c r="A17" t="s">
        <v>10</v>
      </c>
      <c r="B17" t="s">
        <v>7</v>
      </c>
      <c r="C17" s="9">
        <f>SUM(D17:M17)</f>
        <v>12408</v>
      </c>
      <c r="D17" s="12">
        <v>10044</v>
      </c>
      <c r="E17" s="12">
        <v>2108</v>
      </c>
      <c r="F17" s="12">
        <v>49</v>
      </c>
      <c r="G17" s="12">
        <v>0</v>
      </c>
      <c r="H17" s="12">
        <v>1</v>
      </c>
      <c r="I17" s="12">
        <v>0</v>
      </c>
      <c r="J17" s="12">
        <v>206</v>
      </c>
      <c r="K17" s="12">
        <v>0</v>
      </c>
      <c r="L17" s="12">
        <v>0</v>
      </c>
      <c r="M17" s="12">
        <v>0</v>
      </c>
    </row>
    <row r="18" spans="1:13" ht="12.75">
      <c r="A18" t="s">
        <v>10</v>
      </c>
      <c r="B18" t="s">
        <v>11</v>
      </c>
      <c r="C18" s="9">
        <f>SUM(D18:M18)</f>
        <v>4315</v>
      </c>
      <c r="D18" s="12">
        <v>2782</v>
      </c>
      <c r="E18" s="12">
        <v>174</v>
      </c>
      <c r="F18" s="12">
        <v>60</v>
      </c>
      <c r="G18" s="12">
        <v>1</v>
      </c>
      <c r="H18" s="12">
        <v>1</v>
      </c>
      <c r="I18" s="12">
        <v>0</v>
      </c>
      <c r="J18" s="12">
        <v>535</v>
      </c>
      <c r="K18" s="12">
        <v>0</v>
      </c>
      <c r="L18" s="12">
        <v>762</v>
      </c>
      <c r="M18" s="12">
        <v>0</v>
      </c>
    </row>
    <row r="19" spans="1:13" ht="12.75">
      <c r="A19" t="s">
        <v>10</v>
      </c>
      <c r="B19" t="s">
        <v>8</v>
      </c>
      <c r="C19" s="9">
        <f>SUM(D19:M19)</f>
        <v>731</v>
      </c>
      <c r="D19" s="12">
        <v>598</v>
      </c>
      <c r="E19" s="12">
        <v>56</v>
      </c>
      <c r="F19" s="12">
        <v>44</v>
      </c>
      <c r="G19" s="12">
        <v>0</v>
      </c>
      <c r="H19" s="12">
        <v>1</v>
      </c>
      <c r="I19" s="12">
        <v>0</v>
      </c>
      <c r="J19" s="12">
        <v>20</v>
      </c>
      <c r="K19" s="12">
        <v>8</v>
      </c>
      <c r="L19" s="12">
        <v>0</v>
      </c>
      <c r="M19" s="12">
        <v>4</v>
      </c>
    </row>
    <row r="20" spans="1:13" s="10" customFormat="1" ht="12.75">
      <c r="A20" s="1" t="s">
        <v>35</v>
      </c>
      <c r="C20" s="4">
        <f>+C17+C18+C19</f>
        <v>17454</v>
      </c>
      <c r="D20" s="4">
        <f aca="true" t="shared" si="3" ref="D20:M20">+D17+D18+D19</f>
        <v>13424</v>
      </c>
      <c r="E20" s="4">
        <f t="shared" si="3"/>
        <v>2338</v>
      </c>
      <c r="F20" s="4">
        <f t="shared" si="3"/>
        <v>153</v>
      </c>
      <c r="G20" s="4">
        <f t="shared" si="3"/>
        <v>1</v>
      </c>
      <c r="H20" s="4">
        <f t="shared" si="3"/>
        <v>3</v>
      </c>
      <c r="I20" s="4">
        <f t="shared" si="3"/>
        <v>0</v>
      </c>
      <c r="J20" s="4">
        <f t="shared" si="3"/>
        <v>761</v>
      </c>
      <c r="K20" s="4">
        <f t="shared" si="3"/>
        <v>8</v>
      </c>
      <c r="L20" s="4">
        <f t="shared" si="3"/>
        <v>762</v>
      </c>
      <c r="M20" s="4">
        <f t="shared" si="3"/>
        <v>4</v>
      </c>
    </row>
    <row r="21" spans="1:13" ht="12.75">
      <c r="A21" t="s">
        <v>12</v>
      </c>
      <c r="B21" t="s">
        <v>9</v>
      </c>
      <c r="C21" s="9">
        <f>SUM(D21:M21)</f>
        <v>12186</v>
      </c>
      <c r="D21" s="11">
        <v>9695</v>
      </c>
      <c r="E21" s="11">
        <v>278</v>
      </c>
      <c r="F21" s="11">
        <v>706</v>
      </c>
      <c r="G21" s="11">
        <v>1</v>
      </c>
      <c r="H21" s="11">
        <v>1</v>
      </c>
      <c r="I21" s="11">
        <v>0</v>
      </c>
      <c r="J21" s="11">
        <v>1495</v>
      </c>
      <c r="K21" s="11">
        <v>10</v>
      </c>
      <c r="L21" s="11">
        <v>0</v>
      </c>
      <c r="M21" s="11">
        <v>0</v>
      </c>
    </row>
    <row r="22" spans="1:13" s="10" customFormat="1" ht="12.75">
      <c r="A22" s="1" t="s">
        <v>36</v>
      </c>
      <c r="C22" s="4">
        <f>+C21</f>
        <v>12186</v>
      </c>
      <c r="D22" s="4">
        <f aca="true" t="shared" si="4" ref="D22:M22">+D21</f>
        <v>9695</v>
      </c>
      <c r="E22" s="4">
        <f t="shared" si="4"/>
        <v>278</v>
      </c>
      <c r="F22" s="4">
        <f t="shared" si="4"/>
        <v>706</v>
      </c>
      <c r="G22" s="4">
        <f t="shared" si="4"/>
        <v>1</v>
      </c>
      <c r="H22" s="4">
        <f t="shared" si="4"/>
        <v>1</v>
      </c>
      <c r="I22" s="4">
        <f t="shared" si="4"/>
        <v>0</v>
      </c>
      <c r="J22" s="4">
        <f t="shared" si="4"/>
        <v>1495</v>
      </c>
      <c r="K22" s="4">
        <f t="shared" si="4"/>
        <v>10</v>
      </c>
      <c r="L22" s="4">
        <f t="shared" si="4"/>
        <v>0</v>
      </c>
      <c r="M22" s="4">
        <f t="shared" si="4"/>
        <v>0</v>
      </c>
    </row>
    <row r="23" spans="1:13" ht="12.75">
      <c r="A23" t="s">
        <v>13</v>
      </c>
      <c r="B23" s="8" t="s">
        <v>14</v>
      </c>
      <c r="C23" s="9">
        <f>SUM(D23:M23)</f>
        <v>1421</v>
      </c>
      <c r="D23" s="12">
        <v>1235</v>
      </c>
      <c r="E23" s="12">
        <v>155</v>
      </c>
      <c r="F23" s="12">
        <v>0</v>
      </c>
      <c r="G23" s="12">
        <v>0</v>
      </c>
      <c r="H23" s="12">
        <v>1</v>
      </c>
      <c r="I23" s="12">
        <v>0</v>
      </c>
      <c r="J23" s="12">
        <v>1</v>
      </c>
      <c r="K23" s="12">
        <v>0</v>
      </c>
      <c r="L23" s="12">
        <v>0</v>
      </c>
      <c r="M23" s="12">
        <v>29</v>
      </c>
    </row>
    <row r="24" spans="1:13" s="10" customFormat="1" ht="12.75">
      <c r="A24" s="1" t="s">
        <v>37</v>
      </c>
      <c r="C24" s="4">
        <f>+C23</f>
        <v>1421</v>
      </c>
      <c r="D24" s="4">
        <f aca="true" t="shared" si="5" ref="D24:M24">+D23</f>
        <v>1235</v>
      </c>
      <c r="E24" s="4">
        <f t="shared" si="5"/>
        <v>155</v>
      </c>
      <c r="F24" s="4">
        <f t="shared" si="5"/>
        <v>0</v>
      </c>
      <c r="G24" s="4">
        <f t="shared" si="5"/>
        <v>0</v>
      </c>
      <c r="H24" s="4">
        <f t="shared" si="5"/>
        <v>1</v>
      </c>
      <c r="I24" s="4">
        <f t="shared" si="5"/>
        <v>0</v>
      </c>
      <c r="J24" s="4">
        <f t="shared" si="5"/>
        <v>1</v>
      </c>
      <c r="K24" s="4">
        <f t="shared" si="5"/>
        <v>0</v>
      </c>
      <c r="L24" s="4">
        <f t="shared" si="5"/>
        <v>0</v>
      </c>
      <c r="M24" s="4">
        <f t="shared" si="5"/>
        <v>29</v>
      </c>
    </row>
    <row r="25" spans="1:13" ht="12.75">
      <c r="A25" t="s">
        <v>15</v>
      </c>
      <c r="B25" t="s">
        <v>0</v>
      </c>
      <c r="C25" s="9">
        <f>SUM(D25:M25)</f>
        <v>374</v>
      </c>
      <c r="D25" s="12">
        <v>275</v>
      </c>
      <c r="E25" s="12">
        <v>18</v>
      </c>
      <c r="F25" s="12">
        <v>3</v>
      </c>
      <c r="G25" s="12">
        <v>0</v>
      </c>
      <c r="H25" s="12">
        <v>1</v>
      </c>
      <c r="I25" s="12">
        <v>0</v>
      </c>
      <c r="J25" s="12">
        <v>76</v>
      </c>
      <c r="K25" s="12">
        <v>0</v>
      </c>
      <c r="L25" s="12">
        <v>0</v>
      </c>
      <c r="M25" s="12">
        <v>1</v>
      </c>
    </row>
    <row r="26" spans="1:13" ht="12.75">
      <c r="A26" t="s">
        <v>15</v>
      </c>
      <c r="B26" t="s">
        <v>7</v>
      </c>
      <c r="C26" s="9">
        <f>SUM(D26:M26)</f>
        <v>106</v>
      </c>
      <c r="D26" s="12">
        <v>67</v>
      </c>
      <c r="E26" s="12">
        <v>3</v>
      </c>
      <c r="F26" s="12">
        <v>0</v>
      </c>
      <c r="G26" s="12">
        <v>0</v>
      </c>
      <c r="H26" s="12">
        <v>1</v>
      </c>
      <c r="I26" s="12">
        <v>0</v>
      </c>
      <c r="J26" s="12">
        <v>35</v>
      </c>
      <c r="K26" s="12">
        <v>0</v>
      </c>
      <c r="L26" s="12">
        <v>0</v>
      </c>
      <c r="M26" s="12">
        <v>0</v>
      </c>
    </row>
    <row r="27" spans="1:13" ht="12.75">
      <c r="A27" t="s">
        <v>15</v>
      </c>
      <c r="B27" t="s">
        <v>11</v>
      </c>
      <c r="C27" s="9">
        <f>SUM(D27:M27)</f>
        <v>209</v>
      </c>
      <c r="D27" s="12">
        <v>53</v>
      </c>
      <c r="E27" s="12">
        <v>8</v>
      </c>
      <c r="F27" s="12">
        <v>6</v>
      </c>
      <c r="G27" s="12">
        <v>0</v>
      </c>
      <c r="H27" s="12">
        <v>0</v>
      </c>
      <c r="I27" s="12">
        <v>0</v>
      </c>
      <c r="J27" s="12">
        <v>59</v>
      </c>
      <c r="K27" s="12">
        <v>0</v>
      </c>
      <c r="L27" s="12">
        <v>83</v>
      </c>
      <c r="M27" s="12">
        <v>0</v>
      </c>
    </row>
    <row r="28" spans="1:13" ht="12.75">
      <c r="A28" t="s">
        <v>15</v>
      </c>
      <c r="B28" t="s">
        <v>9</v>
      </c>
      <c r="C28" s="9">
        <f>SUM(D28:M28)</f>
        <v>555</v>
      </c>
      <c r="D28" s="12">
        <v>429</v>
      </c>
      <c r="E28" s="12">
        <v>13</v>
      </c>
      <c r="F28" s="12">
        <v>23</v>
      </c>
      <c r="G28" s="12">
        <v>1</v>
      </c>
      <c r="H28" s="12">
        <v>1</v>
      </c>
      <c r="I28" s="12">
        <v>0</v>
      </c>
      <c r="J28" s="12">
        <v>88</v>
      </c>
      <c r="K28" s="12">
        <v>0</v>
      </c>
      <c r="L28" s="12">
        <v>0</v>
      </c>
      <c r="M28" s="12">
        <v>0</v>
      </c>
    </row>
    <row r="29" spans="1:13" s="10" customFormat="1" ht="12.75">
      <c r="A29" s="1" t="s">
        <v>38</v>
      </c>
      <c r="C29" s="4">
        <f>+C25+C26+C27+C28</f>
        <v>1244</v>
      </c>
      <c r="D29" s="4">
        <f aca="true" t="shared" si="6" ref="D29:M29">+D25+D26+D27+D28</f>
        <v>824</v>
      </c>
      <c r="E29" s="4">
        <f t="shared" si="6"/>
        <v>42</v>
      </c>
      <c r="F29" s="4">
        <f t="shared" si="6"/>
        <v>32</v>
      </c>
      <c r="G29" s="4">
        <f t="shared" si="6"/>
        <v>1</v>
      </c>
      <c r="H29" s="4">
        <f t="shared" si="6"/>
        <v>3</v>
      </c>
      <c r="I29" s="4">
        <f t="shared" si="6"/>
        <v>0</v>
      </c>
      <c r="J29" s="4">
        <f t="shared" si="6"/>
        <v>258</v>
      </c>
      <c r="K29" s="4">
        <f t="shared" si="6"/>
        <v>0</v>
      </c>
      <c r="L29" s="4">
        <f t="shared" si="6"/>
        <v>83</v>
      </c>
      <c r="M29" s="4">
        <f t="shared" si="6"/>
        <v>1</v>
      </c>
    </row>
    <row r="30" spans="3:13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s="10" customFormat="1" ht="12.75">
      <c r="A31" s="1" t="s">
        <v>39</v>
      </c>
      <c r="C31" s="4">
        <f>+C10+C12+C16+C20+C22+C24+C29</f>
        <v>121998</v>
      </c>
      <c r="D31" s="4">
        <f aca="true" t="shared" si="7" ref="D31:M31">+D10+D12+D16+D20+D22+D24+D29</f>
        <v>102041</v>
      </c>
      <c r="E31" s="4">
        <f t="shared" si="7"/>
        <v>10261</v>
      </c>
      <c r="F31" s="4">
        <f t="shared" si="7"/>
        <v>1541</v>
      </c>
      <c r="G31" s="4">
        <f t="shared" si="7"/>
        <v>6</v>
      </c>
      <c r="H31" s="4">
        <f t="shared" si="7"/>
        <v>14</v>
      </c>
      <c r="I31" s="4">
        <f t="shared" si="7"/>
        <v>0</v>
      </c>
      <c r="J31" s="4">
        <f t="shared" si="7"/>
        <v>3082</v>
      </c>
      <c r="K31" s="4">
        <f t="shared" si="7"/>
        <v>181</v>
      </c>
      <c r="L31" s="4">
        <f t="shared" si="7"/>
        <v>4836</v>
      </c>
      <c r="M31" s="4">
        <f t="shared" si="7"/>
        <v>36</v>
      </c>
    </row>
    <row r="33" ht="12.75">
      <c r="A33" s="1"/>
    </row>
    <row r="34" ht="12.75">
      <c r="A34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2011-12-22T21:30:49Z</cp:lastPrinted>
  <dcterms:created xsi:type="dcterms:W3CDTF">2011-12-05T18:26:57Z</dcterms:created>
  <dcterms:modified xsi:type="dcterms:W3CDTF">2015-01-13T21:04:31Z</dcterms:modified>
  <cp:category/>
  <cp:version/>
  <cp:contentType/>
  <cp:contentStatus/>
</cp:coreProperties>
</file>