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chubutfactur" sheetId="1" r:id="rId1"/>
    <sheet name="chubut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<sst xmlns="http://schemas.openxmlformats.org/spreadsheetml/2006/main" count="187" uniqueCount="80">
  <si>
    <t>PROVINCIA DE CHUBUT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</si>
  <si>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</si>
  <si>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</si>
  <si>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</si>
  <si>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</si>
  <si>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</si>
  <si>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</si>
  <si>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</si>
  <si>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</si>
  <si>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</si>
  <si>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</si>
  <si>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</si>
  <si>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</si>
  <si>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</si>
  <si>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</si>
  <si>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</si>
  <si>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Biedma</t>
  </si>
  <si>
    <t>Coop de Puerto Madryn</t>
  </si>
  <si>
    <t>Coop de Puerto Piramides</t>
  </si>
  <si>
    <t>Total Biedma</t>
  </si>
  <si>
    <t>Cushamen</t>
  </si>
  <si>
    <t>Coop de Gualjaina</t>
  </si>
  <si>
    <t>Coop de Cushamen</t>
  </si>
  <si>
    <t>Coop de El Maiten</t>
  </si>
  <si>
    <t>Total Cushamen</t>
  </si>
  <si>
    <t>Escalante</t>
  </si>
  <si>
    <t>Coop de Diadema Argentina</t>
  </si>
  <si>
    <t>Coop de Comodoro Rivadavia</t>
  </si>
  <si>
    <t>Total Escalante</t>
  </si>
  <si>
    <t>Florentino Ameghino</t>
  </si>
  <si>
    <t>Coop de Camarones lda</t>
  </si>
  <si>
    <t>Total Florentino Ameghino</t>
  </si>
  <si>
    <t>Futaleufú</t>
  </si>
  <si>
    <t>Coop de Corcovado</t>
  </si>
  <si>
    <t>Coop de Esquel "16 de Octubre"</t>
  </si>
  <si>
    <t>Total Futaleufú</t>
  </si>
  <si>
    <t>Gaiman</t>
  </si>
  <si>
    <t>Coop de Gaiman</t>
  </si>
  <si>
    <t>Coop de Dolavon</t>
  </si>
  <si>
    <t>Total Gaiman</t>
  </si>
  <si>
    <t>Gastre</t>
  </si>
  <si>
    <t>Coop de Gastre</t>
  </si>
  <si>
    <t>Total Gastre</t>
  </si>
  <si>
    <t>Languiñeo</t>
  </si>
  <si>
    <t>Coop de Tecka Luz y Fuerza</t>
  </si>
  <si>
    <t>Total Languiñeo</t>
  </si>
  <si>
    <t>Mártires</t>
  </si>
  <si>
    <t>Coop de Las Plumas</t>
  </si>
  <si>
    <t>Total Mártires</t>
  </si>
  <si>
    <t>Paso de Indios</t>
  </si>
  <si>
    <t>Coop de Paso de Indios</t>
  </si>
  <si>
    <t>Total Paso de Indios</t>
  </si>
  <si>
    <t>Rawson</t>
  </si>
  <si>
    <t>Coop de Rawson</t>
  </si>
  <si>
    <t>Coop de Trelew</t>
  </si>
  <si>
    <t>Total Rawson</t>
  </si>
  <si>
    <t>Río Senguerr</t>
  </si>
  <si>
    <t>Coop de Lago Blanco</t>
  </si>
  <si>
    <t>Coop de Facundo</t>
  </si>
  <si>
    <t>Coop de Rio Mayo</t>
  </si>
  <si>
    <t>Coop de Victor Antorena Lda</t>
  </si>
  <si>
    <t>Coop de Ricardo Rojas</t>
  </si>
  <si>
    <t>Coop de Aldea Beleiro Lda</t>
  </si>
  <si>
    <t>Total Río Senguerr</t>
  </si>
  <si>
    <t>Sarmiento</t>
  </si>
  <si>
    <t>Coop de Buen Pasto</t>
  </si>
  <si>
    <t>Coop de Sarmiento</t>
  </si>
  <si>
    <t>Total Sarmiento</t>
  </si>
  <si>
    <t>Tehuelches</t>
  </si>
  <si>
    <t>Coop de Rio Pico</t>
  </si>
  <si>
    <t>Coop de Tehuelches</t>
  </si>
  <si>
    <t>Total Tehuelches</t>
  </si>
  <si>
    <t>Telsen</t>
  </si>
  <si>
    <t>Coop de Telsen</t>
  </si>
  <si>
    <t>Coop de Gan Gan</t>
  </si>
  <si>
    <t>Total Telsen</t>
  </si>
  <si>
    <t>TOTAL COOPERATIVAS</t>
  </si>
  <si>
    <t>Cantidad de usuarios</t>
  </si>
  <si>
    <t>AÑO 2014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</si>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</sst>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3.28125" style="0" customWidth="1"/>
    <col min="2" max="2" width="28.7109375" style="0" customWidth="1"/>
    <col min="3" max="3" width="18.140625" style="5" customWidth="1"/>
    <col min="4" max="8" width="11.421875" style="5" customWidth="1"/>
    <col min="9" max="9" width="9.8515625" style="5" customWidth="1"/>
    <col min="10" max="10" width="9.28125" style="5" customWidth="1"/>
    <col min="11" max="11" width="11.421875" style="5" customWidth="1"/>
    <col min="12" max="12" width="9.7109375" style="5" customWidth="1"/>
    <col min="13" max="13" width="9.57421875" style="5" customWidth="1"/>
  </cols>
  <sheetData>
    <row r="1" spans="1:13" ht="12.75">
      <c r="A1" s="1" t="s">
        <v>78</v>
      </c>
      <c r="B1" s="18" t="s">
        <v>79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" t="s">
        <v>0</v>
      </c>
      <c r="B2" s="1"/>
      <c r="C2" s="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" t="s">
        <v>1</v>
      </c>
      <c r="B3" s="1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" t="s">
        <v>2</v>
      </c>
      <c r="B4" s="1"/>
      <c r="C4" s="2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1"/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 s="8" customFormat="1" ht="12.75">
      <c r="A7" s="8" t="s">
        <v>16</v>
      </c>
      <c r="B7" s="8" t="s">
        <v>17</v>
      </c>
      <c r="C7" s="14">
        <f aca="true" t="shared" si="0" ref="C7:C51">SUM(D7:M7)</f>
        <v>172408.468</v>
      </c>
      <c r="D7" s="14">
        <v>55762.107</v>
      </c>
      <c r="E7" s="14">
        <v>33898.965</v>
      </c>
      <c r="F7" s="14">
        <v>65645.73</v>
      </c>
      <c r="G7" s="14">
        <v>5725.639</v>
      </c>
      <c r="H7" s="14">
        <v>7217.402</v>
      </c>
      <c r="I7" s="14">
        <v>0</v>
      </c>
      <c r="J7" s="14">
        <v>0</v>
      </c>
      <c r="K7" s="14">
        <v>3968.664</v>
      </c>
      <c r="L7" s="14">
        <v>189.961</v>
      </c>
      <c r="M7" s="14">
        <v>0</v>
      </c>
    </row>
    <row r="8" spans="1:13" s="8" customFormat="1" ht="12.75">
      <c r="A8" s="8" t="s">
        <v>16</v>
      </c>
      <c r="B8" s="8" t="s">
        <v>18</v>
      </c>
      <c r="C8" s="14">
        <f t="shared" si="0"/>
        <v>3229.7</v>
      </c>
      <c r="D8" s="14">
        <v>1021.689</v>
      </c>
      <c r="E8" s="14">
        <v>1484.32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723.691</v>
      </c>
      <c r="L8" s="14">
        <v>0</v>
      </c>
      <c r="M8" s="14">
        <v>0</v>
      </c>
    </row>
    <row r="9" spans="1:13" s="12" customFormat="1" ht="12.75">
      <c r="A9" s="3" t="s">
        <v>19</v>
      </c>
      <c r="C9" s="2">
        <f t="shared" si="0"/>
        <v>175638.168</v>
      </c>
      <c r="D9" s="2">
        <f>D7+D8</f>
        <v>56783.796</v>
      </c>
      <c r="E9" s="2">
        <f aca="true" t="shared" si="1" ref="E9:M9">E7+E8</f>
        <v>35383.284999999996</v>
      </c>
      <c r="F9" s="2">
        <f t="shared" si="1"/>
        <v>65645.73</v>
      </c>
      <c r="G9" s="2">
        <f t="shared" si="1"/>
        <v>5725.639</v>
      </c>
      <c r="H9" s="2">
        <f t="shared" si="1"/>
        <v>7217.402</v>
      </c>
      <c r="I9" s="2">
        <f t="shared" si="1"/>
        <v>0</v>
      </c>
      <c r="J9" s="2">
        <f t="shared" si="1"/>
        <v>0</v>
      </c>
      <c r="K9" s="2">
        <f t="shared" si="1"/>
        <v>4692.3550000000005</v>
      </c>
      <c r="L9" s="2">
        <f t="shared" si="1"/>
        <v>189.961</v>
      </c>
      <c r="M9" s="2">
        <f t="shared" si="1"/>
        <v>0</v>
      </c>
    </row>
    <row r="10" spans="1:13" s="8" customFormat="1" ht="12.75">
      <c r="A10" s="8" t="s">
        <v>20</v>
      </c>
      <c r="B10" s="8" t="s">
        <v>21</v>
      </c>
      <c r="C10" s="14">
        <f t="shared" si="0"/>
        <v>559.0509999999999</v>
      </c>
      <c r="D10" s="14">
        <v>374.868</v>
      </c>
      <c r="E10" s="14">
        <v>116.253</v>
      </c>
      <c r="F10" s="14">
        <v>0</v>
      </c>
      <c r="G10" s="14">
        <v>0</v>
      </c>
      <c r="H10" s="14">
        <v>2.81</v>
      </c>
      <c r="I10" s="14">
        <v>0</v>
      </c>
      <c r="J10" s="14">
        <v>0</v>
      </c>
      <c r="K10" s="14">
        <v>37.085</v>
      </c>
      <c r="L10" s="14">
        <v>0</v>
      </c>
      <c r="M10" s="14">
        <v>28.035</v>
      </c>
    </row>
    <row r="11" spans="1:13" s="8" customFormat="1" ht="12.75">
      <c r="A11" s="8" t="s">
        <v>20</v>
      </c>
      <c r="B11" s="8" t="s">
        <v>22</v>
      </c>
      <c r="C11" s="14">
        <f t="shared" si="0"/>
        <v>932.9430000000001</v>
      </c>
      <c r="D11" s="14">
        <v>744.13</v>
      </c>
      <c r="E11" s="14">
        <v>20.298</v>
      </c>
      <c r="F11" s="14">
        <v>0</v>
      </c>
      <c r="G11" s="14">
        <v>39.561</v>
      </c>
      <c r="H11" s="14">
        <v>42</v>
      </c>
      <c r="I11" s="14">
        <v>0</v>
      </c>
      <c r="J11" s="14">
        <v>0</v>
      </c>
      <c r="K11" s="14">
        <v>82.422</v>
      </c>
      <c r="L11" s="14">
        <v>0</v>
      </c>
      <c r="M11" s="14">
        <v>4.532</v>
      </c>
    </row>
    <row r="12" spans="1:13" s="8" customFormat="1" ht="12.75">
      <c r="A12" s="8" t="s">
        <v>20</v>
      </c>
      <c r="B12" s="8" t="s">
        <v>23</v>
      </c>
      <c r="C12" s="14">
        <f t="shared" si="0"/>
        <v>5624.171</v>
      </c>
      <c r="D12" s="14">
        <v>2456.102</v>
      </c>
      <c r="E12" s="14">
        <v>1195.577</v>
      </c>
      <c r="F12" s="14">
        <v>745.493</v>
      </c>
      <c r="G12" s="14">
        <v>315.149</v>
      </c>
      <c r="H12" s="14">
        <v>563.102</v>
      </c>
      <c r="I12" s="14">
        <v>0</v>
      </c>
      <c r="J12" s="14">
        <v>0</v>
      </c>
      <c r="K12" s="14">
        <v>342.893</v>
      </c>
      <c r="L12" s="14">
        <v>5.855</v>
      </c>
      <c r="M12" s="14">
        <v>0</v>
      </c>
    </row>
    <row r="13" spans="1:13" s="10" customFormat="1" ht="12.75">
      <c r="A13" s="9" t="s">
        <v>24</v>
      </c>
      <c r="C13" s="15">
        <f t="shared" si="0"/>
        <v>7116.165</v>
      </c>
      <c r="D13" s="15">
        <f>D10+D11+D12</f>
        <v>3575.1</v>
      </c>
      <c r="E13" s="15">
        <f aca="true" t="shared" si="2" ref="E13:M13">E10+E11+E12</f>
        <v>1332.128</v>
      </c>
      <c r="F13" s="15">
        <f t="shared" si="2"/>
        <v>745.493</v>
      </c>
      <c r="G13" s="15">
        <f t="shared" si="2"/>
        <v>354.71</v>
      </c>
      <c r="H13" s="15">
        <f t="shared" si="2"/>
        <v>607.912</v>
      </c>
      <c r="I13" s="15">
        <f t="shared" si="2"/>
        <v>0</v>
      </c>
      <c r="J13" s="15">
        <f t="shared" si="2"/>
        <v>0</v>
      </c>
      <c r="K13" s="15">
        <f t="shared" si="2"/>
        <v>462.4</v>
      </c>
      <c r="L13" s="15">
        <f t="shared" si="2"/>
        <v>5.855</v>
      </c>
      <c r="M13" s="15">
        <f t="shared" si="2"/>
        <v>32.567</v>
      </c>
    </row>
    <row r="14" spans="1:13" s="8" customFormat="1" ht="12.75">
      <c r="A14" s="8" t="s">
        <v>25</v>
      </c>
      <c r="B14" s="8" t="s">
        <v>26</v>
      </c>
      <c r="C14" s="14">
        <f t="shared" si="0"/>
        <v>2233.226</v>
      </c>
      <c r="D14" s="14">
        <v>1840.274</v>
      </c>
      <c r="E14" s="14">
        <v>289.38</v>
      </c>
      <c r="F14" s="14">
        <v>0</v>
      </c>
      <c r="G14" s="14">
        <v>12</v>
      </c>
      <c r="H14" s="14">
        <v>35</v>
      </c>
      <c r="I14" s="14">
        <v>0</v>
      </c>
      <c r="J14" s="14">
        <v>0</v>
      </c>
      <c r="K14" s="14">
        <v>56.572</v>
      </c>
      <c r="L14" s="14">
        <v>0</v>
      </c>
      <c r="M14" s="14">
        <v>0</v>
      </c>
    </row>
    <row r="15" spans="1:13" s="8" customFormat="1" ht="12.75">
      <c r="A15" s="8" t="s">
        <v>25</v>
      </c>
      <c r="B15" s="8" t="s">
        <v>27</v>
      </c>
      <c r="C15" s="14">
        <f t="shared" si="0"/>
        <v>522922.76</v>
      </c>
      <c r="D15" s="14">
        <v>183795.729</v>
      </c>
      <c r="E15" s="14">
        <v>51345.389</v>
      </c>
      <c r="F15" s="14">
        <v>254953.29</v>
      </c>
      <c r="G15" s="14">
        <v>0</v>
      </c>
      <c r="H15" s="14">
        <v>24907.86</v>
      </c>
      <c r="I15" s="14">
        <v>0</v>
      </c>
      <c r="J15" s="14">
        <v>0</v>
      </c>
      <c r="K15" s="14">
        <v>7920.492</v>
      </c>
      <c r="L15" s="14">
        <v>0</v>
      </c>
      <c r="M15" s="14">
        <v>0</v>
      </c>
    </row>
    <row r="16" spans="1:13" s="10" customFormat="1" ht="12.75">
      <c r="A16" s="9" t="s">
        <v>28</v>
      </c>
      <c r="C16" s="15">
        <f t="shared" si="0"/>
        <v>525155.986</v>
      </c>
      <c r="D16" s="15">
        <f>+D14+D15</f>
        <v>185636.003</v>
      </c>
      <c r="E16" s="15">
        <f aca="true" t="shared" si="3" ref="E16:M16">+E14+E15</f>
        <v>51634.769</v>
      </c>
      <c r="F16" s="15">
        <f t="shared" si="3"/>
        <v>254953.29</v>
      </c>
      <c r="G16" s="15">
        <f t="shared" si="3"/>
        <v>12</v>
      </c>
      <c r="H16" s="15">
        <f t="shared" si="3"/>
        <v>24942.86</v>
      </c>
      <c r="I16" s="15">
        <f t="shared" si="3"/>
        <v>0</v>
      </c>
      <c r="J16" s="15">
        <f t="shared" si="3"/>
        <v>0</v>
      </c>
      <c r="K16" s="15">
        <f t="shared" si="3"/>
        <v>7977.064</v>
      </c>
      <c r="L16" s="15">
        <f t="shared" si="3"/>
        <v>0</v>
      </c>
      <c r="M16" s="15">
        <f t="shared" si="3"/>
        <v>0</v>
      </c>
    </row>
    <row r="17" spans="1:13" s="8" customFormat="1" ht="12.75">
      <c r="A17" s="8" t="s">
        <v>29</v>
      </c>
      <c r="B17" s="8" t="s">
        <v>30</v>
      </c>
      <c r="C17" s="14">
        <f t="shared" si="0"/>
        <v>2136.985</v>
      </c>
      <c r="D17" s="14">
        <v>963.502</v>
      </c>
      <c r="E17" s="14">
        <v>462.048</v>
      </c>
      <c r="F17" s="14">
        <v>0</v>
      </c>
      <c r="G17" s="14">
        <v>202.746</v>
      </c>
      <c r="H17" s="14">
        <v>264.994</v>
      </c>
      <c r="I17" s="14">
        <v>0</v>
      </c>
      <c r="J17" s="14">
        <v>0</v>
      </c>
      <c r="K17" s="14">
        <v>243.695</v>
      </c>
      <c r="L17" s="14">
        <v>0</v>
      </c>
      <c r="M17" s="14">
        <v>0</v>
      </c>
    </row>
    <row r="18" spans="1:13" s="10" customFormat="1" ht="12.75">
      <c r="A18" s="9" t="s">
        <v>31</v>
      </c>
      <c r="C18" s="15">
        <f t="shared" si="0"/>
        <v>2136.985</v>
      </c>
      <c r="D18" s="15">
        <f>+D17</f>
        <v>963.502</v>
      </c>
      <c r="E18" s="15">
        <f aca="true" t="shared" si="4" ref="E18:M18">+E17</f>
        <v>462.048</v>
      </c>
      <c r="F18" s="15">
        <f t="shared" si="4"/>
        <v>0</v>
      </c>
      <c r="G18" s="15">
        <f t="shared" si="4"/>
        <v>202.746</v>
      </c>
      <c r="H18" s="15">
        <f t="shared" si="4"/>
        <v>264.994</v>
      </c>
      <c r="I18" s="15">
        <f t="shared" si="4"/>
        <v>0</v>
      </c>
      <c r="J18" s="15">
        <f t="shared" si="4"/>
        <v>0</v>
      </c>
      <c r="K18" s="15">
        <f t="shared" si="4"/>
        <v>243.695</v>
      </c>
      <c r="L18" s="15">
        <f t="shared" si="4"/>
        <v>0</v>
      </c>
      <c r="M18" s="15">
        <f t="shared" si="4"/>
        <v>0</v>
      </c>
    </row>
    <row r="19" spans="1:13" s="8" customFormat="1" ht="12.75">
      <c r="A19" s="8" t="s">
        <v>32</v>
      </c>
      <c r="B19" s="8" t="s">
        <v>33</v>
      </c>
      <c r="C19" s="14">
        <f t="shared" si="0"/>
        <v>3536.8949999999995</v>
      </c>
      <c r="D19" s="14">
        <v>2232.429</v>
      </c>
      <c r="E19" s="14">
        <v>545.347</v>
      </c>
      <c r="F19" s="14">
        <v>59.928</v>
      </c>
      <c r="G19" s="14">
        <v>49.41</v>
      </c>
      <c r="H19" s="14">
        <v>268.758</v>
      </c>
      <c r="I19" s="14">
        <v>0</v>
      </c>
      <c r="J19" s="14">
        <v>0</v>
      </c>
      <c r="K19" s="14">
        <v>381.023</v>
      </c>
      <c r="L19" s="14">
        <v>0</v>
      </c>
      <c r="M19" s="14">
        <v>0</v>
      </c>
    </row>
    <row r="20" spans="1:13" s="8" customFormat="1" ht="12.75">
      <c r="A20" s="8" t="s">
        <v>32</v>
      </c>
      <c r="B20" s="11" t="s">
        <v>34</v>
      </c>
      <c r="C20" s="14">
        <f t="shared" si="0"/>
        <v>67634.76400000001</v>
      </c>
      <c r="D20" s="14">
        <v>28935.278</v>
      </c>
      <c r="E20" s="14">
        <v>17754.473</v>
      </c>
      <c r="F20" s="14">
        <v>7868.86</v>
      </c>
      <c r="G20" s="14">
        <v>1604.273</v>
      </c>
      <c r="H20" s="14">
        <v>5123.154</v>
      </c>
      <c r="I20" s="14">
        <v>0</v>
      </c>
      <c r="J20" s="14">
        <v>252.175</v>
      </c>
      <c r="K20" s="14">
        <v>3278.884</v>
      </c>
      <c r="L20" s="14">
        <v>2681.5</v>
      </c>
      <c r="M20" s="14">
        <v>136.167</v>
      </c>
    </row>
    <row r="21" spans="1:13" s="10" customFormat="1" ht="12.75">
      <c r="A21" s="9" t="s">
        <v>35</v>
      </c>
      <c r="C21" s="15">
        <f t="shared" si="0"/>
        <v>71171.65900000001</v>
      </c>
      <c r="D21" s="15">
        <f>+D19+D20</f>
        <v>31167.707</v>
      </c>
      <c r="E21" s="15">
        <f aca="true" t="shared" si="5" ref="E21:M21">+E19+E20</f>
        <v>18299.820000000003</v>
      </c>
      <c r="F21" s="15">
        <f t="shared" si="5"/>
        <v>7928.788</v>
      </c>
      <c r="G21" s="15">
        <f t="shared" si="5"/>
        <v>1653.683</v>
      </c>
      <c r="H21" s="15">
        <f t="shared" si="5"/>
        <v>5391.912</v>
      </c>
      <c r="I21" s="15">
        <f t="shared" si="5"/>
        <v>0</v>
      </c>
      <c r="J21" s="15">
        <f t="shared" si="5"/>
        <v>252.175</v>
      </c>
      <c r="K21" s="15">
        <f t="shared" si="5"/>
        <v>3659.907</v>
      </c>
      <c r="L21" s="15">
        <f t="shared" si="5"/>
        <v>2681.5</v>
      </c>
      <c r="M21" s="15">
        <f t="shared" si="5"/>
        <v>136.167</v>
      </c>
    </row>
    <row r="22" spans="1:13" s="8" customFormat="1" ht="12.75">
      <c r="A22" s="8" t="s">
        <v>36</v>
      </c>
      <c r="B22" s="8" t="s">
        <v>37</v>
      </c>
      <c r="C22" s="14">
        <f t="shared" si="0"/>
        <v>15589.516</v>
      </c>
      <c r="D22" s="14">
        <v>6673.348</v>
      </c>
      <c r="E22" s="14">
        <v>4219.728</v>
      </c>
      <c r="F22" s="14">
        <v>2579.836</v>
      </c>
      <c r="G22" s="14">
        <v>412.4</v>
      </c>
      <c r="H22" s="14">
        <v>847.889</v>
      </c>
      <c r="I22" s="14">
        <v>0</v>
      </c>
      <c r="J22" s="14">
        <v>0</v>
      </c>
      <c r="K22" s="14">
        <v>856.315</v>
      </c>
      <c r="L22" s="14">
        <v>0</v>
      </c>
      <c r="M22" s="14">
        <v>0</v>
      </c>
    </row>
    <row r="23" spans="1:13" s="8" customFormat="1" ht="12.75">
      <c r="A23" s="8" t="s">
        <v>36</v>
      </c>
      <c r="B23" s="8" t="s">
        <v>38</v>
      </c>
      <c r="C23" s="14">
        <f t="shared" si="0"/>
        <v>8620</v>
      </c>
      <c r="D23" s="14">
        <v>2250</v>
      </c>
      <c r="E23" s="14">
        <v>1150</v>
      </c>
      <c r="F23" s="14">
        <v>2800</v>
      </c>
      <c r="G23" s="14">
        <v>0</v>
      </c>
      <c r="H23" s="14">
        <v>540</v>
      </c>
      <c r="I23" s="14">
        <v>0</v>
      </c>
      <c r="J23" s="14">
        <v>0</v>
      </c>
      <c r="K23" s="14">
        <v>950</v>
      </c>
      <c r="L23" s="14">
        <v>930</v>
      </c>
      <c r="M23" s="14">
        <v>0</v>
      </c>
    </row>
    <row r="24" spans="1:13" s="10" customFormat="1" ht="12.75">
      <c r="A24" s="9" t="s">
        <v>39</v>
      </c>
      <c r="C24" s="15">
        <f t="shared" si="0"/>
        <v>24209.516</v>
      </c>
      <c r="D24" s="15">
        <f>+D22+D23</f>
        <v>8923.348</v>
      </c>
      <c r="E24" s="15">
        <f aca="true" t="shared" si="6" ref="E24:M24">+E22+E23</f>
        <v>5369.728</v>
      </c>
      <c r="F24" s="15">
        <f t="shared" si="6"/>
        <v>5379.835999999999</v>
      </c>
      <c r="G24" s="15">
        <f t="shared" si="6"/>
        <v>412.4</v>
      </c>
      <c r="H24" s="15">
        <f t="shared" si="6"/>
        <v>1387.8890000000001</v>
      </c>
      <c r="I24" s="15">
        <f t="shared" si="6"/>
        <v>0</v>
      </c>
      <c r="J24" s="15">
        <f t="shared" si="6"/>
        <v>0</v>
      </c>
      <c r="K24" s="15">
        <f t="shared" si="6"/>
        <v>1806.315</v>
      </c>
      <c r="L24" s="15">
        <f t="shared" si="6"/>
        <v>930</v>
      </c>
      <c r="M24" s="15">
        <f t="shared" si="6"/>
        <v>0</v>
      </c>
    </row>
    <row r="25" spans="1:13" s="8" customFormat="1" ht="12.75">
      <c r="A25" s="8" t="s">
        <v>40</v>
      </c>
      <c r="B25" s="8" t="s">
        <v>41</v>
      </c>
      <c r="C25" s="14">
        <f t="shared" si="0"/>
        <v>1522.921</v>
      </c>
      <c r="D25" s="14">
        <v>829.624</v>
      </c>
      <c r="E25" s="14">
        <v>309.098</v>
      </c>
      <c r="F25" s="14">
        <v>0</v>
      </c>
      <c r="G25" s="14">
        <v>0</v>
      </c>
      <c r="H25" s="14">
        <v>211.576</v>
      </c>
      <c r="I25" s="14">
        <v>0</v>
      </c>
      <c r="J25" s="14">
        <v>0</v>
      </c>
      <c r="K25" s="14">
        <v>94.961</v>
      </c>
      <c r="L25" s="14">
        <v>0</v>
      </c>
      <c r="M25" s="14">
        <v>77.662</v>
      </c>
    </row>
    <row r="26" spans="1:14" s="10" customFormat="1" ht="12.75">
      <c r="A26" s="9" t="s">
        <v>42</v>
      </c>
      <c r="C26" s="15">
        <f t="shared" si="0"/>
        <v>1522.921</v>
      </c>
      <c r="D26" s="15">
        <f>+D25</f>
        <v>829.624</v>
      </c>
      <c r="E26" s="15">
        <f aca="true" t="shared" si="7" ref="E26:M26">+E25</f>
        <v>309.098</v>
      </c>
      <c r="F26" s="15">
        <f t="shared" si="7"/>
        <v>0</v>
      </c>
      <c r="G26" s="15">
        <f t="shared" si="7"/>
        <v>0</v>
      </c>
      <c r="H26" s="15">
        <f t="shared" si="7"/>
        <v>211.576</v>
      </c>
      <c r="I26" s="15">
        <f t="shared" si="7"/>
        <v>0</v>
      </c>
      <c r="J26" s="15">
        <f t="shared" si="7"/>
        <v>0</v>
      </c>
      <c r="K26" s="15">
        <f t="shared" si="7"/>
        <v>94.961</v>
      </c>
      <c r="L26" s="15">
        <f t="shared" si="7"/>
        <v>0</v>
      </c>
      <c r="M26" s="15">
        <f t="shared" si="7"/>
        <v>77.662</v>
      </c>
      <c r="N26" s="16"/>
    </row>
    <row r="27" spans="1:13" s="8" customFormat="1" ht="12.75">
      <c r="A27" s="8" t="s">
        <v>43</v>
      </c>
      <c r="B27" s="8" t="s">
        <v>44</v>
      </c>
      <c r="C27" s="14">
        <f t="shared" si="0"/>
        <v>1714.1520000000003</v>
      </c>
      <c r="D27" s="14">
        <v>843.472</v>
      </c>
      <c r="E27" s="14">
        <v>355.237</v>
      </c>
      <c r="F27" s="14">
        <v>0</v>
      </c>
      <c r="G27" s="14">
        <v>109.681</v>
      </c>
      <c r="H27" s="14">
        <v>134.746</v>
      </c>
      <c r="I27" s="14">
        <v>0</v>
      </c>
      <c r="J27" s="14">
        <v>0</v>
      </c>
      <c r="K27" s="14">
        <v>271.016</v>
      </c>
      <c r="L27" s="14">
        <v>0</v>
      </c>
      <c r="M27" s="14">
        <v>0</v>
      </c>
    </row>
    <row r="28" spans="1:13" s="12" customFormat="1" ht="12.75">
      <c r="A28" s="3" t="s">
        <v>45</v>
      </c>
      <c r="C28" s="2">
        <f t="shared" si="0"/>
        <v>1714.1520000000003</v>
      </c>
      <c r="D28" s="2">
        <f>+D27</f>
        <v>843.472</v>
      </c>
      <c r="E28" s="2">
        <f aca="true" t="shared" si="8" ref="E28:M28">+E27</f>
        <v>355.237</v>
      </c>
      <c r="F28" s="2">
        <f t="shared" si="8"/>
        <v>0</v>
      </c>
      <c r="G28" s="2">
        <f t="shared" si="8"/>
        <v>109.681</v>
      </c>
      <c r="H28" s="2">
        <f t="shared" si="8"/>
        <v>134.746</v>
      </c>
      <c r="I28" s="2">
        <f t="shared" si="8"/>
        <v>0</v>
      </c>
      <c r="J28" s="2">
        <f t="shared" si="8"/>
        <v>0</v>
      </c>
      <c r="K28" s="2">
        <f t="shared" si="8"/>
        <v>271.016</v>
      </c>
      <c r="L28" s="2">
        <f t="shared" si="8"/>
        <v>0</v>
      </c>
      <c r="M28" s="2">
        <f t="shared" si="8"/>
        <v>0</v>
      </c>
    </row>
    <row r="29" spans="1:13" s="8" customFormat="1" ht="12.75">
      <c r="A29" s="8" t="s">
        <v>46</v>
      </c>
      <c r="B29" s="8" t="s">
        <v>47</v>
      </c>
      <c r="C29" s="14">
        <f t="shared" si="0"/>
        <v>1400.8100000000002</v>
      </c>
      <c r="D29" s="14">
        <v>743.209</v>
      </c>
      <c r="E29" s="14">
        <v>204.905</v>
      </c>
      <c r="F29" s="14">
        <v>0</v>
      </c>
      <c r="G29" s="14">
        <v>0</v>
      </c>
      <c r="H29" s="14">
        <v>180</v>
      </c>
      <c r="I29" s="14">
        <v>0</v>
      </c>
      <c r="J29" s="14">
        <v>0</v>
      </c>
      <c r="K29" s="14">
        <v>72.709</v>
      </c>
      <c r="L29" s="14">
        <v>0</v>
      </c>
      <c r="M29" s="14">
        <v>199.987</v>
      </c>
    </row>
    <row r="30" spans="1:13" s="10" customFormat="1" ht="12.75">
      <c r="A30" s="9" t="s">
        <v>48</v>
      </c>
      <c r="C30" s="15">
        <f t="shared" si="0"/>
        <v>1400.8100000000002</v>
      </c>
      <c r="D30" s="15">
        <f>+D29</f>
        <v>743.209</v>
      </c>
      <c r="E30" s="15">
        <f aca="true" t="shared" si="9" ref="E30:M30">+E29</f>
        <v>204.905</v>
      </c>
      <c r="F30" s="15">
        <f t="shared" si="9"/>
        <v>0</v>
      </c>
      <c r="G30" s="15">
        <f t="shared" si="9"/>
        <v>0</v>
      </c>
      <c r="H30" s="15">
        <f t="shared" si="9"/>
        <v>180</v>
      </c>
      <c r="I30" s="15">
        <f t="shared" si="9"/>
        <v>0</v>
      </c>
      <c r="J30" s="15">
        <f t="shared" si="9"/>
        <v>0</v>
      </c>
      <c r="K30" s="15">
        <f t="shared" si="9"/>
        <v>72.709</v>
      </c>
      <c r="L30" s="15">
        <f t="shared" si="9"/>
        <v>0</v>
      </c>
      <c r="M30" s="15">
        <f t="shared" si="9"/>
        <v>199.987</v>
      </c>
    </row>
    <row r="31" spans="1:13" s="8" customFormat="1" ht="12.75">
      <c r="A31" s="8" t="s">
        <v>49</v>
      </c>
      <c r="B31" s="8" t="s">
        <v>50</v>
      </c>
      <c r="C31" s="14">
        <f t="shared" si="0"/>
        <v>2199.4840000000004</v>
      </c>
      <c r="D31" s="14">
        <v>1556.555</v>
      </c>
      <c r="E31" s="14">
        <v>408.535</v>
      </c>
      <c r="F31" s="14">
        <v>0</v>
      </c>
      <c r="G31" s="14">
        <v>0</v>
      </c>
      <c r="H31" s="14">
        <v>27.5</v>
      </c>
      <c r="I31" s="14">
        <v>0</v>
      </c>
      <c r="J31" s="14">
        <v>0</v>
      </c>
      <c r="K31" s="14">
        <v>206.894</v>
      </c>
      <c r="L31" s="14">
        <v>0</v>
      </c>
      <c r="M31" s="14">
        <v>0</v>
      </c>
    </row>
    <row r="32" spans="1:13" s="12" customFormat="1" ht="12.75">
      <c r="A32" s="3" t="s">
        <v>51</v>
      </c>
      <c r="C32" s="2">
        <f t="shared" si="0"/>
        <v>2199.4840000000004</v>
      </c>
      <c r="D32" s="2">
        <f>+D31</f>
        <v>1556.555</v>
      </c>
      <c r="E32" s="2">
        <f aca="true" t="shared" si="10" ref="E32:M32">+E31</f>
        <v>408.535</v>
      </c>
      <c r="F32" s="2">
        <f t="shared" si="10"/>
        <v>0</v>
      </c>
      <c r="G32" s="2">
        <f t="shared" si="10"/>
        <v>0</v>
      </c>
      <c r="H32" s="2">
        <f t="shared" si="10"/>
        <v>27.5</v>
      </c>
      <c r="I32" s="2">
        <f t="shared" si="10"/>
        <v>0</v>
      </c>
      <c r="J32" s="2">
        <f t="shared" si="10"/>
        <v>0</v>
      </c>
      <c r="K32" s="2">
        <f t="shared" si="10"/>
        <v>206.894</v>
      </c>
      <c r="L32" s="2">
        <f t="shared" si="10"/>
        <v>0</v>
      </c>
      <c r="M32" s="2">
        <f t="shared" si="10"/>
        <v>0</v>
      </c>
    </row>
    <row r="33" spans="1:13" s="8" customFormat="1" ht="12.75">
      <c r="A33" s="8" t="s">
        <v>52</v>
      </c>
      <c r="B33" s="8" t="s">
        <v>53</v>
      </c>
      <c r="C33" s="14">
        <f t="shared" si="0"/>
        <v>73235.59300000001</v>
      </c>
      <c r="D33" s="14">
        <v>29767.28</v>
      </c>
      <c r="E33" s="14">
        <v>7589.481</v>
      </c>
      <c r="F33" s="14">
        <v>12175.794</v>
      </c>
      <c r="G33" s="14">
        <v>5117.146</v>
      </c>
      <c r="H33" s="14">
        <v>7305.807</v>
      </c>
      <c r="I33" s="14">
        <v>0</v>
      </c>
      <c r="J33" s="14">
        <v>0</v>
      </c>
      <c r="K33" s="14">
        <v>10565.744</v>
      </c>
      <c r="L33" s="14">
        <v>714.341</v>
      </c>
      <c r="M33" s="14">
        <v>0</v>
      </c>
    </row>
    <row r="34" spans="1:13" s="8" customFormat="1" ht="12.75">
      <c r="A34" s="8" t="s">
        <v>52</v>
      </c>
      <c r="B34" s="8" t="s">
        <v>54</v>
      </c>
      <c r="C34" s="14">
        <f t="shared" si="0"/>
        <v>232108.66900000002</v>
      </c>
      <c r="D34" s="14">
        <v>79266.645</v>
      </c>
      <c r="E34" s="14">
        <v>54155.054</v>
      </c>
      <c r="F34" s="14">
        <v>55601.664</v>
      </c>
      <c r="G34" s="14">
        <v>20190.763</v>
      </c>
      <c r="H34" s="14">
        <v>12363.673</v>
      </c>
      <c r="I34" s="14">
        <v>0</v>
      </c>
      <c r="J34" s="14">
        <v>385.67</v>
      </c>
      <c r="K34" s="14">
        <v>9958.412</v>
      </c>
      <c r="L34" s="14">
        <v>0</v>
      </c>
      <c r="M34" s="14">
        <v>186.788</v>
      </c>
    </row>
    <row r="35" spans="1:13" s="10" customFormat="1" ht="12.75">
      <c r="A35" s="9" t="s">
        <v>55</v>
      </c>
      <c r="C35" s="15">
        <f t="shared" si="0"/>
        <v>305344.262</v>
      </c>
      <c r="D35" s="15">
        <f>+D33+D34</f>
        <v>109033.925</v>
      </c>
      <c r="E35" s="15">
        <f aca="true" t="shared" si="11" ref="E35:M35">+E33+E34</f>
        <v>61744.534999999996</v>
      </c>
      <c r="F35" s="15">
        <f t="shared" si="11"/>
        <v>67777.458</v>
      </c>
      <c r="G35" s="15">
        <f t="shared" si="11"/>
        <v>25307.909</v>
      </c>
      <c r="H35" s="15">
        <f t="shared" si="11"/>
        <v>19669.48</v>
      </c>
      <c r="I35" s="15">
        <f t="shared" si="11"/>
        <v>0</v>
      </c>
      <c r="J35" s="15">
        <f t="shared" si="11"/>
        <v>385.67</v>
      </c>
      <c r="K35" s="15">
        <f t="shared" si="11"/>
        <v>20524.156000000003</v>
      </c>
      <c r="L35" s="15">
        <f t="shared" si="11"/>
        <v>714.341</v>
      </c>
      <c r="M35" s="15">
        <f t="shared" si="11"/>
        <v>186.788</v>
      </c>
    </row>
    <row r="36" spans="1:13" s="8" customFormat="1" ht="12.75">
      <c r="A36" s="8" t="s">
        <v>56</v>
      </c>
      <c r="B36" s="8" t="s">
        <v>57</v>
      </c>
      <c r="C36" s="14">
        <f t="shared" si="0"/>
        <v>427.7819999999999</v>
      </c>
      <c r="D36" s="14">
        <v>185.797</v>
      </c>
      <c r="E36" s="14">
        <v>183.176</v>
      </c>
      <c r="F36" s="14">
        <v>0</v>
      </c>
      <c r="G36" s="14">
        <v>29.301</v>
      </c>
      <c r="H36" s="14">
        <v>0</v>
      </c>
      <c r="I36" s="14">
        <v>0</v>
      </c>
      <c r="J36" s="14">
        <v>0</v>
      </c>
      <c r="K36" s="14">
        <v>29.508</v>
      </c>
      <c r="L36" s="14">
        <v>0</v>
      </c>
      <c r="M36" s="14">
        <v>0</v>
      </c>
    </row>
    <row r="37" spans="1:13" s="8" customFormat="1" ht="12.75">
      <c r="A37" s="8" t="s">
        <v>56</v>
      </c>
      <c r="B37" s="8" t="s">
        <v>58</v>
      </c>
      <c r="C37" s="14">
        <f t="shared" si="0"/>
        <v>272.305</v>
      </c>
      <c r="D37" s="14">
        <v>177.72</v>
      </c>
      <c r="E37" s="14">
        <v>30.529</v>
      </c>
      <c r="F37" s="14">
        <v>0</v>
      </c>
      <c r="G37" s="14">
        <v>0</v>
      </c>
      <c r="H37" s="14">
        <v>1.06</v>
      </c>
      <c r="I37" s="14">
        <v>0</v>
      </c>
      <c r="J37" s="14">
        <v>0</v>
      </c>
      <c r="K37" s="14">
        <v>28</v>
      </c>
      <c r="L37" s="14">
        <v>0</v>
      </c>
      <c r="M37" s="14">
        <v>34.996</v>
      </c>
    </row>
    <row r="38" spans="1:13" s="8" customFormat="1" ht="12.75">
      <c r="A38" s="8" t="s">
        <v>56</v>
      </c>
      <c r="B38" s="8" t="s">
        <v>59</v>
      </c>
      <c r="C38" s="14">
        <f t="shared" si="0"/>
        <v>4417.932</v>
      </c>
      <c r="D38" s="14">
        <v>2064.945</v>
      </c>
      <c r="E38" s="14">
        <v>871.559</v>
      </c>
      <c r="F38" s="14">
        <v>0</v>
      </c>
      <c r="G38" s="14">
        <v>0</v>
      </c>
      <c r="H38" s="14">
        <v>584.864</v>
      </c>
      <c r="I38" s="14">
        <v>0</v>
      </c>
      <c r="J38" s="14">
        <v>0</v>
      </c>
      <c r="K38" s="14">
        <v>732.314</v>
      </c>
      <c r="L38" s="14">
        <v>0</v>
      </c>
      <c r="M38" s="14">
        <v>164.25</v>
      </c>
    </row>
    <row r="39" spans="1:13" s="8" customFormat="1" ht="12.75">
      <c r="A39" s="8" t="s">
        <v>56</v>
      </c>
      <c r="B39" s="8" t="s">
        <v>60</v>
      </c>
      <c r="C39" s="14">
        <f t="shared" si="0"/>
        <v>7324.9710000000005</v>
      </c>
      <c r="D39" s="14">
        <v>1246.344</v>
      </c>
      <c r="E39" s="14">
        <v>4986.475</v>
      </c>
      <c r="F39" s="14">
        <v>0</v>
      </c>
      <c r="G39" s="14">
        <v>180</v>
      </c>
      <c r="H39" s="14">
        <v>195</v>
      </c>
      <c r="I39" s="14">
        <v>0</v>
      </c>
      <c r="J39" s="14">
        <v>0</v>
      </c>
      <c r="K39" s="14">
        <v>546.045</v>
      </c>
      <c r="L39" s="14">
        <v>0</v>
      </c>
      <c r="M39" s="14">
        <v>171.107</v>
      </c>
    </row>
    <row r="40" spans="1:13" s="8" customFormat="1" ht="12.75">
      <c r="A40" s="8" t="s">
        <v>56</v>
      </c>
      <c r="B40" s="8" t="s">
        <v>61</v>
      </c>
      <c r="C40" s="14">
        <f t="shared" si="0"/>
        <v>426.7420000000001</v>
      </c>
      <c r="D40" s="14">
        <v>274.588</v>
      </c>
      <c r="E40" s="14">
        <v>47.308</v>
      </c>
      <c r="F40" s="14">
        <v>0</v>
      </c>
      <c r="G40" s="14">
        <v>0</v>
      </c>
      <c r="H40" s="14">
        <v>26.54</v>
      </c>
      <c r="I40" s="14">
        <v>0</v>
      </c>
      <c r="J40" s="14">
        <v>0</v>
      </c>
      <c r="K40" s="14">
        <v>42.468</v>
      </c>
      <c r="L40" s="14">
        <v>0</v>
      </c>
      <c r="M40" s="14">
        <v>35.838</v>
      </c>
    </row>
    <row r="41" spans="1:13" s="8" customFormat="1" ht="12.75">
      <c r="A41" s="8" t="s">
        <v>56</v>
      </c>
      <c r="B41" s="8" t="s">
        <v>62</v>
      </c>
      <c r="C41" s="14">
        <f>SUM(D41:M41)</f>
        <v>705.915</v>
      </c>
      <c r="D41" s="14">
        <v>196.562</v>
      </c>
      <c r="E41" s="14">
        <v>71.218</v>
      </c>
      <c r="F41" s="14">
        <v>19.672</v>
      </c>
      <c r="G41" s="14">
        <v>47.375</v>
      </c>
      <c r="H41" s="14">
        <v>127.91</v>
      </c>
      <c r="I41" s="14">
        <v>0</v>
      </c>
      <c r="J41" s="14">
        <v>0</v>
      </c>
      <c r="K41" s="14">
        <v>93.781</v>
      </c>
      <c r="L41" s="14">
        <v>56.876</v>
      </c>
      <c r="M41" s="14">
        <v>92.521</v>
      </c>
    </row>
    <row r="42" spans="1:13" s="10" customFormat="1" ht="12.75">
      <c r="A42" s="9" t="s">
        <v>63</v>
      </c>
      <c r="C42" s="15">
        <f t="shared" si="0"/>
        <v>13575.647</v>
      </c>
      <c r="D42" s="15">
        <f>+D36+D37+D38+D39+D40+D41</f>
        <v>4145.956</v>
      </c>
      <c r="E42" s="15">
        <f aca="true" t="shared" si="12" ref="E42:M42">+E36+E37+E38+E39+E40+E41</f>
        <v>6190.265</v>
      </c>
      <c r="F42" s="15">
        <f t="shared" si="12"/>
        <v>19.672</v>
      </c>
      <c r="G42" s="15">
        <f t="shared" si="12"/>
        <v>256.676</v>
      </c>
      <c r="H42" s="15">
        <f t="shared" si="12"/>
        <v>935.3739999999999</v>
      </c>
      <c r="I42" s="15">
        <f t="shared" si="12"/>
        <v>0</v>
      </c>
      <c r="J42" s="15">
        <f t="shared" si="12"/>
        <v>0</v>
      </c>
      <c r="K42" s="15">
        <f t="shared" si="12"/>
        <v>1472.116</v>
      </c>
      <c r="L42" s="15">
        <f t="shared" si="12"/>
        <v>56.876</v>
      </c>
      <c r="M42" s="15">
        <f t="shared" si="12"/>
        <v>498.71200000000005</v>
      </c>
    </row>
    <row r="43" spans="1:13" s="8" customFormat="1" ht="12.75">
      <c r="A43" s="8" t="s">
        <v>64</v>
      </c>
      <c r="B43" s="8" t="s">
        <v>65</v>
      </c>
      <c r="C43" s="14">
        <f t="shared" si="0"/>
        <v>100.655</v>
      </c>
      <c r="D43" s="14">
        <v>74.562</v>
      </c>
      <c r="E43" s="14">
        <v>3.044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23.049</v>
      </c>
      <c r="L43" s="14">
        <v>0</v>
      </c>
      <c r="M43" s="14">
        <v>0</v>
      </c>
    </row>
    <row r="44" spans="1:13" s="8" customFormat="1" ht="12.75">
      <c r="A44" s="8" t="s">
        <v>64</v>
      </c>
      <c r="B44" s="8" t="s">
        <v>66</v>
      </c>
      <c r="C44" s="14">
        <f t="shared" si="0"/>
        <v>18873.918999999998</v>
      </c>
      <c r="D44" s="14">
        <v>9111.646</v>
      </c>
      <c r="E44" s="14">
        <v>2729.191</v>
      </c>
      <c r="F44" s="14">
        <v>3108.176</v>
      </c>
      <c r="G44" s="14">
        <v>142.275</v>
      </c>
      <c r="H44" s="14">
        <v>1325.452</v>
      </c>
      <c r="I44" s="14">
        <v>0</v>
      </c>
      <c r="J44" s="14">
        <v>0</v>
      </c>
      <c r="K44" s="14">
        <v>1714.018</v>
      </c>
      <c r="L44" s="14">
        <v>540.52</v>
      </c>
      <c r="M44" s="14">
        <v>202.641</v>
      </c>
    </row>
    <row r="45" spans="1:13" s="10" customFormat="1" ht="12.75">
      <c r="A45" s="9" t="s">
        <v>67</v>
      </c>
      <c r="C45" s="15">
        <f t="shared" si="0"/>
        <v>18974.573999999997</v>
      </c>
      <c r="D45" s="15">
        <f>+D43+D44</f>
        <v>9186.208</v>
      </c>
      <c r="E45" s="15">
        <f aca="true" t="shared" si="13" ref="E45:M45">+E43+E44</f>
        <v>2732.2349999999997</v>
      </c>
      <c r="F45" s="15">
        <f t="shared" si="13"/>
        <v>3108.176</v>
      </c>
      <c r="G45" s="15">
        <f t="shared" si="13"/>
        <v>142.275</v>
      </c>
      <c r="H45" s="15">
        <f t="shared" si="13"/>
        <v>1325.452</v>
      </c>
      <c r="I45" s="15">
        <f t="shared" si="13"/>
        <v>0</v>
      </c>
      <c r="J45" s="15">
        <f t="shared" si="13"/>
        <v>0</v>
      </c>
      <c r="K45" s="15">
        <f t="shared" si="13"/>
        <v>1737.067</v>
      </c>
      <c r="L45" s="15">
        <f t="shared" si="13"/>
        <v>540.52</v>
      </c>
      <c r="M45" s="15">
        <f t="shared" si="13"/>
        <v>202.641</v>
      </c>
    </row>
    <row r="46" spans="1:13" s="8" customFormat="1" ht="12.75">
      <c r="A46" s="8" t="s">
        <v>68</v>
      </c>
      <c r="B46" s="8" t="s">
        <v>69</v>
      </c>
      <c r="C46" s="14">
        <f t="shared" si="0"/>
        <v>1497.481</v>
      </c>
      <c r="D46" s="14">
        <v>854.903</v>
      </c>
      <c r="E46" s="14">
        <v>386.471</v>
      </c>
      <c r="F46" s="14">
        <v>0</v>
      </c>
      <c r="G46" s="14">
        <v>0</v>
      </c>
      <c r="H46" s="14">
        <v>47.907</v>
      </c>
      <c r="I46" s="14">
        <v>0</v>
      </c>
      <c r="J46" s="14">
        <v>0</v>
      </c>
      <c r="K46" s="14">
        <v>189.044</v>
      </c>
      <c r="L46" s="14">
        <v>0</v>
      </c>
      <c r="M46" s="14">
        <v>19.156</v>
      </c>
    </row>
    <row r="47" spans="1:13" s="8" customFormat="1" ht="12.75">
      <c r="A47" s="8" t="s">
        <v>68</v>
      </c>
      <c r="B47" s="8" t="s">
        <v>70</v>
      </c>
      <c r="C47" s="14">
        <f t="shared" si="0"/>
        <v>6753.3910000000005</v>
      </c>
      <c r="D47" s="14">
        <v>2907.329</v>
      </c>
      <c r="E47" s="14">
        <v>1587.311</v>
      </c>
      <c r="F47" s="14">
        <v>433.34</v>
      </c>
      <c r="G47" s="14">
        <v>275</v>
      </c>
      <c r="H47" s="14">
        <v>668.21</v>
      </c>
      <c r="I47" s="14">
        <v>0</v>
      </c>
      <c r="J47" s="14">
        <v>0</v>
      </c>
      <c r="K47" s="14">
        <v>856.15</v>
      </c>
      <c r="L47" s="14">
        <v>0</v>
      </c>
      <c r="M47" s="14">
        <v>26.051</v>
      </c>
    </row>
    <row r="48" spans="1:13" s="10" customFormat="1" ht="12.75">
      <c r="A48" s="9" t="s">
        <v>71</v>
      </c>
      <c r="C48" s="15">
        <f t="shared" si="0"/>
        <v>8250.872000000001</v>
      </c>
      <c r="D48" s="15">
        <f>+D46+D47</f>
        <v>3762.232</v>
      </c>
      <c r="E48" s="15">
        <f aca="true" t="shared" si="14" ref="E48:M48">+E46+E47</f>
        <v>1973.782</v>
      </c>
      <c r="F48" s="15">
        <f t="shared" si="14"/>
        <v>433.34</v>
      </c>
      <c r="G48" s="15">
        <f t="shared" si="14"/>
        <v>275</v>
      </c>
      <c r="H48" s="15">
        <f t="shared" si="14"/>
        <v>716.1170000000001</v>
      </c>
      <c r="I48" s="15">
        <f t="shared" si="14"/>
        <v>0</v>
      </c>
      <c r="J48" s="15">
        <f t="shared" si="14"/>
        <v>0</v>
      </c>
      <c r="K48" s="15">
        <f t="shared" si="14"/>
        <v>1045.194</v>
      </c>
      <c r="L48" s="15">
        <f t="shared" si="14"/>
        <v>0</v>
      </c>
      <c r="M48" s="15">
        <f t="shared" si="14"/>
        <v>45.206999999999994</v>
      </c>
    </row>
    <row r="49" spans="1:13" s="8" customFormat="1" ht="12.75">
      <c r="A49" s="8" t="s">
        <v>72</v>
      </c>
      <c r="B49" s="8" t="s">
        <v>73</v>
      </c>
      <c r="C49" s="14">
        <f t="shared" si="0"/>
        <v>1299.852</v>
      </c>
      <c r="D49" s="14">
        <v>931.066</v>
      </c>
      <c r="E49" s="14">
        <v>180.23</v>
      </c>
      <c r="F49" s="14">
        <v>0</v>
      </c>
      <c r="G49" s="14">
        <v>0</v>
      </c>
      <c r="H49" s="14">
        <v>48</v>
      </c>
      <c r="I49" s="14">
        <v>0</v>
      </c>
      <c r="J49" s="14">
        <v>0</v>
      </c>
      <c r="K49" s="14">
        <v>125.636</v>
      </c>
      <c r="L49" s="14">
        <v>0</v>
      </c>
      <c r="M49" s="14">
        <v>14.92</v>
      </c>
    </row>
    <row r="50" spans="1:13" s="8" customFormat="1" ht="12.75">
      <c r="A50" s="8" t="s">
        <v>72</v>
      </c>
      <c r="B50" s="8" t="s">
        <v>74</v>
      </c>
      <c r="C50" s="14">
        <f t="shared" si="0"/>
        <v>1518.858</v>
      </c>
      <c r="D50" s="14">
        <v>957.631</v>
      </c>
      <c r="E50" s="14">
        <v>249.266</v>
      </c>
      <c r="F50" s="14">
        <v>0</v>
      </c>
      <c r="G50" s="14">
        <v>49.573</v>
      </c>
      <c r="H50" s="14">
        <v>101.204</v>
      </c>
      <c r="I50" s="14">
        <v>0</v>
      </c>
      <c r="J50" s="14">
        <v>0</v>
      </c>
      <c r="K50" s="14">
        <v>159.374</v>
      </c>
      <c r="L50" s="14">
        <v>0</v>
      </c>
      <c r="M50" s="14">
        <v>1.81</v>
      </c>
    </row>
    <row r="51" spans="1:13" s="10" customFormat="1" ht="12.75">
      <c r="A51" s="9" t="s">
        <v>75</v>
      </c>
      <c r="C51" s="15">
        <f t="shared" si="0"/>
        <v>2818.7100000000005</v>
      </c>
      <c r="D51" s="15">
        <f>+D49+D50</f>
        <v>1888.6970000000001</v>
      </c>
      <c r="E51" s="15">
        <f aca="true" t="shared" si="15" ref="E51:M51">+E49+E50</f>
        <v>429.496</v>
      </c>
      <c r="F51" s="15">
        <f t="shared" si="15"/>
        <v>0</v>
      </c>
      <c r="G51" s="15">
        <f t="shared" si="15"/>
        <v>49.573</v>
      </c>
      <c r="H51" s="15">
        <f t="shared" si="15"/>
        <v>149.204</v>
      </c>
      <c r="I51" s="15">
        <f t="shared" si="15"/>
        <v>0</v>
      </c>
      <c r="J51" s="15">
        <f t="shared" si="15"/>
        <v>0</v>
      </c>
      <c r="K51" s="15">
        <f t="shared" si="15"/>
        <v>285.01</v>
      </c>
      <c r="L51" s="15">
        <f t="shared" si="15"/>
        <v>0</v>
      </c>
      <c r="M51" s="15">
        <f t="shared" si="15"/>
        <v>16.73</v>
      </c>
    </row>
    <row r="52" spans="3:13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12" customFormat="1" ht="12.75">
      <c r="A53" s="1" t="s">
        <v>76</v>
      </c>
      <c r="C53" s="2">
        <f>SUM(D53:M53)</f>
        <v>1161229.9109999998</v>
      </c>
      <c r="D53" s="2">
        <f aca="true" t="shared" si="16" ref="D53:M53">+D7+D8+D10+D11+D12+D14+D15+D17+D19+D20+D22+D23+D25+D27+D29+D31+D33+D34+D36+D37+D38+D39+D40+D41+D43+D44+D46+D47+D49+D50</f>
        <v>419039.334</v>
      </c>
      <c r="E53" s="2">
        <f t="shared" si="16"/>
        <v>186829.86599999998</v>
      </c>
      <c r="F53" s="2">
        <f t="shared" si="16"/>
        <v>405991.78300000005</v>
      </c>
      <c r="G53" s="2">
        <f t="shared" si="16"/>
        <v>34502.291999999994</v>
      </c>
      <c r="H53" s="2">
        <f t="shared" si="16"/>
        <v>63162.418000000005</v>
      </c>
      <c r="I53" s="2">
        <f t="shared" si="16"/>
        <v>0</v>
      </c>
      <c r="J53" s="2">
        <f t="shared" si="16"/>
        <v>637.845</v>
      </c>
      <c r="K53" s="2">
        <f t="shared" si="16"/>
        <v>44550.859000000004</v>
      </c>
      <c r="L53" s="2">
        <f t="shared" si="16"/>
        <v>5119.053</v>
      </c>
      <c r="M53" s="2">
        <f t="shared" si="16"/>
        <v>1396.461</v>
      </c>
    </row>
    <row r="54" spans="3:13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3:13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3:13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24.140625" style="21" customWidth="1"/>
    <col min="2" max="2" width="28.140625" style="21" customWidth="1"/>
    <col min="3" max="3" width="15.421875" style="21" customWidth="1"/>
    <col min="4" max="8" width="11.421875" style="21" customWidth="1"/>
    <col min="9" max="9" width="9.7109375" style="21" customWidth="1"/>
    <col min="10" max="10" width="9.28125" style="21" customWidth="1"/>
    <col min="11" max="11" width="9.57421875" style="21" customWidth="1"/>
    <col min="12" max="12" width="10.421875" style="21" customWidth="1"/>
    <col min="13" max="13" width="9.00390625" style="21" customWidth="1"/>
    <col min="14" max="16384" width="11.421875" style="21" customWidth="1"/>
  </cols>
  <sheetData>
    <row r="1" spans="1:13" ht="12.75">
      <c r="A1" s="19" t="s">
        <v>78</v>
      </c>
      <c r="B1" s="33" t="s">
        <v>79</v>
      </c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19" t="s">
        <v>0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19"/>
      <c r="B3" s="19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19" t="s">
        <v>77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19" t="s">
        <v>3</v>
      </c>
      <c r="B6" s="19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</row>
    <row r="7" spans="1:13" s="25" customFormat="1" ht="12.75">
      <c r="A7" s="25" t="s">
        <v>16</v>
      </c>
      <c r="B7" s="25" t="s">
        <v>17</v>
      </c>
      <c r="C7" s="24">
        <f aca="true" t="shared" si="0" ref="C7:C51">SUM(D7:M7)</f>
        <v>25742</v>
      </c>
      <c r="D7" s="17">
        <v>21205</v>
      </c>
      <c r="E7" s="17">
        <v>4119</v>
      </c>
      <c r="F7" s="17">
        <v>149</v>
      </c>
      <c r="G7" s="17">
        <v>1</v>
      </c>
      <c r="H7" s="17">
        <v>1</v>
      </c>
      <c r="I7" s="17">
        <v>0</v>
      </c>
      <c r="J7" s="17">
        <v>0</v>
      </c>
      <c r="K7" s="17">
        <v>262</v>
      </c>
      <c r="L7" s="17">
        <v>4</v>
      </c>
      <c r="M7" s="17">
        <v>1</v>
      </c>
    </row>
    <row r="8" spans="1:13" s="25" customFormat="1" ht="12.75">
      <c r="A8" s="25" t="s">
        <v>16</v>
      </c>
      <c r="B8" s="25" t="s">
        <v>18</v>
      </c>
      <c r="C8" s="24">
        <f t="shared" si="0"/>
        <v>286</v>
      </c>
      <c r="D8" s="17">
        <v>161</v>
      </c>
      <c r="E8" s="17">
        <v>91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34</v>
      </c>
      <c r="L8" s="17">
        <v>0</v>
      </c>
      <c r="M8" s="17">
        <v>0</v>
      </c>
    </row>
    <row r="9" spans="1:13" s="27" customFormat="1" ht="12.75">
      <c r="A9" s="26" t="s">
        <v>19</v>
      </c>
      <c r="C9" s="23">
        <f t="shared" si="0"/>
        <v>26028</v>
      </c>
      <c r="D9" s="23">
        <f>D7+D8</f>
        <v>21366</v>
      </c>
      <c r="E9" s="23">
        <f aca="true" t="shared" si="1" ref="E9:M9">E7+E8</f>
        <v>4210</v>
      </c>
      <c r="F9" s="23">
        <f t="shared" si="1"/>
        <v>149</v>
      </c>
      <c r="G9" s="23">
        <f t="shared" si="1"/>
        <v>1</v>
      </c>
      <c r="H9" s="23">
        <f t="shared" si="1"/>
        <v>1</v>
      </c>
      <c r="I9" s="23">
        <f t="shared" si="1"/>
        <v>0</v>
      </c>
      <c r="J9" s="23">
        <f t="shared" si="1"/>
        <v>0</v>
      </c>
      <c r="K9" s="23">
        <f t="shared" si="1"/>
        <v>296</v>
      </c>
      <c r="L9" s="23">
        <f t="shared" si="1"/>
        <v>4</v>
      </c>
      <c r="M9" s="23">
        <f t="shared" si="1"/>
        <v>1</v>
      </c>
    </row>
    <row r="10" spans="1:13" s="25" customFormat="1" ht="12.75">
      <c r="A10" s="25" t="s">
        <v>20</v>
      </c>
      <c r="B10" s="25" t="s">
        <v>21</v>
      </c>
      <c r="C10" s="24">
        <f t="shared" si="0"/>
        <v>336</v>
      </c>
      <c r="D10" s="24">
        <v>292</v>
      </c>
      <c r="E10" s="24">
        <v>36</v>
      </c>
      <c r="F10" s="24">
        <v>0</v>
      </c>
      <c r="G10" s="24">
        <v>0</v>
      </c>
      <c r="H10" s="24">
        <v>1</v>
      </c>
      <c r="I10" s="24">
        <v>0</v>
      </c>
      <c r="J10" s="24">
        <v>0</v>
      </c>
      <c r="K10" s="24">
        <v>6</v>
      </c>
      <c r="L10" s="24">
        <v>0</v>
      </c>
      <c r="M10" s="24">
        <v>1</v>
      </c>
    </row>
    <row r="11" spans="1:13" s="25" customFormat="1" ht="12.75">
      <c r="A11" s="25" t="s">
        <v>20</v>
      </c>
      <c r="B11" s="25" t="s">
        <v>22</v>
      </c>
      <c r="C11" s="24">
        <f t="shared" si="0"/>
        <v>351</v>
      </c>
      <c r="D11" s="17">
        <v>323</v>
      </c>
      <c r="E11" s="17">
        <v>4</v>
      </c>
      <c r="F11" s="17">
        <v>0</v>
      </c>
      <c r="G11" s="17">
        <v>1</v>
      </c>
      <c r="H11" s="17">
        <v>1</v>
      </c>
      <c r="I11" s="17">
        <v>0</v>
      </c>
      <c r="J11" s="17">
        <v>0</v>
      </c>
      <c r="K11" s="17">
        <v>21</v>
      </c>
      <c r="L11" s="17">
        <v>0</v>
      </c>
      <c r="M11" s="17">
        <v>1</v>
      </c>
    </row>
    <row r="12" spans="1:13" s="25" customFormat="1" ht="12.75">
      <c r="A12" s="25" t="s">
        <v>20</v>
      </c>
      <c r="B12" s="25" t="s">
        <v>23</v>
      </c>
      <c r="C12" s="24">
        <f t="shared" si="0"/>
        <v>1582</v>
      </c>
      <c r="D12" s="17">
        <v>1295</v>
      </c>
      <c r="E12" s="17">
        <v>158</v>
      </c>
      <c r="F12" s="17">
        <v>90</v>
      </c>
      <c r="G12" s="17">
        <v>1</v>
      </c>
      <c r="H12" s="17">
        <v>1</v>
      </c>
      <c r="I12" s="17">
        <v>0</v>
      </c>
      <c r="J12" s="17">
        <v>0</v>
      </c>
      <c r="K12" s="17">
        <v>33</v>
      </c>
      <c r="L12" s="17">
        <v>0</v>
      </c>
      <c r="M12" s="17">
        <v>4</v>
      </c>
    </row>
    <row r="13" spans="1:13" s="29" customFormat="1" ht="12.75">
      <c r="A13" s="28" t="s">
        <v>24</v>
      </c>
      <c r="C13" s="30">
        <f t="shared" si="0"/>
        <v>2269</v>
      </c>
      <c r="D13" s="30">
        <f>D10+D11+D12</f>
        <v>1910</v>
      </c>
      <c r="E13" s="30">
        <f aca="true" t="shared" si="2" ref="E13:M13">E10+E11+E12</f>
        <v>198</v>
      </c>
      <c r="F13" s="30">
        <f t="shared" si="2"/>
        <v>90</v>
      </c>
      <c r="G13" s="30">
        <f t="shared" si="2"/>
        <v>2</v>
      </c>
      <c r="H13" s="30">
        <f t="shared" si="2"/>
        <v>3</v>
      </c>
      <c r="I13" s="30">
        <f t="shared" si="2"/>
        <v>0</v>
      </c>
      <c r="J13" s="30">
        <f t="shared" si="2"/>
        <v>0</v>
      </c>
      <c r="K13" s="30">
        <f t="shared" si="2"/>
        <v>60</v>
      </c>
      <c r="L13" s="30">
        <f t="shared" si="2"/>
        <v>0</v>
      </c>
      <c r="M13" s="30">
        <f t="shared" si="2"/>
        <v>6</v>
      </c>
    </row>
    <row r="14" spans="1:13" s="25" customFormat="1" ht="12.75">
      <c r="A14" s="25" t="s">
        <v>25</v>
      </c>
      <c r="B14" s="25" t="s">
        <v>26</v>
      </c>
      <c r="C14" s="24">
        <f t="shared" si="0"/>
        <v>472</v>
      </c>
      <c r="D14" s="24">
        <v>436</v>
      </c>
      <c r="E14" s="24">
        <v>26</v>
      </c>
      <c r="F14" s="24">
        <v>0</v>
      </c>
      <c r="G14" s="24">
        <v>1</v>
      </c>
      <c r="H14" s="24">
        <v>1</v>
      </c>
      <c r="I14" s="24">
        <v>0</v>
      </c>
      <c r="J14" s="24">
        <v>0</v>
      </c>
      <c r="K14" s="24">
        <v>8</v>
      </c>
      <c r="L14" s="24">
        <v>0</v>
      </c>
      <c r="M14" s="24">
        <v>0</v>
      </c>
    </row>
    <row r="15" spans="1:13" s="25" customFormat="1" ht="12.75">
      <c r="A15" s="25" t="s">
        <v>25</v>
      </c>
      <c r="B15" s="25" t="s">
        <v>27</v>
      </c>
      <c r="C15" s="24">
        <f t="shared" si="0"/>
        <v>62708</v>
      </c>
      <c r="D15" s="17">
        <v>54817</v>
      </c>
      <c r="E15" s="17">
        <v>6620</v>
      </c>
      <c r="F15" s="17">
        <v>859</v>
      </c>
      <c r="G15" s="17">
        <v>0</v>
      </c>
      <c r="H15" s="17">
        <v>1</v>
      </c>
      <c r="I15" s="17">
        <v>0</v>
      </c>
      <c r="J15" s="17">
        <v>0</v>
      </c>
      <c r="K15" s="17">
        <v>411</v>
      </c>
      <c r="L15" s="17">
        <v>0</v>
      </c>
      <c r="M15" s="17">
        <v>0</v>
      </c>
    </row>
    <row r="16" spans="1:13" s="29" customFormat="1" ht="12.75">
      <c r="A16" s="28" t="s">
        <v>28</v>
      </c>
      <c r="C16" s="30">
        <f t="shared" si="0"/>
        <v>63180</v>
      </c>
      <c r="D16" s="30">
        <f>+D14+D15</f>
        <v>55253</v>
      </c>
      <c r="E16" s="30">
        <f aca="true" t="shared" si="3" ref="E16:M16">+E14+E15</f>
        <v>6646</v>
      </c>
      <c r="F16" s="30">
        <f t="shared" si="3"/>
        <v>859</v>
      </c>
      <c r="G16" s="30">
        <f t="shared" si="3"/>
        <v>1</v>
      </c>
      <c r="H16" s="30">
        <f t="shared" si="3"/>
        <v>2</v>
      </c>
      <c r="I16" s="30">
        <f t="shared" si="3"/>
        <v>0</v>
      </c>
      <c r="J16" s="30">
        <f t="shared" si="3"/>
        <v>0</v>
      </c>
      <c r="K16" s="30">
        <f t="shared" si="3"/>
        <v>419</v>
      </c>
      <c r="L16" s="30">
        <f t="shared" si="3"/>
        <v>0</v>
      </c>
      <c r="M16" s="30">
        <f t="shared" si="3"/>
        <v>0</v>
      </c>
    </row>
    <row r="17" spans="1:13" s="25" customFormat="1" ht="12.75">
      <c r="A17" s="25" t="s">
        <v>29</v>
      </c>
      <c r="B17" s="25" t="s">
        <v>30</v>
      </c>
      <c r="C17" s="24">
        <f t="shared" si="0"/>
        <v>636</v>
      </c>
      <c r="D17" s="17">
        <v>540</v>
      </c>
      <c r="E17" s="17">
        <v>65</v>
      </c>
      <c r="F17" s="17">
        <v>0</v>
      </c>
      <c r="G17" s="17">
        <v>1</v>
      </c>
      <c r="H17" s="17">
        <v>1</v>
      </c>
      <c r="I17" s="17">
        <v>0</v>
      </c>
      <c r="J17" s="17">
        <v>0</v>
      </c>
      <c r="K17" s="17">
        <v>29</v>
      </c>
      <c r="L17" s="17">
        <v>0</v>
      </c>
      <c r="M17" s="17">
        <v>0</v>
      </c>
    </row>
    <row r="18" spans="1:13" s="29" customFormat="1" ht="12.75">
      <c r="A18" s="28" t="s">
        <v>31</v>
      </c>
      <c r="C18" s="30">
        <f t="shared" si="0"/>
        <v>636</v>
      </c>
      <c r="D18" s="30">
        <f>+D17</f>
        <v>540</v>
      </c>
      <c r="E18" s="30">
        <f aca="true" t="shared" si="4" ref="E18:M18">+E17</f>
        <v>65</v>
      </c>
      <c r="F18" s="30">
        <f t="shared" si="4"/>
        <v>0</v>
      </c>
      <c r="G18" s="30">
        <f t="shared" si="4"/>
        <v>1</v>
      </c>
      <c r="H18" s="30">
        <f t="shared" si="4"/>
        <v>1</v>
      </c>
      <c r="I18" s="30">
        <f t="shared" si="4"/>
        <v>0</v>
      </c>
      <c r="J18" s="30">
        <f t="shared" si="4"/>
        <v>0</v>
      </c>
      <c r="K18" s="30">
        <f t="shared" si="4"/>
        <v>29</v>
      </c>
      <c r="L18" s="30">
        <f t="shared" si="4"/>
        <v>0</v>
      </c>
      <c r="M18" s="30">
        <f t="shared" si="4"/>
        <v>0</v>
      </c>
    </row>
    <row r="19" spans="1:13" s="25" customFormat="1" ht="12.75">
      <c r="A19" s="25" t="s">
        <v>32</v>
      </c>
      <c r="B19" s="25" t="s">
        <v>33</v>
      </c>
      <c r="C19" s="24">
        <f t="shared" si="0"/>
        <v>1107</v>
      </c>
      <c r="D19" s="24">
        <v>956</v>
      </c>
      <c r="E19" s="24">
        <v>76</v>
      </c>
      <c r="F19" s="24">
        <v>12</v>
      </c>
      <c r="G19" s="24">
        <v>1</v>
      </c>
      <c r="H19" s="24">
        <v>1</v>
      </c>
      <c r="I19" s="24">
        <v>0</v>
      </c>
      <c r="J19" s="24">
        <v>0</v>
      </c>
      <c r="K19" s="24">
        <v>61</v>
      </c>
      <c r="L19" s="24">
        <v>0</v>
      </c>
      <c r="M19" s="24">
        <v>0</v>
      </c>
    </row>
    <row r="20" spans="1:13" s="25" customFormat="1" ht="12.75">
      <c r="A20" s="25" t="s">
        <v>32</v>
      </c>
      <c r="B20" s="31" t="s">
        <v>34</v>
      </c>
      <c r="C20" s="24">
        <f t="shared" si="0"/>
        <v>15126</v>
      </c>
      <c r="D20" s="17">
        <v>12155</v>
      </c>
      <c r="E20" s="17">
        <v>1931</v>
      </c>
      <c r="F20" s="17">
        <v>16</v>
      </c>
      <c r="G20" s="17">
        <v>1</v>
      </c>
      <c r="H20" s="17">
        <v>2</v>
      </c>
      <c r="I20" s="17">
        <v>0</v>
      </c>
      <c r="J20" s="17">
        <v>2</v>
      </c>
      <c r="K20" s="17">
        <v>240</v>
      </c>
      <c r="L20" s="17">
        <v>778</v>
      </c>
      <c r="M20" s="17">
        <v>1</v>
      </c>
    </row>
    <row r="21" spans="1:13" s="27" customFormat="1" ht="12.75">
      <c r="A21" s="26" t="s">
        <v>35</v>
      </c>
      <c r="C21" s="23">
        <f t="shared" si="0"/>
        <v>16233</v>
      </c>
      <c r="D21" s="23">
        <f>+D19+D20</f>
        <v>13111</v>
      </c>
      <c r="E21" s="23">
        <f aca="true" t="shared" si="5" ref="E21:M21">+E19+E20</f>
        <v>2007</v>
      </c>
      <c r="F21" s="23">
        <f t="shared" si="5"/>
        <v>28</v>
      </c>
      <c r="G21" s="23">
        <f t="shared" si="5"/>
        <v>2</v>
      </c>
      <c r="H21" s="23">
        <f t="shared" si="5"/>
        <v>3</v>
      </c>
      <c r="I21" s="23">
        <f t="shared" si="5"/>
        <v>0</v>
      </c>
      <c r="J21" s="23">
        <f t="shared" si="5"/>
        <v>2</v>
      </c>
      <c r="K21" s="23">
        <f t="shared" si="5"/>
        <v>301</v>
      </c>
      <c r="L21" s="23">
        <f t="shared" si="5"/>
        <v>778</v>
      </c>
      <c r="M21" s="23">
        <f t="shared" si="5"/>
        <v>1</v>
      </c>
    </row>
    <row r="22" spans="1:13" s="25" customFormat="1" ht="12.75">
      <c r="A22" s="25" t="s">
        <v>36</v>
      </c>
      <c r="B22" s="25" t="s">
        <v>37</v>
      </c>
      <c r="C22" s="24">
        <f t="shared" si="0"/>
        <v>2672</v>
      </c>
      <c r="D22" s="17">
        <v>2385</v>
      </c>
      <c r="E22" s="17">
        <v>225</v>
      </c>
      <c r="F22" s="17">
        <v>4</v>
      </c>
      <c r="G22" s="17">
        <v>1</v>
      </c>
      <c r="H22" s="17">
        <v>1</v>
      </c>
      <c r="I22" s="17">
        <v>0</v>
      </c>
      <c r="J22" s="17">
        <v>0</v>
      </c>
      <c r="K22" s="17">
        <v>56</v>
      </c>
      <c r="L22" s="17">
        <v>0</v>
      </c>
      <c r="M22" s="17">
        <v>0</v>
      </c>
    </row>
    <row r="23" spans="1:13" s="25" customFormat="1" ht="12.75">
      <c r="A23" s="25" t="s">
        <v>36</v>
      </c>
      <c r="B23" s="25" t="s">
        <v>38</v>
      </c>
      <c r="C23" s="24">
        <f t="shared" si="0"/>
        <v>1802</v>
      </c>
      <c r="D23" s="24">
        <v>1170</v>
      </c>
      <c r="E23" s="24">
        <v>145</v>
      </c>
      <c r="F23" s="24">
        <v>11</v>
      </c>
      <c r="G23" s="24">
        <v>0</v>
      </c>
      <c r="H23" s="24">
        <v>1</v>
      </c>
      <c r="I23" s="24">
        <v>0</v>
      </c>
      <c r="J23" s="24">
        <v>0</v>
      </c>
      <c r="K23" s="24">
        <v>105</v>
      </c>
      <c r="L23" s="24">
        <v>370</v>
      </c>
      <c r="M23" s="24">
        <v>0</v>
      </c>
    </row>
    <row r="24" spans="1:13" s="29" customFormat="1" ht="12.75">
      <c r="A24" s="28" t="s">
        <v>39</v>
      </c>
      <c r="C24" s="30">
        <f t="shared" si="0"/>
        <v>4474</v>
      </c>
      <c r="D24" s="30">
        <f>+D22+D23</f>
        <v>3555</v>
      </c>
      <c r="E24" s="30">
        <f aca="true" t="shared" si="6" ref="E24:M24">+E22+E23</f>
        <v>370</v>
      </c>
      <c r="F24" s="30">
        <f t="shared" si="6"/>
        <v>15</v>
      </c>
      <c r="G24" s="30">
        <f t="shared" si="6"/>
        <v>1</v>
      </c>
      <c r="H24" s="30">
        <f t="shared" si="6"/>
        <v>2</v>
      </c>
      <c r="I24" s="30">
        <f t="shared" si="6"/>
        <v>0</v>
      </c>
      <c r="J24" s="30">
        <f t="shared" si="6"/>
        <v>0</v>
      </c>
      <c r="K24" s="30">
        <f t="shared" si="6"/>
        <v>161</v>
      </c>
      <c r="L24" s="30">
        <f t="shared" si="6"/>
        <v>370</v>
      </c>
      <c r="M24" s="30">
        <f t="shared" si="6"/>
        <v>0</v>
      </c>
    </row>
    <row r="25" spans="1:13" s="25" customFormat="1" ht="12.75">
      <c r="A25" s="25" t="s">
        <v>40</v>
      </c>
      <c r="B25" s="25" t="s">
        <v>41</v>
      </c>
      <c r="C25" s="24">
        <f t="shared" si="0"/>
        <v>276</v>
      </c>
      <c r="D25" s="24">
        <v>228</v>
      </c>
      <c r="E25" s="24">
        <v>32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14</v>
      </c>
      <c r="L25" s="24">
        <v>0</v>
      </c>
      <c r="M25" s="24">
        <v>1</v>
      </c>
    </row>
    <row r="26" spans="1:13" s="29" customFormat="1" ht="12.75">
      <c r="A26" s="28" t="s">
        <v>42</v>
      </c>
      <c r="C26" s="30">
        <f t="shared" si="0"/>
        <v>276</v>
      </c>
      <c r="D26" s="30">
        <f>+D25</f>
        <v>228</v>
      </c>
      <c r="E26" s="30">
        <f aca="true" t="shared" si="7" ref="E26:M26">+E25</f>
        <v>32</v>
      </c>
      <c r="F26" s="30">
        <f t="shared" si="7"/>
        <v>0</v>
      </c>
      <c r="G26" s="30">
        <f t="shared" si="7"/>
        <v>0</v>
      </c>
      <c r="H26" s="30">
        <f t="shared" si="7"/>
        <v>1</v>
      </c>
      <c r="I26" s="30">
        <f t="shared" si="7"/>
        <v>0</v>
      </c>
      <c r="J26" s="30">
        <f t="shared" si="7"/>
        <v>0</v>
      </c>
      <c r="K26" s="30">
        <f t="shared" si="7"/>
        <v>14</v>
      </c>
      <c r="L26" s="30">
        <f t="shared" si="7"/>
        <v>0</v>
      </c>
      <c r="M26" s="30">
        <f t="shared" si="7"/>
        <v>1</v>
      </c>
    </row>
    <row r="27" spans="1:13" s="25" customFormat="1" ht="12.75">
      <c r="A27" s="25" t="s">
        <v>43</v>
      </c>
      <c r="B27" s="25" t="s">
        <v>44</v>
      </c>
      <c r="C27" s="24">
        <f t="shared" si="0"/>
        <v>520</v>
      </c>
      <c r="D27" s="17">
        <v>447</v>
      </c>
      <c r="E27" s="17">
        <v>44</v>
      </c>
      <c r="F27" s="17">
        <v>0</v>
      </c>
      <c r="G27" s="17">
        <v>1</v>
      </c>
      <c r="H27" s="17">
        <v>1</v>
      </c>
      <c r="I27" s="17">
        <v>0</v>
      </c>
      <c r="J27" s="17">
        <v>0</v>
      </c>
      <c r="K27" s="17">
        <v>27</v>
      </c>
      <c r="L27" s="17">
        <v>0</v>
      </c>
      <c r="M27" s="17">
        <v>0</v>
      </c>
    </row>
    <row r="28" spans="1:13" s="27" customFormat="1" ht="12.75">
      <c r="A28" s="26" t="s">
        <v>45</v>
      </c>
      <c r="C28" s="23">
        <f t="shared" si="0"/>
        <v>520</v>
      </c>
      <c r="D28" s="23">
        <f>+D27</f>
        <v>447</v>
      </c>
      <c r="E28" s="23">
        <f aca="true" t="shared" si="8" ref="E28:M28">+E27</f>
        <v>44</v>
      </c>
      <c r="F28" s="23">
        <f t="shared" si="8"/>
        <v>0</v>
      </c>
      <c r="G28" s="23">
        <f t="shared" si="8"/>
        <v>1</v>
      </c>
      <c r="H28" s="23">
        <f t="shared" si="8"/>
        <v>1</v>
      </c>
      <c r="I28" s="23">
        <f t="shared" si="8"/>
        <v>0</v>
      </c>
      <c r="J28" s="23">
        <f t="shared" si="8"/>
        <v>0</v>
      </c>
      <c r="K28" s="23">
        <f t="shared" si="8"/>
        <v>27</v>
      </c>
      <c r="L28" s="23">
        <f t="shared" si="8"/>
        <v>0</v>
      </c>
      <c r="M28" s="23">
        <f t="shared" si="8"/>
        <v>0</v>
      </c>
    </row>
    <row r="29" spans="1:13" s="25" customFormat="1" ht="12.75">
      <c r="A29" s="25" t="s">
        <v>46</v>
      </c>
      <c r="B29" s="25" t="s">
        <v>47</v>
      </c>
      <c r="C29" s="24">
        <f t="shared" si="0"/>
        <v>276</v>
      </c>
      <c r="D29" s="24">
        <v>242</v>
      </c>
      <c r="E29" s="24">
        <v>18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14</v>
      </c>
      <c r="L29" s="24">
        <v>0</v>
      </c>
      <c r="M29" s="24">
        <v>1</v>
      </c>
    </row>
    <row r="30" spans="1:13" s="29" customFormat="1" ht="12.75">
      <c r="A30" s="28" t="s">
        <v>48</v>
      </c>
      <c r="C30" s="30">
        <f t="shared" si="0"/>
        <v>276</v>
      </c>
      <c r="D30" s="30">
        <f>+D29</f>
        <v>242</v>
      </c>
      <c r="E30" s="30">
        <f aca="true" t="shared" si="9" ref="E30:M30">+E29</f>
        <v>18</v>
      </c>
      <c r="F30" s="30">
        <f t="shared" si="9"/>
        <v>0</v>
      </c>
      <c r="G30" s="30">
        <f t="shared" si="9"/>
        <v>0</v>
      </c>
      <c r="H30" s="30">
        <f t="shared" si="9"/>
        <v>1</v>
      </c>
      <c r="I30" s="30">
        <f t="shared" si="9"/>
        <v>0</v>
      </c>
      <c r="J30" s="30">
        <f t="shared" si="9"/>
        <v>0</v>
      </c>
      <c r="K30" s="30">
        <f t="shared" si="9"/>
        <v>14</v>
      </c>
      <c r="L30" s="30">
        <f t="shared" si="9"/>
        <v>0</v>
      </c>
      <c r="M30" s="30">
        <f t="shared" si="9"/>
        <v>1</v>
      </c>
    </row>
    <row r="31" spans="1:13" s="25" customFormat="1" ht="12.75">
      <c r="A31" s="25" t="s">
        <v>49</v>
      </c>
      <c r="B31" s="25" t="s">
        <v>50</v>
      </c>
      <c r="C31" s="24">
        <f t="shared" si="0"/>
        <v>545</v>
      </c>
      <c r="D31" s="17">
        <v>470</v>
      </c>
      <c r="E31" s="17">
        <v>43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31</v>
      </c>
      <c r="L31" s="17">
        <v>0</v>
      </c>
      <c r="M31" s="17">
        <v>0</v>
      </c>
    </row>
    <row r="32" spans="1:13" s="27" customFormat="1" ht="12.75">
      <c r="A32" s="26" t="s">
        <v>51</v>
      </c>
      <c r="C32" s="23">
        <f t="shared" si="0"/>
        <v>545</v>
      </c>
      <c r="D32" s="23">
        <f>+D31</f>
        <v>470</v>
      </c>
      <c r="E32" s="23">
        <f aca="true" t="shared" si="10" ref="E32:M32">+E31</f>
        <v>43</v>
      </c>
      <c r="F32" s="23">
        <f t="shared" si="10"/>
        <v>0</v>
      </c>
      <c r="G32" s="23">
        <f t="shared" si="10"/>
        <v>0</v>
      </c>
      <c r="H32" s="23">
        <f t="shared" si="10"/>
        <v>1</v>
      </c>
      <c r="I32" s="23">
        <f t="shared" si="10"/>
        <v>0</v>
      </c>
      <c r="J32" s="23">
        <f t="shared" si="10"/>
        <v>0</v>
      </c>
      <c r="K32" s="23">
        <f t="shared" si="10"/>
        <v>31</v>
      </c>
      <c r="L32" s="23">
        <f t="shared" si="10"/>
        <v>0</v>
      </c>
      <c r="M32" s="23">
        <f t="shared" si="10"/>
        <v>0</v>
      </c>
    </row>
    <row r="33" spans="1:13" s="25" customFormat="1" ht="12.75">
      <c r="A33" s="25" t="s">
        <v>52</v>
      </c>
      <c r="B33" s="25" t="s">
        <v>53</v>
      </c>
      <c r="C33" s="24">
        <f t="shared" si="0"/>
        <v>14102</v>
      </c>
      <c r="D33" s="17">
        <v>12400</v>
      </c>
      <c r="E33" s="17">
        <v>1076</v>
      </c>
      <c r="F33" s="17">
        <v>31</v>
      </c>
      <c r="G33" s="17">
        <v>1</v>
      </c>
      <c r="H33" s="17">
        <v>1</v>
      </c>
      <c r="I33" s="17">
        <v>0</v>
      </c>
      <c r="J33" s="17">
        <v>0</v>
      </c>
      <c r="K33" s="17">
        <v>342</v>
      </c>
      <c r="L33" s="17">
        <v>251</v>
      </c>
      <c r="M33" s="17">
        <v>0</v>
      </c>
    </row>
    <row r="34" spans="1:13" s="25" customFormat="1" ht="12.75">
      <c r="A34" s="25" t="s">
        <v>52</v>
      </c>
      <c r="B34" s="25" t="s">
        <v>54</v>
      </c>
      <c r="C34" s="24">
        <f t="shared" si="0"/>
        <v>36269</v>
      </c>
      <c r="D34" s="17">
        <v>32191</v>
      </c>
      <c r="E34" s="17">
        <v>3632</v>
      </c>
      <c r="F34" s="17">
        <v>86</v>
      </c>
      <c r="G34" s="17">
        <v>1</v>
      </c>
      <c r="H34" s="17">
        <v>1</v>
      </c>
      <c r="I34" s="17">
        <v>0</v>
      </c>
      <c r="J34" s="17">
        <v>2</v>
      </c>
      <c r="K34" s="17">
        <v>353</v>
      </c>
      <c r="L34" s="17">
        <v>0</v>
      </c>
      <c r="M34" s="17">
        <v>3</v>
      </c>
    </row>
    <row r="35" spans="1:13" s="29" customFormat="1" ht="12.75">
      <c r="A35" s="28" t="s">
        <v>55</v>
      </c>
      <c r="C35" s="30">
        <f t="shared" si="0"/>
        <v>50371</v>
      </c>
      <c r="D35" s="30">
        <f>+D33+D34</f>
        <v>44591</v>
      </c>
      <c r="E35" s="30">
        <f aca="true" t="shared" si="11" ref="E35:M35">+E33+E34</f>
        <v>4708</v>
      </c>
      <c r="F35" s="30">
        <f t="shared" si="11"/>
        <v>117</v>
      </c>
      <c r="G35" s="30">
        <f t="shared" si="11"/>
        <v>2</v>
      </c>
      <c r="H35" s="30">
        <f t="shared" si="11"/>
        <v>2</v>
      </c>
      <c r="I35" s="30">
        <f t="shared" si="11"/>
        <v>0</v>
      </c>
      <c r="J35" s="30">
        <f t="shared" si="11"/>
        <v>2</v>
      </c>
      <c r="K35" s="30">
        <f t="shared" si="11"/>
        <v>695</v>
      </c>
      <c r="L35" s="30">
        <f t="shared" si="11"/>
        <v>251</v>
      </c>
      <c r="M35" s="30">
        <f t="shared" si="11"/>
        <v>3</v>
      </c>
    </row>
    <row r="36" spans="1:13" s="25" customFormat="1" ht="12.75">
      <c r="A36" s="25" t="s">
        <v>56</v>
      </c>
      <c r="B36" s="25" t="s">
        <v>57</v>
      </c>
      <c r="C36" s="24">
        <f t="shared" si="0"/>
        <v>116</v>
      </c>
      <c r="D36" s="24">
        <v>101</v>
      </c>
      <c r="E36" s="24">
        <v>8</v>
      </c>
      <c r="F36" s="24">
        <v>0</v>
      </c>
      <c r="G36" s="24">
        <v>1</v>
      </c>
      <c r="H36" s="24">
        <v>0</v>
      </c>
      <c r="I36" s="24">
        <v>0</v>
      </c>
      <c r="J36" s="24">
        <v>0</v>
      </c>
      <c r="K36" s="24">
        <v>6</v>
      </c>
      <c r="L36" s="24">
        <v>0</v>
      </c>
      <c r="M36" s="24">
        <v>0</v>
      </c>
    </row>
    <row r="37" spans="1:13" s="25" customFormat="1" ht="12.75">
      <c r="A37" s="25" t="s">
        <v>56</v>
      </c>
      <c r="B37" s="25" t="s">
        <v>58</v>
      </c>
      <c r="C37" s="24">
        <f t="shared" si="0"/>
        <v>125</v>
      </c>
      <c r="D37" s="24">
        <v>105</v>
      </c>
      <c r="E37" s="24">
        <v>6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10</v>
      </c>
      <c r="L37" s="24">
        <v>0</v>
      </c>
      <c r="M37" s="24">
        <v>3</v>
      </c>
    </row>
    <row r="38" spans="1:13" s="25" customFormat="1" ht="12.75">
      <c r="A38" s="25" t="s">
        <v>56</v>
      </c>
      <c r="B38" s="25" t="s">
        <v>59</v>
      </c>
      <c r="C38" s="24">
        <f t="shared" si="0"/>
        <v>1173</v>
      </c>
      <c r="D38" s="17">
        <v>991</v>
      </c>
      <c r="E38" s="17">
        <v>126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54</v>
      </c>
      <c r="L38" s="17">
        <v>0</v>
      </c>
      <c r="M38" s="17">
        <v>1</v>
      </c>
    </row>
    <row r="39" spans="1:13" s="25" customFormat="1" ht="12.75">
      <c r="A39" s="25" t="s">
        <v>56</v>
      </c>
      <c r="B39" s="25" t="s">
        <v>60</v>
      </c>
      <c r="C39" s="24">
        <f t="shared" si="0"/>
        <v>777</v>
      </c>
      <c r="D39" s="24">
        <v>592</v>
      </c>
      <c r="E39" s="24">
        <v>66</v>
      </c>
      <c r="F39" s="24">
        <v>0</v>
      </c>
      <c r="G39" s="24">
        <v>1</v>
      </c>
      <c r="H39" s="24">
        <v>1</v>
      </c>
      <c r="I39" s="24">
        <v>0</v>
      </c>
      <c r="J39" s="24">
        <v>0</v>
      </c>
      <c r="K39" s="24">
        <v>41</v>
      </c>
      <c r="L39" s="24">
        <v>0</v>
      </c>
      <c r="M39" s="24">
        <v>76</v>
      </c>
    </row>
    <row r="40" spans="1:13" s="25" customFormat="1" ht="12.75">
      <c r="A40" s="25" t="s">
        <v>56</v>
      </c>
      <c r="B40" s="25" t="s">
        <v>61</v>
      </c>
      <c r="C40" s="24">
        <f t="shared" si="0"/>
        <v>120</v>
      </c>
      <c r="D40" s="24">
        <v>97</v>
      </c>
      <c r="E40" s="24">
        <v>10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11</v>
      </c>
      <c r="L40" s="24">
        <v>0</v>
      </c>
      <c r="M40" s="24">
        <v>1</v>
      </c>
    </row>
    <row r="41" spans="1:13" s="25" customFormat="1" ht="12.75">
      <c r="A41" s="25" t="s">
        <v>56</v>
      </c>
      <c r="B41" s="25" t="s">
        <v>62</v>
      </c>
      <c r="C41" s="24">
        <f t="shared" si="0"/>
        <v>134</v>
      </c>
      <c r="D41" s="17">
        <v>87</v>
      </c>
      <c r="E41" s="17">
        <v>21</v>
      </c>
      <c r="F41" s="17">
        <v>1</v>
      </c>
      <c r="G41" s="17">
        <v>2</v>
      </c>
      <c r="H41" s="17">
        <v>1</v>
      </c>
      <c r="I41" s="17">
        <v>0</v>
      </c>
      <c r="J41" s="17">
        <v>0</v>
      </c>
      <c r="K41" s="17">
        <v>12</v>
      </c>
      <c r="L41" s="17">
        <v>9</v>
      </c>
      <c r="M41" s="17">
        <v>1</v>
      </c>
    </row>
    <row r="42" spans="1:13" s="29" customFormat="1" ht="12.75">
      <c r="A42" s="28" t="s">
        <v>63</v>
      </c>
      <c r="C42" s="30">
        <f t="shared" si="0"/>
        <v>2445</v>
      </c>
      <c r="D42" s="30">
        <f>+D36+D37+D38+D39+D40+D41</f>
        <v>1973</v>
      </c>
      <c r="E42" s="30">
        <f aca="true" t="shared" si="12" ref="E42:M42">+E36+E37+E38+E39+E40+E41</f>
        <v>237</v>
      </c>
      <c r="F42" s="30">
        <f t="shared" si="12"/>
        <v>1</v>
      </c>
      <c r="G42" s="30">
        <f t="shared" si="12"/>
        <v>4</v>
      </c>
      <c r="H42" s="30">
        <f t="shared" si="12"/>
        <v>5</v>
      </c>
      <c r="I42" s="30">
        <f t="shared" si="12"/>
        <v>0</v>
      </c>
      <c r="J42" s="30">
        <f t="shared" si="12"/>
        <v>0</v>
      </c>
      <c r="K42" s="30">
        <f t="shared" si="12"/>
        <v>134</v>
      </c>
      <c r="L42" s="30">
        <f t="shared" si="12"/>
        <v>9</v>
      </c>
      <c r="M42" s="30">
        <f t="shared" si="12"/>
        <v>82</v>
      </c>
    </row>
    <row r="43" spans="1:13" s="25" customFormat="1" ht="12.75">
      <c r="A43" s="25" t="s">
        <v>64</v>
      </c>
      <c r="B43" s="25" t="s">
        <v>65</v>
      </c>
      <c r="C43" s="24">
        <f t="shared" si="0"/>
        <v>57</v>
      </c>
      <c r="D43" s="17">
        <v>41</v>
      </c>
      <c r="E43" s="17">
        <v>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13</v>
      </c>
      <c r="L43" s="17">
        <v>0</v>
      </c>
      <c r="M43" s="17">
        <v>0</v>
      </c>
    </row>
    <row r="44" spans="1:13" s="25" customFormat="1" ht="12.75">
      <c r="A44" s="25" t="s">
        <v>64</v>
      </c>
      <c r="B44" s="25" t="s">
        <v>66</v>
      </c>
      <c r="C44" s="24">
        <f t="shared" si="0"/>
        <v>4437</v>
      </c>
      <c r="D44" s="17">
        <v>3658</v>
      </c>
      <c r="E44" s="17">
        <v>382</v>
      </c>
      <c r="F44" s="17">
        <v>53</v>
      </c>
      <c r="G44" s="17">
        <v>1</v>
      </c>
      <c r="H44" s="17">
        <v>1</v>
      </c>
      <c r="I44" s="17">
        <v>0</v>
      </c>
      <c r="J44" s="17">
        <v>0</v>
      </c>
      <c r="K44" s="17">
        <v>141</v>
      </c>
      <c r="L44" s="17">
        <v>183</v>
      </c>
      <c r="M44" s="17">
        <v>18</v>
      </c>
    </row>
    <row r="45" spans="1:13" s="29" customFormat="1" ht="12.75">
      <c r="A45" s="28" t="s">
        <v>67</v>
      </c>
      <c r="C45" s="30">
        <f t="shared" si="0"/>
        <v>4494</v>
      </c>
      <c r="D45" s="30">
        <f>+D43+D44</f>
        <v>3699</v>
      </c>
      <c r="E45" s="30">
        <f aca="true" t="shared" si="13" ref="E45:M45">+E43+E44</f>
        <v>385</v>
      </c>
      <c r="F45" s="30">
        <f t="shared" si="13"/>
        <v>53</v>
      </c>
      <c r="G45" s="30">
        <f t="shared" si="13"/>
        <v>1</v>
      </c>
      <c r="H45" s="30">
        <f t="shared" si="13"/>
        <v>1</v>
      </c>
      <c r="I45" s="30">
        <f t="shared" si="13"/>
        <v>0</v>
      </c>
      <c r="J45" s="30">
        <f t="shared" si="13"/>
        <v>0</v>
      </c>
      <c r="K45" s="30">
        <f t="shared" si="13"/>
        <v>154</v>
      </c>
      <c r="L45" s="30">
        <f t="shared" si="13"/>
        <v>183</v>
      </c>
      <c r="M45" s="30">
        <f t="shared" si="13"/>
        <v>18</v>
      </c>
    </row>
    <row r="46" spans="1:13" s="25" customFormat="1" ht="12.75">
      <c r="A46" s="25" t="s">
        <v>68</v>
      </c>
      <c r="B46" s="25" t="s">
        <v>69</v>
      </c>
      <c r="C46" s="24">
        <f t="shared" si="0"/>
        <v>590</v>
      </c>
      <c r="D46" s="17">
        <v>482</v>
      </c>
      <c r="E46" s="17">
        <v>68</v>
      </c>
      <c r="F46" s="17">
        <v>0</v>
      </c>
      <c r="G46" s="17">
        <v>0</v>
      </c>
      <c r="H46" s="17">
        <v>1</v>
      </c>
      <c r="I46" s="17">
        <v>0</v>
      </c>
      <c r="J46" s="17">
        <v>0</v>
      </c>
      <c r="K46" s="17">
        <v>34</v>
      </c>
      <c r="L46" s="17">
        <v>0</v>
      </c>
      <c r="M46" s="17">
        <v>5</v>
      </c>
    </row>
    <row r="47" spans="1:13" s="25" customFormat="1" ht="12.75">
      <c r="A47" s="25" t="s">
        <v>68</v>
      </c>
      <c r="B47" s="25" t="s">
        <v>70</v>
      </c>
      <c r="C47" s="24">
        <f t="shared" si="0"/>
        <v>2104</v>
      </c>
      <c r="D47" s="17">
        <v>1811</v>
      </c>
      <c r="E47" s="17">
        <v>189</v>
      </c>
      <c r="F47" s="17">
        <v>2</v>
      </c>
      <c r="G47" s="17">
        <v>1</v>
      </c>
      <c r="H47" s="17">
        <v>1</v>
      </c>
      <c r="I47" s="17">
        <v>0</v>
      </c>
      <c r="J47" s="17">
        <v>0</v>
      </c>
      <c r="K47" s="17">
        <v>96</v>
      </c>
      <c r="L47" s="17">
        <v>0</v>
      </c>
      <c r="M47" s="17">
        <v>4</v>
      </c>
    </row>
    <row r="48" spans="1:13" s="29" customFormat="1" ht="12.75">
      <c r="A48" s="28" t="s">
        <v>71</v>
      </c>
      <c r="C48" s="30">
        <f t="shared" si="0"/>
        <v>2694</v>
      </c>
      <c r="D48" s="30">
        <f>+D46+D47</f>
        <v>2293</v>
      </c>
      <c r="E48" s="30">
        <f aca="true" t="shared" si="14" ref="E48:M48">+E46+E47</f>
        <v>257</v>
      </c>
      <c r="F48" s="30">
        <f t="shared" si="14"/>
        <v>2</v>
      </c>
      <c r="G48" s="30">
        <f t="shared" si="14"/>
        <v>1</v>
      </c>
      <c r="H48" s="30">
        <f t="shared" si="14"/>
        <v>2</v>
      </c>
      <c r="I48" s="30">
        <f t="shared" si="14"/>
        <v>0</v>
      </c>
      <c r="J48" s="30">
        <f t="shared" si="14"/>
        <v>0</v>
      </c>
      <c r="K48" s="30">
        <f t="shared" si="14"/>
        <v>130</v>
      </c>
      <c r="L48" s="30">
        <f t="shared" si="14"/>
        <v>0</v>
      </c>
      <c r="M48" s="30">
        <f t="shared" si="14"/>
        <v>9</v>
      </c>
    </row>
    <row r="49" spans="1:13" s="25" customFormat="1" ht="12.75">
      <c r="A49" s="25" t="s">
        <v>72</v>
      </c>
      <c r="B49" s="25" t="s">
        <v>73</v>
      </c>
      <c r="C49" s="24">
        <f t="shared" si="0"/>
        <v>309</v>
      </c>
      <c r="D49" s="17">
        <v>273</v>
      </c>
      <c r="E49" s="17">
        <v>23</v>
      </c>
      <c r="F49" s="17">
        <v>0</v>
      </c>
      <c r="G49" s="17">
        <v>0</v>
      </c>
      <c r="H49" s="17">
        <v>1</v>
      </c>
      <c r="I49" s="17">
        <v>0</v>
      </c>
      <c r="J49" s="17">
        <v>0</v>
      </c>
      <c r="K49" s="17">
        <v>11</v>
      </c>
      <c r="L49" s="17">
        <v>0</v>
      </c>
      <c r="M49" s="17">
        <v>1</v>
      </c>
    </row>
    <row r="50" spans="1:13" s="25" customFormat="1" ht="12.75">
      <c r="A50" s="25" t="s">
        <v>72</v>
      </c>
      <c r="B50" s="25" t="s">
        <v>74</v>
      </c>
      <c r="C50" s="24">
        <f t="shared" si="0"/>
        <v>329</v>
      </c>
      <c r="D50" s="17">
        <v>281</v>
      </c>
      <c r="E50" s="17">
        <v>29</v>
      </c>
      <c r="F50" s="17">
        <v>0</v>
      </c>
      <c r="G50" s="17">
        <v>1</v>
      </c>
      <c r="H50" s="17">
        <v>1</v>
      </c>
      <c r="I50" s="17">
        <v>0</v>
      </c>
      <c r="J50" s="17">
        <v>0</v>
      </c>
      <c r="K50" s="17">
        <v>16</v>
      </c>
      <c r="L50" s="17">
        <v>0</v>
      </c>
      <c r="M50" s="17">
        <v>1</v>
      </c>
    </row>
    <row r="51" spans="1:13" s="29" customFormat="1" ht="12.75">
      <c r="A51" s="28" t="s">
        <v>75</v>
      </c>
      <c r="C51" s="30">
        <f t="shared" si="0"/>
        <v>638</v>
      </c>
      <c r="D51" s="30">
        <f>+D49+D50</f>
        <v>554</v>
      </c>
      <c r="E51" s="30">
        <f aca="true" t="shared" si="15" ref="E51:M51">+E49+E50</f>
        <v>52</v>
      </c>
      <c r="F51" s="30">
        <f t="shared" si="15"/>
        <v>0</v>
      </c>
      <c r="G51" s="30">
        <f t="shared" si="15"/>
        <v>1</v>
      </c>
      <c r="H51" s="30">
        <f t="shared" si="15"/>
        <v>2</v>
      </c>
      <c r="I51" s="30">
        <f t="shared" si="15"/>
        <v>0</v>
      </c>
      <c r="J51" s="30">
        <f t="shared" si="15"/>
        <v>0</v>
      </c>
      <c r="K51" s="30">
        <f t="shared" si="15"/>
        <v>27</v>
      </c>
      <c r="L51" s="30">
        <f t="shared" si="15"/>
        <v>0</v>
      </c>
      <c r="M51" s="30">
        <f t="shared" si="15"/>
        <v>2</v>
      </c>
    </row>
    <row r="52" spans="3:13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s="27" customFormat="1" ht="12.75">
      <c r="A53" s="19" t="s">
        <v>76</v>
      </c>
      <c r="C53" s="23">
        <f aca="true" t="shared" si="16" ref="C53:M53">+C7+C8+C10+C11+C12+C14+C15+C17+C19+C20+C22+C23+C25+C27+C29+C31+C33+C34+C36+C37+C38+C39+C40+C41+C43+C44+C46+C47+C49+C50</f>
        <v>175079</v>
      </c>
      <c r="D53" s="23">
        <f t="shared" si="16"/>
        <v>150232</v>
      </c>
      <c r="E53" s="23">
        <f t="shared" si="16"/>
        <v>19272</v>
      </c>
      <c r="F53" s="23">
        <f t="shared" si="16"/>
        <v>1314</v>
      </c>
      <c r="G53" s="23">
        <f t="shared" si="16"/>
        <v>18</v>
      </c>
      <c r="H53" s="23">
        <f t="shared" si="16"/>
        <v>28</v>
      </c>
      <c r="I53" s="23">
        <f t="shared" si="16"/>
        <v>0</v>
      </c>
      <c r="J53" s="23">
        <f t="shared" si="16"/>
        <v>4</v>
      </c>
      <c r="K53" s="23">
        <f t="shared" si="16"/>
        <v>2492</v>
      </c>
      <c r="L53" s="23">
        <f t="shared" si="16"/>
        <v>1595</v>
      </c>
      <c r="M53" s="23">
        <f t="shared" si="16"/>
        <v>124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2015-12-18T16:22:09Z</cp:lastPrinted>
  <dcterms:created xsi:type="dcterms:W3CDTF">2012-12-10T19:58:02Z</dcterms:created>
  <dcterms:modified xsi:type="dcterms:W3CDTF">2015-12-18T16:22:11Z</dcterms:modified>
  <cp:category/>
  <cp:version/>
  <cp:contentType/>
  <cp:contentStatus/>
</cp:coreProperties>
</file>