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cordobafactur" sheetId="1" r:id="rId1"/>
    <sheet name="cordobausu" sheetId="2" r:id="rId2"/>
  </sheets>
  <definedNames/>
  <calcPr fullCalcOnLoad="1"/>
</workbook>
</file>

<file path=xl/sharedStrings.xml><?xml version="1.0" encoding="utf-8"?>
<sst xmlns="http://schemas.openxmlformats.org/spreadsheetml/2006/main" count="889" uniqueCount="283">
  <si>
    <t>PROVINCIA DE CORDOBA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</si>
  <si>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</si>
  <si>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</si>
  <si>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</si>
  <si>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</si>
  <si>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</si>
  <si>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</si>
  <si>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</si>
  <si>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</si>
  <si>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</si>
  <si>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</si>
  <si>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</si>
  <si>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</si>
  <si>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</si>
  <si>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</si>
  <si>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</si>
  <si>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Calamuchita</t>
  </si>
  <si>
    <t>Coop de La Cruz</t>
  </si>
  <si>
    <t>Coop Río de los Sauces</t>
  </si>
  <si>
    <t>Coop de Amboy</t>
  </si>
  <si>
    <t>Coop de El Parador de la Montaña</t>
  </si>
  <si>
    <t>Coop de Los Reartes</t>
  </si>
  <si>
    <t>Coop de Santa Mónica</t>
  </si>
  <si>
    <t>Coop de Santa Rosa de Calamuchita</t>
  </si>
  <si>
    <t>Coop de Embalse</t>
  </si>
  <si>
    <t>Coop de Villa General Belgrano</t>
  </si>
  <si>
    <t>Coop de Villa Rumipal</t>
  </si>
  <si>
    <t>Coop de Villa del Dique</t>
  </si>
  <si>
    <t>Coop de Los Cóndores</t>
  </si>
  <si>
    <t>Coop de San Agustín</t>
  </si>
  <si>
    <t>Total Calamuchita</t>
  </si>
  <si>
    <t>Colón</t>
  </si>
  <si>
    <t>Coop de General Paz</t>
  </si>
  <si>
    <t>Coop de La Granja</t>
  </si>
  <si>
    <t>Coop de Agua De Oro</t>
  </si>
  <si>
    <t>Coop de Colonia Tirolesa</t>
  </si>
  <si>
    <t>Coop de Ascochinga</t>
  </si>
  <si>
    <t>Coop de Colonia Caroya y Jesus María</t>
  </si>
  <si>
    <t>Total Colón</t>
  </si>
  <si>
    <t>Cruz del Eje</t>
  </si>
  <si>
    <t>Coop de San Marcos Sierras</t>
  </si>
  <si>
    <t>Coop Media Naranja de El Brete</t>
  </si>
  <si>
    <t>Coop de La Higuera</t>
  </si>
  <si>
    <t>Coop de Villa de Soto</t>
  </si>
  <si>
    <t>Total Cruz del Eje</t>
  </si>
  <si>
    <t>General Roca</t>
  </si>
  <si>
    <t>Coop de Italo</t>
  </si>
  <si>
    <t>Coop de Huinca Renancó</t>
  </si>
  <si>
    <t>Coop de Villa Huidobro</t>
  </si>
  <si>
    <t>Coop de Jovita</t>
  </si>
  <si>
    <t>Coop de El Campillo</t>
  </si>
  <si>
    <t>Coop de Villa Valeria</t>
  </si>
  <si>
    <t>Coop de Mattaldi</t>
  </si>
  <si>
    <t>Total General Roca</t>
  </si>
  <si>
    <t>General San Martín</t>
  </si>
  <si>
    <t>Coop de Ticino</t>
  </si>
  <si>
    <t>Coop de La Laguna</t>
  </si>
  <si>
    <t>Coop de Chazon</t>
  </si>
  <si>
    <t>Coop de Pasco</t>
  </si>
  <si>
    <t>Coop de Ausonia</t>
  </si>
  <si>
    <t>Coop de Silvio Pellico</t>
  </si>
  <si>
    <t>Coop de La Palestina</t>
  </si>
  <si>
    <t>Coop de Luca</t>
  </si>
  <si>
    <t>Coop de Arroyo Algodón</t>
  </si>
  <si>
    <t>Coop de Villa Nueva</t>
  </si>
  <si>
    <t>Coop de Etruria</t>
  </si>
  <si>
    <t>Coop de Arroyo Cabral</t>
  </si>
  <si>
    <t>Coop de Tio Pujio</t>
  </si>
  <si>
    <t>Coop de La Playosa</t>
  </si>
  <si>
    <t>Total General San Martín</t>
  </si>
  <si>
    <t>Ischilín</t>
  </si>
  <si>
    <t>Coop de Dean Funes</t>
  </si>
  <si>
    <t>Coop de Quilino</t>
  </si>
  <si>
    <t>Total Ischilín</t>
  </si>
  <si>
    <t>Juárez Celman</t>
  </si>
  <si>
    <t>Coop de Huanchillas</t>
  </si>
  <si>
    <t>Coop de Charras</t>
  </si>
  <si>
    <t>Coop de Bengolea</t>
  </si>
  <si>
    <t>Coop de Los Cisnes</t>
  </si>
  <si>
    <t>Coop de Olaeta</t>
  </si>
  <si>
    <t>Coop de General Cabrera</t>
  </si>
  <si>
    <t>Coop de General Deheza</t>
  </si>
  <si>
    <t>Coop de Ucacha</t>
  </si>
  <si>
    <t>Coop de Alejandro Ltda.</t>
  </si>
  <si>
    <t>Coop de Santa Eufemia</t>
  </si>
  <si>
    <t>Coop de Reducción</t>
  </si>
  <si>
    <t>Total Juárez Celman</t>
  </si>
  <si>
    <t>Marcos Juárez</t>
  </si>
  <si>
    <t>Coop de Cavanagh</t>
  </si>
  <si>
    <t>Coop de Leones</t>
  </si>
  <si>
    <t>Coop de Arias</t>
  </si>
  <si>
    <t>Coop de Camilo Aldao</t>
  </si>
  <si>
    <t>Coop de Monte Buey</t>
  </si>
  <si>
    <t>Coop de Isla Verde</t>
  </si>
  <si>
    <t>Coop de Inriville</t>
  </si>
  <si>
    <t>Coop de Guatimonzín</t>
  </si>
  <si>
    <t>Coop de General Roca</t>
  </si>
  <si>
    <t>Coop de General Baldissera</t>
  </si>
  <si>
    <t>Total Marcos Juárez</t>
  </si>
  <si>
    <t>Minas</t>
  </si>
  <si>
    <t>Coop de San Carlos Minas</t>
  </si>
  <si>
    <t>Total Minas</t>
  </si>
  <si>
    <t>Pocho</t>
  </si>
  <si>
    <t>Coop de Salsacate</t>
  </si>
  <si>
    <t>Total Pocho</t>
  </si>
  <si>
    <t>Pres. Roque Sáenz Peña</t>
  </si>
  <si>
    <t>Coop de Melo</t>
  </si>
  <si>
    <t>Coop de La Cesira</t>
  </si>
  <si>
    <t>Coop de Laboulaye</t>
  </si>
  <si>
    <t>Coop de General Levalle</t>
  </si>
  <si>
    <t>Coop de Serrano</t>
  </si>
  <si>
    <t>Total Pres. Roque Sáenz Peña</t>
  </si>
  <si>
    <t>Río Cuarto</t>
  </si>
  <si>
    <t>Coop de Coronel Baigorria</t>
  </si>
  <si>
    <t>Coop de Bulnes</t>
  </si>
  <si>
    <t>Coop La Cautiva</t>
  </si>
  <si>
    <t>Coop de Washington</t>
  </si>
  <si>
    <t>Coop de Alpa Corral</t>
  </si>
  <si>
    <t>Coop de Las Higueras</t>
  </si>
  <si>
    <t>Coop de Chucul</t>
  </si>
  <si>
    <t>Coop de Coronel Moldes</t>
  </si>
  <si>
    <t>Coop de Vicuña Mackenna</t>
  </si>
  <si>
    <t>Coop de Sampacho</t>
  </si>
  <si>
    <t>Coop de Berrotarán</t>
  </si>
  <si>
    <t>Coop de Adelia Maria</t>
  </si>
  <si>
    <t>Coop de Alcira</t>
  </si>
  <si>
    <t>Coop de Santa Catalina (Holmberg)</t>
  </si>
  <si>
    <t>Coop de Elena</t>
  </si>
  <si>
    <t>Coop de San Basilio</t>
  </si>
  <si>
    <t>Coop de Achiras</t>
  </si>
  <si>
    <t>Coop de Las Acequias</t>
  </si>
  <si>
    <t>Total Río Cuarto</t>
  </si>
  <si>
    <t>Río Primero</t>
  </si>
  <si>
    <t>Coop de Obispo Trejo</t>
  </si>
  <si>
    <t>Coop de Villa Fontana</t>
  </si>
  <si>
    <t>Coop de Santa Rosa</t>
  </si>
  <si>
    <t>Coop de Rio Primero</t>
  </si>
  <si>
    <t>Coop de Monte Cristo</t>
  </si>
  <si>
    <t>Coop de La Para</t>
  </si>
  <si>
    <t>Coop de La Puerta</t>
  </si>
  <si>
    <t>Total Río Primero</t>
  </si>
  <si>
    <t>Río Seco</t>
  </si>
  <si>
    <t>Coop de Villa de María</t>
  </si>
  <si>
    <t>Coop de Sebastian Elcano</t>
  </si>
  <si>
    <t>Total Río Seco</t>
  </si>
  <si>
    <t>Río Segundo</t>
  </si>
  <si>
    <t>Coop de Colazo</t>
  </si>
  <si>
    <t>Coop de Costa Sacate</t>
  </si>
  <si>
    <t>Coop de Manfredi</t>
  </si>
  <si>
    <t>Coop de Matorrales</t>
  </si>
  <si>
    <t>Coop de Los Chañaritos</t>
  </si>
  <si>
    <t>Coop de Villa del Rosario</t>
  </si>
  <si>
    <t>Coop de Oncativo</t>
  </si>
  <si>
    <t>Coop de Laguna Larga</t>
  </si>
  <si>
    <t>Coop de Pozo del Molle</t>
  </si>
  <si>
    <t>Coop de Luque</t>
  </si>
  <si>
    <t>Coop de Calchin</t>
  </si>
  <si>
    <t>Coop de Las Junturas</t>
  </si>
  <si>
    <t>Coop de Carrilobo</t>
  </si>
  <si>
    <t>Coop de Calchin Oeste</t>
  </si>
  <si>
    <t>Total Río Segundo</t>
  </si>
  <si>
    <t>San Alberto</t>
  </si>
  <si>
    <t>Coop de Nono</t>
  </si>
  <si>
    <t>Coop de Mina Clavero</t>
  </si>
  <si>
    <t>Coop Mixta del Oeste (V. Dolores)</t>
  </si>
  <si>
    <t>Total San Alberto</t>
  </si>
  <si>
    <t>San Javier</t>
  </si>
  <si>
    <t>Coop de Luyaba</t>
  </si>
  <si>
    <t>Coop de Los Hornillos</t>
  </si>
  <si>
    <t>Coop de Villa de Las Rosas</t>
  </si>
  <si>
    <t>Total San Javier</t>
  </si>
  <si>
    <t>San Justo</t>
  </si>
  <si>
    <t>Coop de Altos de Chipion</t>
  </si>
  <si>
    <t>Coop de El Arañado</t>
  </si>
  <si>
    <t>Coop de La Tordilla</t>
  </si>
  <si>
    <t>Coop de El Fortin</t>
  </si>
  <si>
    <t>Coop de Las Varas</t>
  </si>
  <si>
    <t>Coop de Colonia Marina</t>
  </si>
  <si>
    <t>Coop de Colonia San Bartolomé</t>
  </si>
  <si>
    <t>Coop de Arroyito</t>
  </si>
  <si>
    <t>Coop de Las Varillas</t>
  </si>
  <si>
    <t>Coop de Morteros</t>
  </si>
  <si>
    <t>Coop de Colonia Prosperidad</t>
  </si>
  <si>
    <t>Coop de La Paquita</t>
  </si>
  <si>
    <t>Coop de Plaza San Francisco Ltda.</t>
  </si>
  <si>
    <t>Coop de Brinkmann</t>
  </si>
  <si>
    <t>Coop de Freyre</t>
  </si>
  <si>
    <t>Coop de Devoto</t>
  </si>
  <si>
    <t>Coop de Porteña</t>
  </si>
  <si>
    <t>Coop de La Francia</t>
  </si>
  <si>
    <t>Coop de Sacanta</t>
  </si>
  <si>
    <t>Coop de Alicia</t>
  </si>
  <si>
    <t>Coop de Saturnino Laspiur (Edison)</t>
  </si>
  <si>
    <t>Coop de Tránsito</t>
  </si>
  <si>
    <t>Coop de Miramar</t>
  </si>
  <si>
    <t>Coop de Marull</t>
  </si>
  <si>
    <t>Coop de El Tio</t>
  </si>
  <si>
    <t>Total San Justo</t>
  </si>
  <si>
    <t>Santa María</t>
  </si>
  <si>
    <t>Coop de Anisacate</t>
  </si>
  <si>
    <t>Coop de Lozada</t>
  </si>
  <si>
    <t>Coop de Villa San Isidro</t>
  </si>
  <si>
    <t>Coop de Monte Ralo</t>
  </si>
  <si>
    <t>Ccop de La Cumbrecita</t>
  </si>
  <si>
    <t>Coop de San Jose de la Quintana</t>
  </si>
  <si>
    <t>Coop de La Rancherita</t>
  </si>
  <si>
    <t>Coop de Rafael García</t>
  </si>
  <si>
    <t>Coop de Bouwer</t>
  </si>
  <si>
    <t>Coop de La Serranita</t>
  </si>
  <si>
    <t>Coop de Despeñaderos</t>
  </si>
  <si>
    <t>Coop de Toledo</t>
  </si>
  <si>
    <t>Total Santa María</t>
  </si>
  <si>
    <t>Sobremonte</t>
  </si>
  <si>
    <t>Coop de Sobremonte</t>
  </si>
  <si>
    <t>Total Sobremonte</t>
  </si>
  <si>
    <t>Tercero Arriba</t>
  </si>
  <si>
    <t>Coop de Dalmacio Velez Sarfield</t>
  </si>
  <si>
    <t>Coop de G. Fotheringham</t>
  </si>
  <si>
    <t>Coop de Colonia Almada</t>
  </si>
  <si>
    <t>Coop de Los Zorros</t>
  </si>
  <si>
    <t>Coop de Pampayasta Norte</t>
  </si>
  <si>
    <t>Coop de Oliva</t>
  </si>
  <si>
    <t>Coop de Hernando</t>
  </si>
  <si>
    <t>Coop de Almafuerte</t>
  </si>
  <si>
    <t>Coop de Tancacha</t>
  </si>
  <si>
    <t>Coop de Las Perdices</t>
  </si>
  <si>
    <t>Coop de James Craik Ltda</t>
  </si>
  <si>
    <t>Coop de Rio Tercero</t>
  </si>
  <si>
    <t>Coop de Corralito</t>
  </si>
  <si>
    <t>Coop de Villa Ascasubi</t>
  </si>
  <si>
    <t>Total Tercero Arriba</t>
  </si>
  <si>
    <t>Totoral</t>
  </si>
  <si>
    <t>Coop de Las Peñas</t>
  </si>
  <si>
    <t>Coop de Cañada de Luque</t>
  </si>
  <si>
    <t>Coop de Sarmiento</t>
  </si>
  <si>
    <t>Coop de Simbolar</t>
  </si>
  <si>
    <t>Total Totoral</t>
  </si>
  <si>
    <t>Tulumba</t>
  </si>
  <si>
    <t>Coop de Villa Tulumba</t>
  </si>
  <si>
    <t>Coop de Las Arrias</t>
  </si>
  <si>
    <t>Coop de San José de la Dormida</t>
  </si>
  <si>
    <t>Total Tulumba</t>
  </si>
  <si>
    <t>Unión</t>
  </si>
  <si>
    <t>Coop de Pueblo Italiano</t>
  </si>
  <si>
    <t>Coop de La Unión del Pueblo (Cintra)</t>
  </si>
  <si>
    <t>Coop de San Antonio de Litin</t>
  </si>
  <si>
    <t>Coop de Benjamin Gould</t>
  </si>
  <si>
    <t>Coop de Alto Alegre</t>
  </si>
  <si>
    <t>Coop de Colonia Bismarck y C. Barge</t>
  </si>
  <si>
    <t>Coop de Chilibroste</t>
  </si>
  <si>
    <t>Coop de Monte Leña</t>
  </si>
  <si>
    <t>Coop de Canals</t>
  </si>
  <si>
    <t>Coop de Justiniano Posse</t>
  </si>
  <si>
    <t>Coop de Laborde</t>
  </si>
  <si>
    <t>Coop de Ballesteros</t>
  </si>
  <si>
    <t>Coop de Morrison</t>
  </si>
  <si>
    <t>Coop de San Marcos Sud</t>
  </si>
  <si>
    <t>Coop de Ordoñez</t>
  </si>
  <si>
    <t>Coop de Pascanas</t>
  </si>
  <si>
    <t>Coop de Viamonte</t>
  </si>
  <si>
    <t>Coop de Idiazabal</t>
  </si>
  <si>
    <t>Total Unión</t>
  </si>
  <si>
    <t>TOTAL COOPERATIVAS</t>
  </si>
  <si>
    <t>Los valores en rojo corresponden a estimaciones.</t>
  </si>
  <si>
    <t>Cantidad de usuarios</t>
  </si>
  <si>
    <t>Total Colon</t>
  </si>
  <si>
    <t>Total General San Martin</t>
  </si>
  <si>
    <t>Total Ischilin</t>
  </si>
  <si>
    <t>Total Juarez Celman</t>
  </si>
  <si>
    <t>Total Marcos Juarez</t>
  </si>
  <si>
    <t>Total Roque Saenz Peña</t>
  </si>
  <si>
    <t>Total Rio Cuarto</t>
  </si>
  <si>
    <t>Total Rio Primero</t>
  </si>
  <si>
    <t>Total Rio Seco</t>
  </si>
  <si>
    <t>Total Rio Segundo</t>
  </si>
  <si>
    <t>Coop de El Fortín</t>
  </si>
  <si>
    <t>Coop de La Cumbrecita</t>
  </si>
  <si>
    <t>Total Santa Maria</t>
  </si>
  <si>
    <t>Total Union</t>
  </si>
  <si>
    <t>AÑO 2014</t>
  </si>
  <si>
    <t>Coop de Las Vertientes</t>
  </si>
  <si>
    <t>Se ha cargado la Coop de Las Vertientes cuyos datos no llegaban desde el año 2004</t>
  </si>
  <si>
    <t>COOPERATIVAS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</si>
</sst>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53" applyNumberFormat="1" applyFont="1" applyFill="1" applyBorder="1" applyAlignment="1">
      <alignment horizontal="center" wrapText="1"/>
      <protection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53" applyNumberFormat="1" applyFont="1" applyFill="1" applyBorder="1" applyAlignment="1">
      <alignment horizontal="center" wrapText="1"/>
      <protection/>
    </xf>
    <xf numFmtId="3" fontId="2" fillId="0" borderId="0" xfId="53" applyNumberFormat="1" applyFont="1" applyFill="1" applyBorder="1" applyAlignment="1">
      <alignment horizontal="center" wrapText="1"/>
      <protection/>
    </xf>
    <xf numFmtId="3" fontId="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5.8515625" style="2" customWidth="1"/>
    <col min="2" max="2" width="33.8515625" style="2" customWidth="1"/>
    <col min="3" max="3" width="16.140625" style="2" customWidth="1"/>
    <col min="4" max="8" width="11.421875" style="2" customWidth="1"/>
    <col min="9" max="9" width="9.421875" style="2" customWidth="1"/>
    <col min="10" max="10" width="9.57421875" style="2" customWidth="1"/>
    <col min="11" max="11" width="11.421875" style="2" customWidth="1"/>
    <col min="12" max="12" width="9.7109375" style="2" customWidth="1"/>
    <col min="13" max="13" width="9.00390625" style="2" customWidth="1"/>
    <col min="14" max="16384" width="11.421875" style="2" customWidth="1"/>
  </cols>
  <sheetData>
    <row r="1" spans="1:13" ht="12.75">
      <c r="A1" s="20" t="s">
        <v>279</v>
      </c>
      <c r="B1" s="30" t="s">
        <v>282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0" t="s">
        <v>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0" t="s">
        <v>1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0" t="s">
        <v>2</v>
      </c>
      <c r="B4" s="20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>
      <c r="A6" s="20" t="s">
        <v>3</v>
      </c>
      <c r="B6" s="20" t="s">
        <v>4</v>
      </c>
      <c r="C6" s="23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23" t="s">
        <v>15</v>
      </c>
    </row>
    <row r="7" spans="1:13" s="5" customFormat="1" ht="12.75">
      <c r="A7" s="5" t="s">
        <v>16</v>
      </c>
      <c r="B7" s="5" t="s">
        <v>17</v>
      </c>
      <c r="C7" s="6">
        <f>SUM(D7:M7)</f>
        <v>2295.857</v>
      </c>
      <c r="D7" s="7">
        <v>1209.619</v>
      </c>
      <c r="E7" s="7">
        <v>173.036</v>
      </c>
      <c r="F7" s="7">
        <v>121.65</v>
      </c>
      <c r="G7" s="7">
        <v>98.077</v>
      </c>
      <c r="H7" s="7">
        <v>259.368</v>
      </c>
      <c r="I7" s="7">
        <v>0</v>
      </c>
      <c r="J7" s="7">
        <v>0</v>
      </c>
      <c r="K7" s="7">
        <v>122.019</v>
      </c>
      <c r="L7" s="7">
        <v>312.088</v>
      </c>
      <c r="M7" s="7">
        <v>0</v>
      </c>
    </row>
    <row r="8" spans="1:13" ht="12.75">
      <c r="A8" s="2" t="s">
        <v>16</v>
      </c>
      <c r="B8" s="3" t="s">
        <v>18</v>
      </c>
      <c r="C8" s="24">
        <f aca="true" t="shared" si="0" ref="C8:C19">SUM(D8:M8)</f>
        <v>530</v>
      </c>
      <c r="D8" s="24">
        <v>380</v>
      </c>
      <c r="E8" s="24">
        <v>70</v>
      </c>
      <c r="F8" s="24">
        <v>0</v>
      </c>
      <c r="G8" s="24">
        <v>0</v>
      </c>
      <c r="H8" s="24">
        <v>80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</row>
    <row r="9" spans="1:13" s="5" customFormat="1" ht="12.75">
      <c r="A9" s="5" t="s">
        <v>16</v>
      </c>
      <c r="B9" s="5" t="s">
        <v>19</v>
      </c>
      <c r="C9" s="6">
        <f t="shared" si="0"/>
        <v>1604.3719999999998</v>
      </c>
      <c r="D9" s="7">
        <v>581.582</v>
      </c>
      <c r="E9" s="7">
        <v>207.362</v>
      </c>
      <c r="F9" s="7">
        <v>106.552</v>
      </c>
      <c r="G9" s="7">
        <v>136.134</v>
      </c>
      <c r="H9" s="7">
        <v>87.412</v>
      </c>
      <c r="I9" s="7">
        <v>0</v>
      </c>
      <c r="J9" s="7">
        <v>0</v>
      </c>
      <c r="K9" s="7">
        <v>66.82</v>
      </c>
      <c r="L9" s="7">
        <v>406.095</v>
      </c>
      <c r="M9" s="7">
        <v>12.415</v>
      </c>
    </row>
    <row r="10" spans="1:13" ht="12.75">
      <c r="A10" s="2" t="s">
        <v>16</v>
      </c>
      <c r="B10" s="3" t="s">
        <v>20</v>
      </c>
      <c r="C10" s="24">
        <f t="shared" si="0"/>
        <v>180.919</v>
      </c>
      <c r="D10" s="24">
        <v>50</v>
      </c>
      <c r="E10" s="24">
        <v>120</v>
      </c>
      <c r="F10" s="24">
        <v>0</v>
      </c>
      <c r="G10" s="24">
        <v>8</v>
      </c>
      <c r="H10" s="24">
        <v>2</v>
      </c>
      <c r="I10" s="24">
        <v>0</v>
      </c>
      <c r="J10" s="24">
        <v>0</v>
      </c>
      <c r="K10" s="24">
        <v>0.919</v>
      </c>
      <c r="L10" s="24">
        <v>0</v>
      </c>
      <c r="M10" s="24">
        <v>0</v>
      </c>
    </row>
    <row r="11" spans="1:13" s="5" customFormat="1" ht="12.75">
      <c r="A11" s="5" t="s">
        <v>16</v>
      </c>
      <c r="B11" s="5" t="s">
        <v>21</v>
      </c>
      <c r="C11" s="6">
        <f t="shared" si="0"/>
        <v>3137.132</v>
      </c>
      <c r="D11" s="6">
        <v>1675.816</v>
      </c>
      <c r="E11" s="6">
        <v>631.285</v>
      </c>
      <c r="F11" s="6">
        <v>708.831</v>
      </c>
      <c r="G11" s="6">
        <v>0</v>
      </c>
      <c r="H11" s="6">
        <v>121.2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s="5" customFormat="1" ht="12.75">
      <c r="A12" s="5" t="s">
        <v>16</v>
      </c>
      <c r="B12" s="5" t="s">
        <v>22</v>
      </c>
      <c r="C12" s="6">
        <f t="shared" si="0"/>
        <v>3186.6719999999996</v>
      </c>
      <c r="D12" s="7">
        <v>723.841</v>
      </c>
      <c r="E12" s="7">
        <v>396.096</v>
      </c>
      <c r="F12" s="7">
        <v>1554.016</v>
      </c>
      <c r="G12" s="7">
        <v>93.509</v>
      </c>
      <c r="H12" s="7">
        <v>82.426</v>
      </c>
      <c r="I12" s="7">
        <v>0</v>
      </c>
      <c r="J12" s="7">
        <v>0</v>
      </c>
      <c r="K12" s="7">
        <v>4.47</v>
      </c>
      <c r="L12" s="7">
        <v>332.314</v>
      </c>
      <c r="M12" s="7">
        <v>0</v>
      </c>
    </row>
    <row r="13" spans="1:13" s="5" customFormat="1" ht="12.75">
      <c r="A13" s="5" t="s">
        <v>16</v>
      </c>
      <c r="B13" s="5" t="s">
        <v>23</v>
      </c>
      <c r="C13" s="6">
        <f t="shared" si="0"/>
        <v>24087.835</v>
      </c>
      <c r="D13" s="7">
        <v>12112.847</v>
      </c>
      <c r="E13" s="7">
        <v>6540.498</v>
      </c>
      <c r="F13" s="7">
        <v>2255.515</v>
      </c>
      <c r="G13" s="7">
        <v>652.161</v>
      </c>
      <c r="H13" s="7">
        <v>2410.302</v>
      </c>
      <c r="I13" s="7">
        <v>0</v>
      </c>
      <c r="J13" s="7">
        <v>0</v>
      </c>
      <c r="K13" s="7">
        <v>0</v>
      </c>
      <c r="L13" s="7">
        <v>0</v>
      </c>
      <c r="M13" s="7">
        <v>116.512</v>
      </c>
    </row>
    <row r="14" spans="1:13" s="5" customFormat="1" ht="12.75">
      <c r="A14" s="5" t="s">
        <v>16</v>
      </c>
      <c r="B14" s="5" t="s">
        <v>24</v>
      </c>
      <c r="C14" s="6">
        <f t="shared" si="0"/>
        <v>15389.659</v>
      </c>
      <c r="D14" s="7">
        <v>6966.295</v>
      </c>
      <c r="E14" s="7">
        <v>3583.434</v>
      </c>
      <c r="F14" s="7">
        <v>2240.796</v>
      </c>
      <c r="G14" s="7">
        <v>601.187</v>
      </c>
      <c r="H14" s="7">
        <v>870.073</v>
      </c>
      <c r="I14" s="7">
        <v>0</v>
      </c>
      <c r="J14" s="7">
        <v>0</v>
      </c>
      <c r="K14" s="7">
        <v>918.789</v>
      </c>
      <c r="L14" s="7">
        <v>120.464</v>
      </c>
      <c r="M14" s="7">
        <v>88.621</v>
      </c>
    </row>
    <row r="15" spans="1:13" s="5" customFormat="1" ht="12.75">
      <c r="A15" s="5" t="s">
        <v>16</v>
      </c>
      <c r="B15" s="5" t="s">
        <v>25</v>
      </c>
      <c r="C15" s="6">
        <f t="shared" si="0"/>
        <v>23298.632</v>
      </c>
      <c r="D15" s="7">
        <v>10485.465</v>
      </c>
      <c r="E15" s="7">
        <v>10379.696</v>
      </c>
      <c r="F15" s="7">
        <v>313.771</v>
      </c>
      <c r="G15" s="7">
        <v>0</v>
      </c>
      <c r="H15" s="7">
        <v>1671.87</v>
      </c>
      <c r="I15" s="7">
        <v>0</v>
      </c>
      <c r="J15" s="7">
        <v>0</v>
      </c>
      <c r="K15" s="7">
        <v>447.83</v>
      </c>
      <c r="L15" s="7">
        <v>0</v>
      </c>
      <c r="M15" s="7">
        <v>0</v>
      </c>
    </row>
    <row r="16" spans="1:13" s="5" customFormat="1" ht="12.75">
      <c r="A16" s="5" t="s">
        <v>16</v>
      </c>
      <c r="B16" s="5" t="s">
        <v>26</v>
      </c>
      <c r="C16" s="6">
        <f t="shared" si="0"/>
        <v>3595.967</v>
      </c>
      <c r="D16" s="7">
        <v>2259.918</v>
      </c>
      <c r="E16" s="7">
        <v>618.661</v>
      </c>
      <c r="F16" s="7">
        <v>36.83</v>
      </c>
      <c r="G16" s="7">
        <v>156.593</v>
      </c>
      <c r="H16" s="7">
        <v>315.65</v>
      </c>
      <c r="I16" s="7">
        <v>0</v>
      </c>
      <c r="J16" s="7">
        <v>0</v>
      </c>
      <c r="K16" s="7">
        <v>94.793</v>
      </c>
      <c r="L16" s="7">
        <v>0</v>
      </c>
      <c r="M16" s="7">
        <v>113.522</v>
      </c>
    </row>
    <row r="17" spans="1:13" s="5" customFormat="1" ht="12.75">
      <c r="A17" s="5" t="s">
        <v>16</v>
      </c>
      <c r="B17" s="5" t="s">
        <v>27</v>
      </c>
      <c r="C17" s="6">
        <f t="shared" si="0"/>
        <v>6261.264999999999</v>
      </c>
      <c r="D17" s="7">
        <v>3348.887</v>
      </c>
      <c r="E17" s="7">
        <v>1604.215</v>
      </c>
      <c r="F17" s="7">
        <v>0</v>
      </c>
      <c r="G17" s="7">
        <v>324.655</v>
      </c>
      <c r="H17" s="7">
        <v>820.085</v>
      </c>
      <c r="I17" s="7">
        <v>0</v>
      </c>
      <c r="J17" s="7">
        <v>0</v>
      </c>
      <c r="K17" s="7">
        <v>84.784</v>
      </c>
      <c r="L17" s="7">
        <v>0</v>
      </c>
      <c r="M17" s="7">
        <v>78.639</v>
      </c>
    </row>
    <row r="18" spans="1:13" s="5" customFormat="1" ht="12.75">
      <c r="A18" s="5" t="s">
        <v>16</v>
      </c>
      <c r="B18" s="5" t="s">
        <v>28</v>
      </c>
      <c r="C18" s="6">
        <f t="shared" si="0"/>
        <v>8846.833999999997</v>
      </c>
      <c r="D18" s="7">
        <v>1969.504</v>
      </c>
      <c r="E18" s="7">
        <v>774.312</v>
      </c>
      <c r="F18" s="7">
        <v>5248.802</v>
      </c>
      <c r="G18" s="7">
        <v>270</v>
      </c>
      <c r="H18" s="7">
        <v>331</v>
      </c>
      <c r="I18" s="7">
        <v>0</v>
      </c>
      <c r="J18" s="7">
        <v>0</v>
      </c>
      <c r="K18" s="7">
        <v>102.462</v>
      </c>
      <c r="L18" s="7">
        <v>72.026</v>
      </c>
      <c r="M18" s="7">
        <v>78.728</v>
      </c>
    </row>
    <row r="19" spans="1:13" s="5" customFormat="1" ht="12.75">
      <c r="A19" s="5" t="s">
        <v>16</v>
      </c>
      <c r="B19" s="5" t="s">
        <v>29</v>
      </c>
      <c r="C19" s="6">
        <f t="shared" si="0"/>
        <v>9563.563999999998</v>
      </c>
      <c r="D19" s="7">
        <v>3146.442</v>
      </c>
      <c r="E19" s="7">
        <v>434.791</v>
      </c>
      <c r="F19" s="7">
        <v>4545.388</v>
      </c>
      <c r="G19" s="7">
        <v>0</v>
      </c>
      <c r="H19" s="7">
        <v>419.215</v>
      </c>
      <c r="I19" s="7">
        <v>0</v>
      </c>
      <c r="J19" s="7">
        <v>0</v>
      </c>
      <c r="K19" s="7">
        <v>131.149</v>
      </c>
      <c r="L19" s="7">
        <v>651.389</v>
      </c>
      <c r="M19" s="7">
        <v>235.19</v>
      </c>
    </row>
    <row r="20" spans="1:13" s="25" customFormat="1" ht="12.75">
      <c r="A20" s="1" t="s">
        <v>30</v>
      </c>
      <c r="C20" s="23">
        <f>SUM(D20:M20)</f>
        <v>101978.708</v>
      </c>
      <c r="D20" s="23">
        <f aca="true" t="shared" si="1" ref="D20:M20">SUM(D7:D19)</f>
        <v>44910.216</v>
      </c>
      <c r="E20" s="23">
        <f t="shared" si="1"/>
        <v>25533.386000000002</v>
      </c>
      <c r="F20" s="23">
        <f t="shared" si="1"/>
        <v>17132.150999999998</v>
      </c>
      <c r="G20" s="23">
        <f t="shared" si="1"/>
        <v>2340.316</v>
      </c>
      <c r="H20" s="23">
        <f t="shared" si="1"/>
        <v>7470.601</v>
      </c>
      <c r="I20" s="23">
        <f t="shared" si="1"/>
        <v>0</v>
      </c>
      <c r="J20" s="23">
        <f t="shared" si="1"/>
        <v>0</v>
      </c>
      <c r="K20" s="23">
        <f t="shared" si="1"/>
        <v>1974.0349999999999</v>
      </c>
      <c r="L20" s="23">
        <f t="shared" si="1"/>
        <v>1894.3760000000002</v>
      </c>
      <c r="M20" s="23">
        <f t="shared" si="1"/>
        <v>723.627</v>
      </c>
    </row>
    <row r="21" spans="1:13" ht="12.75">
      <c r="A21" s="2" t="s">
        <v>31</v>
      </c>
      <c r="B21" s="3" t="s">
        <v>32</v>
      </c>
      <c r="C21" s="24">
        <f aca="true" t="shared" si="2" ref="C21:C61">SUM(D21:M21)</f>
        <v>4173.027</v>
      </c>
      <c r="D21" s="24">
        <v>1304.063</v>
      </c>
      <c r="E21" s="24">
        <v>565.301</v>
      </c>
      <c r="F21" s="24">
        <v>1599.643</v>
      </c>
      <c r="G21" s="24">
        <v>0</v>
      </c>
      <c r="H21" s="24">
        <v>100.247</v>
      </c>
      <c r="I21" s="24">
        <v>0</v>
      </c>
      <c r="J21" s="24">
        <v>0</v>
      </c>
      <c r="K21" s="24">
        <v>147.841</v>
      </c>
      <c r="L21" s="24">
        <v>341.607</v>
      </c>
      <c r="M21" s="24">
        <v>114.325</v>
      </c>
    </row>
    <row r="22" spans="1:13" s="5" customFormat="1" ht="12.75">
      <c r="A22" s="5" t="s">
        <v>31</v>
      </c>
      <c r="B22" s="5" t="s">
        <v>33</v>
      </c>
      <c r="C22" s="6">
        <f t="shared" si="2"/>
        <v>5146.184</v>
      </c>
      <c r="D22" s="6">
        <v>2976.293</v>
      </c>
      <c r="E22" s="6">
        <v>783.497</v>
      </c>
      <c r="F22" s="6">
        <v>562.966</v>
      </c>
      <c r="G22" s="6">
        <v>433.098</v>
      </c>
      <c r="H22" s="6">
        <v>171.688</v>
      </c>
      <c r="I22" s="6">
        <v>0</v>
      </c>
      <c r="J22" s="6">
        <v>0</v>
      </c>
      <c r="K22" s="6">
        <v>96.771</v>
      </c>
      <c r="L22" s="6">
        <v>115.328</v>
      </c>
      <c r="M22" s="6">
        <v>6.543</v>
      </c>
    </row>
    <row r="23" spans="1:13" s="5" customFormat="1" ht="12.75">
      <c r="A23" s="5" t="s">
        <v>31</v>
      </c>
      <c r="B23" s="5" t="s">
        <v>34</v>
      </c>
      <c r="C23" s="6">
        <f t="shared" si="2"/>
        <v>4389.381</v>
      </c>
      <c r="D23" s="6">
        <v>2913.487</v>
      </c>
      <c r="E23" s="6">
        <v>953.726</v>
      </c>
      <c r="F23" s="6">
        <v>0</v>
      </c>
      <c r="G23" s="6">
        <v>0</v>
      </c>
      <c r="H23" s="6">
        <v>225.279</v>
      </c>
      <c r="I23" s="6">
        <v>0</v>
      </c>
      <c r="J23" s="6">
        <v>0</v>
      </c>
      <c r="K23" s="6">
        <v>143.078</v>
      </c>
      <c r="L23" s="6">
        <v>97.014</v>
      </c>
      <c r="M23" s="6">
        <v>56.797</v>
      </c>
    </row>
    <row r="24" spans="1:13" s="5" customFormat="1" ht="12.75">
      <c r="A24" s="5" t="s">
        <v>31</v>
      </c>
      <c r="B24" s="5" t="s">
        <v>35</v>
      </c>
      <c r="C24" s="6">
        <f t="shared" si="2"/>
        <v>15969.907000000001</v>
      </c>
      <c r="D24" s="6">
        <v>4559.387</v>
      </c>
      <c r="E24" s="6">
        <v>8527.94</v>
      </c>
      <c r="F24" s="6">
        <v>25.566</v>
      </c>
      <c r="G24" s="6">
        <v>0</v>
      </c>
      <c r="H24" s="6">
        <v>583.233</v>
      </c>
      <c r="I24" s="6">
        <v>0</v>
      </c>
      <c r="J24" s="6">
        <v>0</v>
      </c>
      <c r="K24" s="6">
        <v>350.373</v>
      </c>
      <c r="L24" s="6">
        <v>1923.408</v>
      </c>
      <c r="M24" s="6">
        <v>0</v>
      </c>
    </row>
    <row r="25" spans="1:13" s="5" customFormat="1" ht="12.75">
      <c r="A25" s="5" t="s">
        <v>31</v>
      </c>
      <c r="B25" s="5" t="s">
        <v>36</v>
      </c>
      <c r="C25" s="6">
        <f t="shared" si="2"/>
        <v>2445.915</v>
      </c>
      <c r="D25" s="6">
        <v>738.738</v>
      </c>
      <c r="E25" s="6">
        <v>1234.551</v>
      </c>
      <c r="F25" s="6">
        <v>0</v>
      </c>
      <c r="G25" s="6">
        <v>0</v>
      </c>
      <c r="H25" s="6">
        <v>73.247</v>
      </c>
      <c r="I25" s="6">
        <v>0</v>
      </c>
      <c r="J25" s="6">
        <v>0</v>
      </c>
      <c r="K25" s="6">
        <v>56.809</v>
      </c>
      <c r="L25" s="6">
        <v>336.441</v>
      </c>
      <c r="M25" s="6">
        <v>6.129</v>
      </c>
    </row>
    <row r="26" spans="1:13" s="5" customFormat="1" ht="12.75">
      <c r="A26" s="5" t="s">
        <v>31</v>
      </c>
      <c r="B26" s="5" t="s">
        <v>37</v>
      </c>
      <c r="C26" s="6">
        <f t="shared" si="2"/>
        <v>110882.58200000001</v>
      </c>
      <c r="D26" s="6">
        <v>43233.826</v>
      </c>
      <c r="E26" s="6">
        <v>21156.012</v>
      </c>
      <c r="F26" s="6">
        <v>28001.648</v>
      </c>
      <c r="G26" s="6">
        <v>489.888</v>
      </c>
      <c r="H26" s="6">
        <v>6399.874</v>
      </c>
      <c r="I26" s="6">
        <v>0</v>
      </c>
      <c r="J26" s="6">
        <v>5084.541</v>
      </c>
      <c r="K26" s="6">
        <v>3352.596</v>
      </c>
      <c r="L26" s="6">
        <v>678.379</v>
      </c>
      <c r="M26" s="6">
        <v>2485.818</v>
      </c>
    </row>
    <row r="27" spans="1:13" s="25" customFormat="1" ht="12.75">
      <c r="A27" s="1" t="s">
        <v>265</v>
      </c>
      <c r="C27" s="23">
        <f>SUM(D27:M27)</f>
        <v>143006.99599999998</v>
      </c>
      <c r="D27" s="23">
        <f aca="true" t="shared" si="3" ref="D27:M27">SUM(D21:D26)</f>
        <v>55725.794</v>
      </c>
      <c r="E27" s="23">
        <f t="shared" si="3"/>
        <v>33221.027</v>
      </c>
      <c r="F27" s="23">
        <f t="shared" si="3"/>
        <v>30189.823</v>
      </c>
      <c r="G27" s="23">
        <f t="shared" si="3"/>
        <v>922.986</v>
      </c>
      <c r="H27" s="23">
        <f t="shared" si="3"/>
        <v>7553.567999999999</v>
      </c>
      <c r="I27" s="23">
        <f t="shared" si="3"/>
        <v>0</v>
      </c>
      <c r="J27" s="23">
        <f t="shared" si="3"/>
        <v>5084.541</v>
      </c>
      <c r="K27" s="23">
        <f t="shared" si="3"/>
        <v>4147.468</v>
      </c>
      <c r="L27" s="23">
        <f t="shared" si="3"/>
        <v>3492.1769999999997</v>
      </c>
      <c r="M27" s="23">
        <f t="shared" si="3"/>
        <v>2669.612</v>
      </c>
    </row>
    <row r="28" spans="1:13" ht="12.75">
      <c r="A28" s="2" t="s">
        <v>39</v>
      </c>
      <c r="B28" s="2" t="s">
        <v>40</v>
      </c>
      <c r="C28" s="24">
        <f t="shared" si="2"/>
        <v>3090.8109999999997</v>
      </c>
      <c r="D28" s="24">
        <v>1806.878</v>
      </c>
      <c r="E28" s="24">
        <v>758.639</v>
      </c>
      <c r="F28" s="24">
        <v>0</v>
      </c>
      <c r="G28" s="24">
        <v>247.363</v>
      </c>
      <c r="H28" s="24">
        <v>166.81</v>
      </c>
      <c r="I28" s="24">
        <v>0</v>
      </c>
      <c r="J28" s="24">
        <v>0</v>
      </c>
      <c r="K28" s="24">
        <v>104.621</v>
      </c>
      <c r="L28" s="24">
        <v>0</v>
      </c>
      <c r="M28" s="24">
        <v>6.5</v>
      </c>
    </row>
    <row r="29" spans="1:13" s="5" customFormat="1" ht="12.75">
      <c r="A29" s="5" t="s">
        <v>39</v>
      </c>
      <c r="B29" s="5" t="s">
        <v>41</v>
      </c>
      <c r="C29" s="6">
        <f t="shared" si="2"/>
        <v>4504.178</v>
      </c>
      <c r="D29" s="6">
        <v>2133.686</v>
      </c>
      <c r="E29" s="6">
        <v>246.639</v>
      </c>
      <c r="F29" s="6">
        <v>0</v>
      </c>
      <c r="G29" s="6">
        <v>397.669</v>
      </c>
      <c r="H29" s="6">
        <v>253.921</v>
      </c>
      <c r="I29" s="6">
        <v>0</v>
      </c>
      <c r="J29" s="6">
        <v>962.078</v>
      </c>
      <c r="K29" s="6">
        <v>347.315</v>
      </c>
      <c r="L29" s="6">
        <v>125.742</v>
      </c>
      <c r="M29" s="6">
        <v>37.128</v>
      </c>
    </row>
    <row r="30" spans="1:13" ht="12.75">
      <c r="A30" s="2" t="s">
        <v>39</v>
      </c>
      <c r="B30" s="3" t="s">
        <v>42</v>
      </c>
      <c r="C30" s="24">
        <f t="shared" si="2"/>
        <v>1100</v>
      </c>
      <c r="D30" s="24">
        <v>800</v>
      </c>
      <c r="E30" s="24">
        <v>200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100</v>
      </c>
      <c r="L30" s="24">
        <v>0</v>
      </c>
      <c r="M30" s="24">
        <v>0</v>
      </c>
    </row>
    <row r="31" spans="1:13" ht="12.75">
      <c r="A31" s="2" t="s">
        <v>39</v>
      </c>
      <c r="B31" s="3" t="s">
        <v>43</v>
      </c>
      <c r="C31" s="24">
        <f t="shared" si="2"/>
        <v>12680</v>
      </c>
      <c r="D31" s="24">
        <v>4400</v>
      </c>
      <c r="E31" s="24">
        <v>900</v>
      </c>
      <c r="F31" s="24">
        <v>6600</v>
      </c>
      <c r="G31" s="24">
        <v>120</v>
      </c>
      <c r="H31" s="24">
        <v>660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1:13" s="25" customFormat="1" ht="12.75">
      <c r="A32" s="1" t="s">
        <v>44</v>
      </c>
      <c r="C32" s="23">
        <f>SUM(D32:M32)</f>
        <v>21374.989</v>
      </c>
      <c r="D32" s="23">
        <f aca="true" t="shared" si="4" ref="D32:M32">SUM(D28:D31)</f>
        <v>9140.564</v>
      </c>
      <c r="E32" s="23">
        <f t="shared" si="4"/>
        <v>2105.2780000000002</v>
      </c>
      <c r="F32" s="23">
        <f t="shared" si="4"/>
        <v>6600</v>
      </c>
      <c r="G32" s="23">
        <f t="shared" si="4"/>
        <v>765.0319999999999</v>
      </c>
      <c r="H32" s="23">
        <f t="shared" si="4"/>
        <v>1080.731</v>
      </c>
      <c r="I32" s="23">
        <f t="shared" si="4"/>
        <v>0</v>
      </c>
      <c r="J32" s="23">
        <f t="shared" si="4"/>
        <v>962.078</v>
      </c>
      <c r="K32" s="23">
        <f t="shared" si="4"/>
        <v>551.9359999999999</v>
      </c>
      <c r="L32" s="23">
        <f t="shared" si="4"/>
        <v>125.742</v>
      </c>
      <c r="M32" s="23">
        <f t="shared" si="4"/>
        <v>43.628</v>
      </c>
    </row>
    <row r="33" spans="1:13" s="5" customFormat="1" ht="12.75">
      <c r="A33" s="5" t="s">
        <v>45</v>
      </c>
      <c r="B33" s="5" t="s">
        <v>46</v>
      </c>
      <c r="C33" s="6">
        <f t="shared" si="2"/>
        <v>2215.358</v>
      </c>
      <c r="D33" s="6">
        <v>1023.32</v>
      </c>
      <c r="E33" s="6">
        <v>232.598</v>
      </c>
      <c r="F33" s="6">
        <v>0</v>
      </c>
      <c r="G33" s="6">
        <v>0</v>
      </c>
      <c r="H33" s="6">
        <v>292.903</v>
      </c>
      <c r="I33" s="6">
        <v>0</v>
      </c>
      <c r="J33" s="6">
        <v>0</v>
      </c>
      <c r="K33" s="6">
        <v>129.553</v>
      </c>
      <c r="L33" s="6">
        <v>497.534</v>
      </c>
      <c r="M33" s="6">
        <v>39.45</v>
      </c>
    </row>
    <row r="34" spans="1:13" s="5" customFormat="1" ht="12.75">
      <c r="A34" s="5" t="s">
        <v>45</v>
      </c>
      <c r="B34" s="5" t="s">
        <v>47</v>
      </c>
      <c r="C34" s="6">
        <f t="shared" si="2"/>
        <v>25027.727000000003</v>
      </c>
      <c r="D34" s="6">
        <v>14054.275</v>
      </c>
      <c r="E34" s="6">
        <v>7391.127</v>
      </c>
      <c r="F34" s="6">
        <v>88.898</v>
      </c>
      <c r="G34" s="6">
        <v>0</v>
      </c>
      <c r="H34" s="6">
        <v>1311.81</v>
      </c>
      <c r="I34" s="6">
        <v>0</v>
      </c>
      <c r="J34" s="6">
        <v>0</v>
      </c>
      <c r="K34" s="6">
        <v>697.868</v>
      </c>
      <c r="L34" s="6">
        <v>564.986</v>
      </c>
      <c r="M34" s="6">
        <v>918.763</v>
      </c>
    </row>
    <row r="35" spans="1:13" ht="12.75">
      <c r="A35" s="2" t="s">
        <v>45</v>
      </c>
      <c r="B35" s="3" t="s">
        <v>48</v>
      </c>
      <c r="C35" s="24">
        <f t="shared" si="2"/>
        <v>5870</v>
      </c>
      <c r="D35" s="24">
        <v>3400</v>
      </c>
      <c r="E35" s="24">
        <v>1000</v>
      </c>
      <c r="F35" s="24">
        <v>250</v>
      </c>
      <c r="G35" s="24">
        <v>0</v>
      </c>
      <c r="H35" s="24">
        <v>700</v>
      </c>
      <c r="I35" s="24">
        <v>0</v>
      </c>
      <c r="J35" s="24">
        <v>0</v>
      </c>
      <c r="K35" s="24">
        <v>0</v>
      </c>
      <c r="L35" s="24">
        <v>520</v>
      </c>
      <c r="M35" s="24">
        <v>0</v>
      </c>
    </row>
    <row r="36" spans="1:13" s="5" customFormat="1" ht="12.75">
      <c r="A36" s="5" t="s">
        <v>45</v>
      </c>
      <c r="B36" s="5" t="s">
        <v>49</v>
      </c>
      <c r="C36" s="6">
        <f t="shared" si="2"/>
        <v>13149.528000000002</v>
      </c>
      <c r="D36" s="6">
        <v>4828.925</v>
      </c>
      <c r="E36" s="6">
        <v>4232.635</v>
      </c>
      <c r="F36" s="6">
        <v>0</v>
      </c>
      <c r="G36" s="6">
        <v>0</v>
      </c>
      <c r="H36" s="6">
        <v>1575.368</v>
      </c>
      <c r="I36" s="6">
        <v>0</v>
      </c>
      <c r="J36" s="6">
        <v>0</v>
      </c>
      <c r="K36" s="6">
        <v>410.846</v>
      </c>
      <c r="L36" s="6">
        <v>2101.754</v>
      </c>
      <c r="M36" s="6">
        <v>0</v>
      </c>
    </row>
    <row r="37" spans="1:13" s="5" customFormat="1" ht="12.75">
      <c r="A37" s="5" t="s">
        <v>45</v>
      </c>
      <c r="B37" s="5" t="s">
        <v>50</v>
      </c>
      <c r="C37" s="6">
        <f t="shared" si="2"/>
        <v>6398.146</v>
      </c>
      <c r="D37" s="6">
        <v>3395.61</v>
      </c>
      <c r="E37" s="6">
        <v>1200.301</v>
      </c>
      <c r="F37" s="6">
        <v>0</v>
      </c>
      <c r="G37" s="6">
        <v>21.254</v>
      </c>
      <c r="H37" s="6">
        <v>656.4</v>
      </c>
      <c r="I37" s="6">
        <v>0</v>
      </c>
      <c r="J37" s="6">
        <v>0</v>
      </c>
      <c r="K37" s="6">
        <v>219.342</v>
      </c>
      <c r="L37" s="6">
        <v>726.443</v>
      </c>
      <c r="M37" s="6">
        <v>178.796</v>
      </c>
    </row>
    <row r="38" spans="1:13" s="5" customFormat="1" ht="12.75">
      <c r="A38" s="5" t="s">
        <v>45</v>
      </c>
      <c r="B38" s="5" t="s">
        <v>51</v>
      </c>
      <c r="C38" s="6">
        <f t="shared" si="2"/>
        <v>4898.047</v>
      </c>
      <c r="D38" s="6">
        <v>2836.745</v>
      </c>
      <c r="E38" s="6">
        <v>812.382</v>
      </c>
      <c r="F38" s="6">
        <v>0</v>
      </c>
      <c r="G38" s="6">
        <v>170.4</v>
      </c>
      <c r="H38" s="6">
        <v>338.4</v>
      </c>
      <c r="I38" s="6">
        <v>0</v>
      </c>
      <c r="J38" s="6">
        <v>0</v>
      </c>
      <c r="K38" s="6">
        <v>104.545</v>
      </c>
      <c r="L38" s="6">
        <v>537.295</v>
      </c>
      <c r="M38" s="6">
        <v>98.28</v>
      </c>
    </row>
    <row r="39" spans="1:13" ht="12.75">
      <c r="A39" s="2" t="s">
        <v>45</v>
      </c>
      <c r="B39" s="3" t="s">
        <v>52</v>
      </c>
      <c r="C39" s="24">
        <f t="shared" si="2"/>
        <v>2460</v>
      </c>
      <c r="D39" s="24">
        <v>1200</v>
      </c>
      <c r="E39" s="24">
        <v>700</v>
      </c>
      <c r="F39" s="24">
        <v>0</v>
      </c>
      <c r="G39" s="24">
        <v>0</v>
      </c>
      <c r="H39" s="24">
        <v>360</v>
      </c>
      <c r="I39" s="24">
        <v>0</v>
      </c>
      <c r="J39" s="24">
        <v>0</v>
      </c>
      <c r="K39" s="24">
        <v>90</v>
      </c>
      <c r="L39" s="24">
        <v>10</v>
      </c>
      <c r="M39" s="24">
        <v>100</v>
      </c>
    </row>
    <row r="40" spans="1:13" s="25" customFormat="1" ht="12.75">
      <c r="A40" s="1" t="s">
        <v>53</v>
      </c>
      <c r="C40" s="23">
        <f>SUM(D40:M40)</f>
        <v>60018.806000000004</v>
      </c>
      <c r="D40" s="23">
        <f>SUM(D33:D39)</f>
        <v>30738.875</v>
      </c>
      <c r="E40" s="23">
        <f aca="true" t="shared" si="5" ref="E40:M40">SUM(E33:E39)</f>
        <v>15569.043</v>
      </c>
      <c r="F40" s="23">
        <f t="shared" si="5"/>
        <v>338.898</v>
      </c>
      <c r="G40" s="23">
        <f t="shared" si="5"/>
        <v>191.654</v>
      </c>
      <c r="H40" s="23">
        <f t="shared" si="5"/>
        <v>5234.880999999999</v>
      </c>
      <c r="I40" s="23">
        <f t="shared" si="5"/>
        <v>0</v>
      </c>
      <c r="J40" s="23">
        <f t="shared" si="5"/>
        <v>0</v>
      </c>
      <c r="K40" s="23">
        <f t="shared" si="5"/>
        <v>1652.1540000000002</v>
      </c>
      <c r="L40" s="23">
        <f t="shared" si="5"/>
        <v>4958.012</v>
      </c>
      <c r="M40" s="23">
        <f t="shared" si="5"/>
        <v>1335.289</v>
      </c>
    </row>
    <row r="41" spans="1:13" s="5" customFormat="1" ht="12.75">
      <c r="A41" s="5" t="s">
        <v>54</v>
      </c>
      <c r="B41" s="5" t="s">
        <v>55</v>
      </c>
      <c r="C41" s="6">
        <f t="shared" si="2"/>
        <v>16025.606999999998</v>
      </c>
      <c r="D41" s="6">
        <v>1553.923</v>
      </c>
      <c r="E41" s="6">
        <v>740.992</v>
      </c>
      <c r="F41" s="6">
        <v>11026.065</v>
      </c>
      <c r="G41" s="6">
        <v>54.684</v>
      </c>
      <c r="H41" s="6">
        <v>418.318</v>
      </c>
      <c r="I41" s="6">
        <v>0</v>
      </c>
      <c r="J41" s="6">
        <v>0</v>
      </c>
      <c r="K41" s="6">
        <v>101.556</v>
      </c>
      <c r="L41" s="6">
        <v>2130.069</v>
      </c>
      <c r="M41" s="6">
        <v>0</v>
      </c>
    </row>
    <row r="42" spans="1:13" ht="12.75">
      <c r="A42" s="2" t="s">
        <v>54</v>
      </c>
      <c r="B42" s="2" t="s">
        <v>56</v>
      </c>
      <c r="C42" s="24">
        <f t="shared" si="2"/>
        <v>4293.637000000001</v>
      </c>
      <c r="D42" s="24">
        <v>957.301</v>
      </c>
      <c r="E42" s="24">
        <v>695.978</v>
      </c>
      <c r="F42" s="24">
        <v>1294.276</v>
      </c>
      <c r="G42" s="24">
        <v>0</v>
      </c>
      <c r="H42" s="24">
        <v>249.875</v>
      </c>
      <c r="I42" s="24">
        <v>0</v>
      </c>
      <c r="J42" s="24">
        <v>0</v>
      </c>
      <c r="K42" s="24">
        <v>51.205</v>
      </c>
      <c r="L42" s="24">
        <v>1013.505</v>
      </c>
      <c r="M42" s="24">
        <v>31.497</v>
      </c>
    </row>
    <row r="43" spans="1:13" s="5" customFormat="1" ht="12.75">
      <c r="A43" s="5" t="s">
        <v>54</v>
      </c>
      <c r="B43" s="5" t="s">
        <v>57</v>
      </c>
      <c r="C43" s="6">
        <f t="shared" si="2"/>
        <v>3317.3709999999996</v>
      </c>
      <c r="D43" s="6">
        <v>735.253</v>
      </c>
      <c r="E43" s="6">
        <v>1666.962</v>
      </c>
      <c r="F43" s="6">
        <v>31.401</v>
      </c>
      <c r="G43" s="6">
        <v>20.152</v>
      </c>
      <c r="H43" s="6">
        <v>255.614</v>
      </c>
      <c r="I43" s="6">
        <v>0</v>
      </c>
      <c r="J43" s="6">
        <v>0</v>
      </c>
      <c r="K43" s="6">
        <v>95.285</v>
      </c>
      <c r="L43" s="6">
        <v>482.334</v>
      </c>
      <c r="M43" s="6">
        <v>30.37</v>
      </c>
    </row>
    <row r="44" spans="1:13" ht="12.75">
      <c r="A44" s="2" t="s">
        <v>54</v>
      </c>
      <c r="B44" s="3" t="s">
        <v>58</v>
      </c>
      <c r="C44" s="24">
        <f t="shared" si="2"/>
        <v>3970</v>
      </c>
      <c r="D44" s="24">
        <v>700</v>
      </c>
      <c r="E44" s="24">
        <v>310</v>
      </c>
      <c r="F44" s="24">
        <v>1700</v>
      </c>
      <c r="G44" s="24">
        <v>0</v>
      </c>
      <c r="H44" s="24">
        <v>300</v>
      </c>
      <c r="I44" s="24">
        <v>0</v>
      </c>
      <c r="J44" s="24">
        <v>0</v>
      </c>
      <c r="K44" s="24">
        <v>130</v>
      </c>
      <c r="L44" s="24">
        <v>800</v>
      </c>
      <c r="M44" s="24">
        <v>30</v>
      </c>
    </row>
    <row r="45" spans="1:13" s="5" customFormat="1" ht="12.75">
      <c r="A45" s="5" t="s">
        <v>54</v>
      </c>
      <c r="B45" s="5" t="s">
        <v>59</v>
      </c>
      <c r="C45" s="6">
        <f t="shared" si="2"/>
        <v>4027.084</v>
      </c>
      <c r="D45" s="6">
        <v>633.318</v>
      </c>
      <c r="E45" s="6">
        <v>394.171</v>
      </c>
      <c r="F45" s="6">
        <v>2156.724</v>
      </c>
      <c r="G45" s="6">
        <v>51.022</v>
      </c>
      <c r="H45" s="6">
        <v>172.924</v>
      </c>
      <c r="I45" s="6">
        <v>0</v>
      </c>
      <c r="J45" s="6">
        <v>0</v>
      </c>
      <c r="K45" s="6">
        <v>51.745</v>
      </c>
      <c r="L45" s="6">
        <v>566.58</v>
      </c>
      <c r="M45" s="6">
        <v>0.6</v>
      </c>
    </row>
    <row r="46" spans="1:13" s="5" customFormat="1" ht="12.75">
      <c r="A46" s="5" t="s">
        <v>54</v>
      </c>
      <c r="B46" s="5" t="s">
        <v>60</v>
      </c>
      <c r="C46" s="6">
        <f t="shared" si="2"/>
        <v>2653.927</v>
      </c>
      <c r="D46" s="6">
        <v>506.549</v>
      </c>
      <c r="E46" s="6">
        <v>155.738</v>
      </c>
      <c r="F46" s="6">
        <v>279.777</v>
      </c>
      <c r="G46" s="6">
        <v>0</v>
      </c>
      <c r="H46" s="6">
        <v>127.259</v>
      </c>
      <c r="I46" s="6">
        <v>0</v>
      </c>
      <c r="J46" s="6">
        <v>0</v>
      </c>
      <c r="K46" s="6">
        <v>63.377</v>
      </c>
      <c r="L46" s="6">
        <v>1521.227</v>
      </c>
      <c r="M46" s="6">
        <v>0</v>
      </c>
    </row>
    <row r="47" spans="1:13" s="5" customFormat="1" ht="12.75">
      <c r="A47" s="5" t="s">
        <v>54</v>
      </c>
      <c r="B47" s="5" t="s">
        <v>61</v>
      </c>
      <c r="C47" s="6">
        <f t="shared" si="2"/>
        <v>1558.245</v>
      </c>
      <c r="D47" s="6">
        <v>482.47</v>
      </c>
      <c r="E47" s="6">
        <v>69.519</v>
      </c>
      <c r="F47" s="6">
        <v>0.36</v>
      </c>
      <c r="G47" s="6">
        <v>3</v>
      </c>
      <c r="H47" s="6">
        <v>23.865</v>
      </c>
      <c r="I47" s="6">
        <v>0</v>
      </c>
      <c r="J47" s="6">
        <v>0</v>
      </c>
      <c r="K47" s="6">
        <v>56.565</v>
      </c>
      <c r="L47" s="6">
        <v>922.466</v>
      </c>
      <c r="M47" s="6">
        <v>0</v>
      </c>
    </row>
    <row r="48" spans="1:13" ht="12.75">
      <c r="A48" s="2" t="s">
        <v>54</v>
      </c>
      <c r="B48" s="2" t="s">
        <v>62</v>
      </c>
      <c r="C48" s="24">
        <f t="shared" si="2"/>
        <v>2787.2</v>
      </c>
      <c r="D48" s="24">
        <v>439.38</v>
      </c>
      <c r="E48" s="24">
        <v>201.449</v>
      </c>
      <c r="F48" s="24">
        <v>971.93</v>
      </c>
      <c r="G48" s="24">
        <v>1.87</v>
      </c>
      <c r="H48" s="24">
        <v>214.255</v>
      </c>
      <c r="I48" s="24">
        <v>0</v>
      </c>
      <c r="J48" s="24">
        <v>347.421</v>
      </c>
      <c r="K48" s="24">
        <v>20.796</v>
      </c>
      <c r="L48" s="24">
        <v>590.099</v>
      </c>
      <c r="M48" s="24">
        <v>0</v>
      </c>
    </row>
    <row r="49" spans="1:13" ht="12.75">
      <c r="A49" s="2" t="s">
        <v>54</v>
      </c>
      <c r="B49" s="2" t="s">
        <v>63</v>
      </c>
      <c r="C49" s="24">
        <f t="shared" si="2"/>
        <v>6814.241</v>
      </c>
      <c r="D49" s="24">
        <v>704.421</v>
      </c>
      <c r="E49" s="24">
        <v>299.95</v>
      </c>
      <c r="F49" s="24">
        <v>1027.346</v>
      </c>
      <c r="G49" s="24">
        <v>0</v>
      </c>
      <c r="H49" s="24">
        <v>222.438</v>
      </c>
      <c r="I49" s="24">
        <v>0</v>
      </c>
      <c r="J49" s="24">
        <v>1611.429</v>
      </c>
      <c r="K49" s="24">
        <v>140.946</v>
      </c>
      <c r="L49" s="24">
        <v>2719.068</v>
      </c>
      <c r="M49" s="24">
        <v>88.643</v>
      </c>
    </row>
    <row r="50" spans="1:13" s="5" customFormat="1" ht="12.75">
      <c r="A50" s="5" t="s">
        <v>54</v>
      </c>
      <c r="B50" s="5" t="s">
        <v>64</v>
      </c>
      <c r="C50" s="6">
        <f t="shared" si="2"/>
        <v>12896.111999999997</v>
      </c>
      <c r="D50" s="6">
        <v>579.093</v>
      </c>
      <c r="E50" s="6">
        <v>849.52</v>
      </c>
      <c r="F50" s="6">
        <v>3436.982</v>
      </c>
      <c r="G50" s="6">
        <v>131.48</v>
      </c>
      <c r="H50" s="6">
        <v>657.794</v>
      </c>
      <c r="I50" s="6">
        <v>0</v>
      </c>
      <c r="J50" s="6">
        <v>776.865</v>
      </c>
      <c r="K50" s="6">
        <v>91.956</v>
      </c>
      <c r="L50" s="6">
        <v>6372.422</v>
      </c>
      <c r="M50" s="6">
        <v>0</v>
      </c>
    </row>
    <row r="51" spans="1:13" ht="12.75">
      <c r="A51" s="2" t="s">
        <v>54</v>
      </c>
      <c r="B51" s="2" t="s">
        <v>65</v>
      </c>
      <c r="C51" s="24">
        <f t="shared" si="2"/>
        <v>9674.073</v>
      </c>
      <c r="D51" s="24">
        <v>3293.277</v>
      </c>
      <c r="E51" s="24">
        <v>2039.554</v>
      </c>
      <c r="F51" s="24">
        <v>3216.955</v>
      </c>
      <c r="G51" s="24">
        <v>0</v>
      </c>
      <c r="H51" s="24">
        <v>463.445</v>
      </c>
      <c r="I51" s="24">
        <v>0</v>
      </c>
      <c r="J51" s="24">
        <v>0</v>
      </c>
      <c r="K51" s="24">
        <v>103.75</v>
      </c>
      <c r="L51" s="24">
        <v>557.092</v>
      </c>
      <c r="M51" s="24">
        <v>0</v>
      </c>
    </row>
    <row r="52" spans="1:13" s="5" customFormat="1" ht="12.75">
      <c r="A52" s="5" t="s">
        <v>54</v>
      </c>
      <c r="B52" s="5" t="s">
        <v>66</v>
      </c>
      <c r="C52" s="6">
        <f t="shared" si="2"/>
        <v>8470.220000000001</v>
      </c>
      <c r="D52" s="6">
        <v>2564.099</v>
      </c>
      <c r="E52" s="6">
        <v>578.801</v>
      </c>
      <c r="F52" s="6">
        <v>3727.8</v>
      </c>
      <c r="G52" s="6">
        <v>190.383</v>
      </c>
      <c r="H52" s="6">
        <v>295.201</v>
      </c>
      <c r="I52" s="6">
        <v>0</v>
      </c>
      <c r="J52" s="6">
        <v>121.104</v>
      </c>
      <c r="K52" s="6">
        <v>124.676</v>
      </c>
      <c r="L52" s="6">
        <v>834.561</v>
      </c>
      <c r="M52" s="6">
        <v>33.595</v>
      </c>
    </row>
    <row r="53" spans="1:13" s="5" customFormat="1" ht="12.75">
      <c r="A53" s="5" t="s">
        <v>54</v>
      </c>
      <c r="B53" s="5" t="s">
        <v>67</v>
      </c>
      <c r="C53" s="6">
        <f t="shared" si="2"/>
        <v>58724.592000000004</v>
      </c>
      <c r="D53" s="6">
        <v>3091.575</v>
      </c>
      <c r="E53" s="6">
        <v>1410.066</v>
      </c>
      <c r="F53" s="6">
        <v>45692.477</v>
      </c>
      <c r="G53" s="6">
        <v>0</v>
      </c>
      <c r="H53" s="6">
        <v>801.637</v>
      </c>
      <c r="I53" s="6">
        <v>0</v>
      </c>
      <c r="J53" s="6">
        <v>248.861</v>
      </c>
      <c r="K53" s="6">
        <v>193.621</v>
      </c>
      <c r="L53" s="6">
        <v>7286.355</v>
      </c>
      <c r="M53" s="6">
        <v>0</v>
      </c>
    </row>
    <row r="54" spans="1:13" s="5" customFormat="1" ht="12.75">
      <c r="A54" s="5" t="s">
        <v>54</v>
      </c>
      <c r="B54" s="5" t="s">
        <v>68</v>
      </c>
      <c r="C54" s="6">
        <f t="shared" si="2"/>
        <v>8962.644</v>
      </c>
      <c r="D54" s="6">
        <v>2587.003</v>
      </c>
      <c r="E54" s="6">
        <v>1178.323</v>
      </c>
      <c r="F54" s="6">
        <v>1646</v>
      </c>
      <c r="G54" s="6">
        <v>0</v>
      </c>
      <c r="H54" s="6">
        <v>813.97</v>
      </c>
      <c r="I54" s="6">
        <v>0</v>
      </c>
      <c r="J54" s="6">
        <v>0</v>
      </c>
      <c r="K54" s="6">
        <v>173.738</v>
      </c>
      <c r="L54" s="6">
        <v>2563.61</v>
      </c>
      <c r="M54" s="6">
        <v>0</v>
      </c>
    </row>
    <row r="55" spans="1:13" s="25" customFormat="1" ht="12.75">
      <c r="A55" s="1" t="s">
        <v>266</v>
      </c>
      <c r="C55" s="23">
        <f>SUM(D55:M55)</f>
        <v>144174.95299999998</v>
      </c>
      <c r="D55" s="23">
        <f aca="true" t="shared" si="6" ref="D55:M55">SUM(D41:D54)</f>
        <v>18827.662</v>
      </c>
      <c r="E55" s="23">
        <f t="shared" si="6"/>
        <v>10591.023</v>
      </c>
      <c r="F55" s="23">
        <f t="shared" si="6"/>
        <v>76208.093</v>
      </c>
      <c r="G55" s="23">
        <f t="shared" si="6"/>
        <v>452.591</v>
      </c>
      <c r="H55" s="23">
        <f t="shared" si="6"/>
        <v>5016.595</v>
      </c>
      <c r="I55" s="23">
        <f t="shared" si="6"/>
        <v>0</v>
      </c>
      <c r="J55" s="23">
        <f t="shared" si="6"/>
        <v>3105.68</v>
      </c>
      <c r="K55" s="23">
        <f t="shared" si="6"/>
        <v>1399.2160000000001</v>
      </c>
      <c r="L55" s="23">
        <f t="shared" si="6"/>
        <v>28359.388000000003</v>
      </c>
      <c r="M55" s="23">
        <f t="shared" si="6"/>
        <v>214.705</v>
      </c>
    </row>
    <row r="56" spans="1:13" ht="12.75">
      <c r="A56" s="2" t="s">
        <v>70</v>
      </c>
      <c r="B56" s="3" t="s">
        <v>71</v>
      </c>
      <c r="C56" s="24">
        <f t="shared" si="2"/>
        <v>24589.400000000005</v>
      </c>
      <c r="D56" s="24">
        <v>11374.017</v>
      </c>
      <c r="E56" s="24">
        <v>7771.54</v>
      </c>
      <c r="F56" s="24">
        <v>286.65</v>
      </c>
      <c r="G56" s="24">
        <v>1018.811</v>
      </c>
      <c r="H56" s="24">
        <v>1559.091</v>
      </c>
      <c r="I56" s="24">
        <v>0</v>
      </c>
      <c r="J56" s="24">
        <v>30.376</v>
      </c>
      <c r="K56" s="24">
        <v>923.409</v>
      </c>
      <c r="L56" s="24">
        <v>1625.506</v>
      </c>
      <c r="M56" s="24">
        <v>0</v>
      </c>
    </row>
    <row r="57" spans="1:13" ht="12.75">
      <c r="A57" s="2" t="s">
        <v>70</v>
      </c>
      <c r="B57" s="2" t="s">
        <v>72</v>
      </c>
      <c r="C57" s="24">
        <f t="shared" si="2"/>
        <v>7164.999</v>
      </c>
      <c r="D57" s="24">
        <v>3419.03</v>
      </c>
      <c r="E57" s="24">
        <v>1474.756</v>
      </c>
      <c r="F57" s="24">
        <v>150.056</v>
      </c>
      <c r="G57" s="24">
        <v>0</v>
      </c>
      <c r="H57" s="24">
        <v>489.271</v>
      </c>
      <c r="I57" s="24">
        <v>0</v>
      </c>
      <c r="J57" s="24">
        <v>2.356</v>
      </c>
      <c r="K57" s="24">
        <v>733.889</v>
      </c>
      <c r="L57" s="24">
        <v>640.131</v>
      </c>
      <c r="M57" s="24">
        <v>255.51</v>
      </c>
    </row>
    <row r="58" spans="1:13" ht="12.75">
      <c r="A58" s="1" t="s">
        <v>267</v>
      </c>
      <c r="C58" s="26">
        <f>SUM(D58:M58)</f>
        <v>31754.398999999998</v>
      </c>
      <c r="D58" s="26">
        <f>+D56+D57</f>
        <v>14793.047</v>
      </c>
      <c r="E58" s="26">
        <f aca="true" t="shared" si="7" ref="E58:M58">+E56+E57</f>
        <v>9246.296</v>
      </c>
      <c r="F58" s="26">
        <f t="shared" si="7"/>
        <v>436.706</v>
      </c>
      <c r="G58" s="26">
        <f t="shared" si="7"/>
        <v>1018.811</v>
      </c>
      <c r="H58" s="26">
        <f t="shared" si="7"/>
        <v>2048.362</v>
      </c>
      <c r="I58" s="26">
        <f t="shared" si="7"/>
        <v>0</v>
      </c>
      <c r="J58" s="26">
        <f t="shared" si="7"/>
        <v>32.732</v>
      </c>
      <c r="K58" s="26">
        <f t="shared" si="7"/>
        <v>1657.298</v>
      </c>
      <c r="L58" s="26">
        <f t="shared" si="7"/>
        <v>2265.637</v>
      </c>
      <c r="M58" s="26">
        <f t="shared" si="7"/>
        <v>255.51</v>
      </c>
    </row>
    <row r="59" spans="1:13" ht="12.75">
      <c r="A59" s="2" t="s">
        <v>74</v>
      </c>
      <c r="B59" s="3" t="s">
        <v>75</v>
      </c>
      <c r="C59" s="24">
        <f t="shared" si="2"/>
        <v>5190</v>
      </c>
      <c r="D59" s="24">
        <v>1600</v>
      </c>
      <c r="E59" s="24">
        <v>1000</v>
      </c>
      <c r="F59" s="24">
        <v>0</v>
      </c>
      <c r="G59" s="24">
        <v>0</v>
      </c>
      <c r="H59" s="24">
        <v>300</v>
      </c>
      <c r="I59" s="24">
        <v>0</v>
      </c>
      <c r="J59" s="24">
        <v>0</v>
      </c>
      <c r="K59" s="24">
        <v>90</v>
      </c>
      <c r="L59" s="24">
        <v>2200</v>
      </c>
      <c r="M59" s="24">
        <v>0</v>
      </c>
    </row>
    <row r="60" spans="1:13" s="5" customFormat="1" ht="12.75">
      <c r="A60" s="5" t="s">
        <v>74</v>
      </c>
      <c r="B60" s="5" t="s">
        <v>76</v>
      </c>
      <c r="C60" s="6">
        <f t="shared" si="2"/>
        <v>7027.840999999999</v>
      </c>
      <c r="D60" s="6">
        <v>1283.147</v>
      </c>
      <c r="E60" s="6">
        <v>337.37</v>
      </c>
      <c r="F60" s="6">
        <v>4937.088</v>
      </c>
      <c r="G60" s="6">
        <v>0</v>
      </c>
      <c r="H60" s="6">
        <v>151.369</v>
      </c>
      <c r="I60" s="6">
        <v>0</v>
      </c>
      <c r="J60" s="6">
        <v>0</v>
      </c>
      <c r="K60" s="6">
        <v>40.194</v>
      </c>
      <c r="L60" s="6">
        <v>264.025</v>
      </c>
      <c r="M60" s="6">
        <v>14.648</v>
      </c>
    </row>
    <row r="61" spans="1:13" s="5" customFormat="1" ht="12.75">
      <c r="A61" s="5" t="s">
        <v>74</v>
      </c>
      <c r="B61" s="5" t="s">
        <v>77</v>
      </c>
      <c r="C61" s="6">
        <f t="shared" si="2"/>
        <v>2736.9889999999996</v>
      </c>
      <c r="D61" s="6">
        <v>735.257</v>
      </c>
      <c r="E61" s="6">
        <v>480.069</v>
      </c>
      <c r="F61" s="6">
        <v>0</v>
      </c>
      <c r="G61" s="6">
        <v>25.696</v>
      </c>
      <c r="H61" s="6">
        <v>158.024</v>
      </c>
      <c r="I61" s="6">
        <v>0</v>
      </c>
      <c r="J61" s="6">
        <v>0.24</v>
      </c>
      <c r="K61" s="6">
        <v>83.333</v>
      </c>
      <c r="L61" s="6">
        <v>1230.005</v>
      </c>
      <c r="M61" s="6">
        <v>24.365</v>
      </c>
    </row>
    <row r="62" spans="1:13" s="5" customFormat="1" ht="12.75">
      <c r="A62" s="5" t="s">
        <v>74</v>
      </c>
      <c r="B62" s="5" t="s">
        <v>78</v>
      </c>
      <c r="C62" s="6">
        <f aca="true" t="shared" si="8" ref="C62:C120">SUM(D62:M62)</f>
        <v>8406.976</v>
      </c>
      <c r="D62" s="6">
        <v>330.794</v>
      </c>
      <c r="E62" s="6">
        <v>166.371</v>
      </c>
      <c r="F62" s="6">
        <v>5493.318</v>
      </c>
      <c r="G62" s="6">
        <v>0</v>
      </c>
      <c r="H62" s="6">
        <v>186.685</v>
      </c>
      <c r="I62" s="6">
        <v>0</v>
      </c>
      <c r="J62" s="6">
        <v>0</v>
      </c>
      <c r="K62" s="6">
        <v>48.615</v>
      </c>
      <c r="L62" s="6">
        <v>2181.193</v>
      </c>
      <c r="M62" s="6">
        <v>0</v>
      </c>
    </row>
    <row r="63" spans="1:13" s="5" customFormat="1" ht="12.75">
      <c r="A63" s="5" t="s">
        <v>74</v>
      </c>
      <c r="B63" s="5" t="s">
        <v>79</v>
      </c>
      <c r="C63" s="6">
        <f t="shared" si="8"/>
        <v>1246.6879999999999</v>
      </c>
      <c r="D63" s="6">
        <v>529.294</v>
      </c>
      <c r="E63" s="6">
        <v>242.425</v>
      </c>
      <c r="F63" s="6">
        <v>13.3</v>
      </c>
      <c r="G63" s="6">
        <v>0</v>
      </c>
      <c r="H63" s="6">
        <v>140.502</v>
      </c>
      <c r="I63" s="6">
        <v>0</v>
      </c>
      <c r="J63" s="6">
        <v>35.512</v>
      </c>
      <c r="K63" s="6">
        <v>29.985</v>
      </c>
      <c r="L63" s="6">
        <v>212.022</v>
      </c>
      <c r="M63" s="6">
        <v>43.648</v>
      </c>
    </row>
    <row r="64" spans="1:13" s="5" customFormat="1" ht="12.75">
      <c r="A64" s="5" t="s">
        <v>74</v>
      </c>
      <c r="B64" s="5" t="s">
        <v>80</v>
      </c>
      <c r="C64" s="24">
        <f t="shared" si="8"/>
        <v>23405.565000000002</v>
      </c>
      <c r="D64" s="24">
        <v>0</v>
      </c>
      <c r="E64" s="24">
        <v>0</v>
      </c>
      <c r="F64" s="24">
        <v>21874.828</v>
      </c>
      <c r="G64" s="24">
        <v>0</v>
      </c>
      <c r="H64" s="24">
        <v>190.431</v>
      </c>
      <c r="I64" s="24">
        <v>0</v>
      </c>
      <c r="J64" s="24">
        <v>474.855</v>
      </c>
      <c r="K64" s="24">
        <v>0</v>
      </c>
      <c r="L64" s="24">
        <v>865.451</v>
      </c>
      <c r="M64" s="24">
        <v>0</v>
      </c>
    </row>
    <row r="65" spans="1:13" s="5" customFormat="1" ht="12.75">
      <c r="A65" s="5" t="s">
        <v>74</v>
      </c>
      <c r="B65" s="5" t="s">
        <v>81</v>
      </c>
      <c r="C65" s="6">
        <f t="shared" si="8"/>
        <v>137368.339</v>
      </c>
      <c r="D65" s="6">
        <v>10304.924</v>
      </c>
      <c r="E65" s="6">
        <v>4310.015</v>
      </c>
      <c r="F65" s="6">
        <v>117104.723</v>
      </c>
      <c r="G65" s="6">
        <v>909.005</v>
      </c>
      <c r="H65" s="6">
        <v>2406.148</v>
      </c>
      <c r="I65" s="6">
        <v>0</v>
      </c>
      <c r="J65" s="6">
        <v>0</v>
      </c>
      <c r="K65" s="6">
        <v>696.397</v>
      </c>
      <c r="L65" s="6">
        <v>1264.138</v>
      </c>
      <c r="M65" s="6">
        <v>372.989</v>
      </c>
    </row>
    <row r="66" spans="1:13" s="5" customFormat="1" ht="12.75">
      <c r="A66" s="5" t="s">
        <v>74</v>
      </c>
      <c r="B66" s="5" t="s">
        <v>82</v>
      </c>
      <c r="C66" s="6">
        <f t="shared" si="8"/>
        <v>4961.539</v>
      </c>
      <c r="D66" s="6">
        <v>0</v>
      </c>
      <c r="E66" s="6">
        <v>0</v>
      </c>
      <c r="F66" s="6">
        <v>2003.128</v>
      </c>
      <c r="G66" s="6">
        <v>0</v>
      </c>
      <c r="H66" s="6">
        <v>0</v>
      </c>
      <c r="I66" s="6">
        <v>0</v>
      </c>
      <c r="J66" s="6">
        <v>0</v>
      </c>
      <c r="K66" s="6">
        <v>9.408</v>
      </c>
      <c r="L66" s="6">
        <v>2844.518</v>
      </c>
      <c r="M66" s="6">
        <v>104.485</v>
      </c>
    </row>
    <row r="67" spans="1:13" s="5" customFormat="1" ht="12.75">
      <c r="A67" s="5" t="s">
        <v>74</v>
      </c>
      <c r="B67" s="5" t="s">
        <v>83</v>
      </c>
      <c r="C67" s="6">
        <f t="shared" si="8"/>
        <v>370.75199999999995</v>
      </c>
      <c r="D67" s="6">
        <v>42.071</v>
      </c>
      <c r="E67" s="6">
        <v>71.67</v>
      </c>
      <c r="F67" s="6">
        <v>0</v>
      </c>
      <c r="G67" s="6">
        <v>153.808</v>
      </c>
      <c r="H67" s="6">
        <v>0</v>
      </c>
      <c r="I67" s="6">
        <v>0</v>
      </c>
      <c r="J67" s="6">
        <v>0</v>
      </c>
      <c r="K67" s="6">
        <v>1.515</v>
      </c>
      <c r="L67" s="6">
        <v>61.227</v>
      </c>
      <c r="M67" s="6">
        <v>40.461</v>
      </c>
    </row>
    <row r="68" spans="1:13" s="5" customFormat="1" ht="12.75">
      <c r="A68" s="5" t="s">
        <v>74</v>
      </c>
      <c r="B68" s="5" t="s">
        <v>84</v>
      </c>
      <c r="C68" s="6">
        <f t="shared" si="8"/>
        <v>8394.859</v>
      </c>
      <c r="D68" s="6">
        <v>1771.795</v>
      </c>
      <c r="E68" s="6">
        <v>873.886</v>
      </c>
      <c r="F68" s="6">
        <v>3866.537</v>
      </c>
      <c r="G68" s="6">
        <v>105.09</v>
      </c>
      <c r="H68" s="6">
        <v>310.03</v>
      </c>
      <c r="I68" s="6">
        <v>0</v>
      </c>
      <c r="J68" s="6">
        <v>0</v>
      </c>
      <c r="K68" s="6">
        <v>53.187</v>
      </c>
      <c r="L68" s="6">
        <v>1414.334</v>
      </c>
      <c r="M68" s="6">
        <v>0</v>
      </c>
    </row>
    <row r="69" spans="1:13" s="5" customFormat="1" ht="12.75">
      <c r="A69" s="5" t="s">
        <v>74</v>
      </c>
      <c r="B69" s="5" t="s">
        <v>85</v>
      </c>
      <c r="C69" s="6">
        <f t="shared" si="8"/>
        <v>8012.862999999999</v>
      </c>
      <c r="D69" s="6">
        <v>935.357</v>
      </c>
      <c r="E69" s="6">
        <v>461.462</v>
      </c>
      <c r="F69" s="6">
        <v>5183.858</v>
      </c>
      <c r="G69" s="6">
        <v>120</v>
      </c>
      <c r="H69" s="6">
        <v>334.36</v>
      </c>
      <c r="I69" s="6">
        <v>0</v>
      </c>
      <c r="J69" s="6">
        <v>83.939</v>
      </c>
      <c r="K69" s="6">
        <v>99.29</v>
      </c>
      <c r="L69" s="6">
        <v>279.352</v>
      </c>
      <c r="M69" s="6">
        <v>515.245</v>
      </c>
    </row>
    <row r="70" spans="1:13" s="25" customFormat="1" ht="12.75">
      <c r="A70" s="1" t="s">
        <v>268</v>
      </c>
      <c r="C70" s="23">
        <f>SUM(D70:M70)</f>
        <v>207122.411</v>
      </c>
      <c r="D70" s="23">
        <f>SUM(D59:D69)</f>
        <v>17532.639</v>
      </c>
      <c r="E70" s="23">
        <f aca="true" t="shared" si="9" ref="E70:M70">SUM(E59:E69)</f>
        <v>7943.268</v>
      </c>
      <c r="F70" s="23">
        <f t="shared" si="9"/>
        <v>160476.78</v>
      </c>
      <c r="G70" s="23">
        <f t="shared" si="9"/>
        <v>1313.599</v>
      </c>
      <c r="H70" s="23">
        <f t="shared" si="9"/>
        <v>4177.549</v>
      </c>
      <c r="I70" s="23">
        <f t="shared" si="9"/>
        <v>0</v>
      </c>
      <c r="J70" s="23">
        <f t="shared" si="9"/>
        <v>594.546</v>
      </c>
      <c r="K70" s="23">
        <f t="shared" si="9"/>
        <v>1151.924</v>
      </c>
      <c r="L70" s="23">
        <f t="shared" si="9"/>
        <v>12816.265000000001</v>
      </c>
      <c r="M70" s="23">
        <f t="shared" si="9"/>
        <v>1115.841</v>
      </c>
    </row>
    <row r="71" spans="1:13" ht="12.75">
      <c r="A71" s="2" t="s">
        <v>87</v>
      </c>
      <c r="B71" s="2" t="s">
        <v>88</v>
      </c>
      <c r="C71" s="24">
        <f t="shared" si="8"/>
        <v>3281.898</v>
      </c>
      <c r="D71" s="24">
        <v>981.991</v>
      </c>
      <c r="E71" s="24">
        <v>314.591</v>
      </c>
      <c r="F71" s="24">
        <v>1320.114</v>
      </c>
      <c r="G71" s="24">
        <v>0</v>
      </c>
      <c r="H71" s="24">
        <v>380.154</v>
      </c>
      <c r="I71" s="24">
        <v>0</v>
      </c>
      <c r="J71" s="24">
        <v>0</v>
      </c>
      <c r="K71" s="24">
        <v>84.813</v>
      </c>
      <c r="L71" s="24">
        <v>200.235</v>
      </c>
      <c r="M71" s="24">
        <v>0</v>
      </c>
    </row>
    <row r="72" spans="1:13" s="5" customFormat="1" ht="12.75">
      <c r="A72" s="5" t="s">
        <v>87</v>
      </c>
      <c r="B72" s="5" t="s">
        <v>89</v>
      </c>
      <c r="C72" s="6">
        <f t="shared" si="8"/>
        <v>4064.061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4064.061</v>
      </c>
      <c r="M72" s="6">
        <v>0</v>
      </c>
    </row>
    <row r="73" spans="1:13" ht="12.75">
      <c r="A73" s="2" t="s">
        <v>87</v>
      </c>
      <c r="B73" s="3" t="s">
        <v>90</v>
      </c>
      <c r="C73" s="24">
        <f t="shared" si="8"/>
        <v>2694.018</v>
      </c>
      <c r="D73" s="24">
        <v>0</v>
      </c>
      <c r="E73" s="24">
        <v>74.22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6.164</v>
      </c>
      <c r="L73" s="24">
        <v>2613.634</v>
      </c>
      <c r="M73" s="24">
        <v>0</v>
      </c>
    </row>
    <row r="74" spans="1:13" s="5" customFormat="1" ht="12.75">
      <c r="A74" s="5" t="s">
        <v>87</v>
      </c>
      <c r="B74" s="5" t="s">
        <v>91</v>
      </c>
      <c r="C74" s="6">
        <f t="shared" si="8"/>
        <v>9261.376999999999</v>
      </c>
      <c r="D74" s="6">
        <v>3839.496</v>
      </c>
      <c r="E74" s="6">
        <v>1927.39</v>
      </c>
      <c r="F74" s="6">
        <v>2258.412</v>
      </c>
      <c r="G74" s="6">
        <v>0</v>
      </c>
      <c r="H74" s="6">
        <v>450.552</v>
      </c>
      <c r="I74" s="6">
        <v>0</v>
      </c>
      <c r="J74" s="6">
        <v>0</v>
      </c>
      <c r="K74" s="6">
        <v>108.8</v>
      </c>
      <c r="L74" s="6">
        <v>405.452</v>
      </c>
      <c r="M74" s="6">
        <v>271.275</v>
      </c>
    </row>
    <row r="75" spans="1:13" s="5" customFormat="1" ht="12.75">
      <c r="A75" s="5" t="s">
        <v>87</v>
      </c>
      <c r="B75" s="5" t="s">
        <v>92</v>
      </c>
      <c r="C75" s="6">
        <f t="shared" si="8"/>
        <v>18613.252</v>
      </c>
      <c r="D75" s="6">
        <v>5772.297</v>
      </c>
      <c r="E75" s="6">
        <v>9138.673</v>
      </c>
      <c r="F75" s="6">
        <v>662.851</v>
      </c>
      <c r="G75" s="6">
        <v>85.293</v>
      </c>
      <c r="H75" s="6">
        <v>1057.667</v>
      </c>
      <c r="I75" s="6">
        <v>0</v>
      </c>
      <c r="J75" s="6">
        <v>0</v>
      </c>
      <c r="K75" s="6">
        <v>194.928</v>
      </c>
      <c r="L75" s="6">
        <v>1513.94</v>
      </c>
      <c r="M75" s="6">
        <v>187.603</v>
      </c>
    </row>
    <row r="76" spans="1:13" ht="12.75">
      <c r="A76" s="2" t="s">
        <v>87</v>
      </c>
      <c r="B76" s="5" t="s">
        <v>93</v>
      </c>
      <c r="C76" s="24">
        <f t="shared" si="8"/>
        <v>3902.3940000000002</v>
      </c>
      <c r="D76" s="24">
        <v>741.632</v>
      </c>
      <c r="E76" s="24">
        <v>61.239</v>
      </c>
      <c r="F76" s="24">
        <v>0</v>
      </c>
      <c r="G76" s="24">
        <v>0</v>
      </c>
      <c r="H76" s="24">
        <v>137.108</v>
      </c>
      <c r="I76" s="24">
        <v>0</v>
      </c>
      <c r="J76" s="24">
        <v>0</v>
      </c>
      <c r="K76" s="24">
        <v>67.292</v>
      </c>
      <c r="L76" s="24">
        <v>2851.518</v>
      </c>
      <c r="M76" s="24">
        <v>43.605</v>
      </c>
    </row>
    <row r="77" spans="1:13" s="5" customFormat="1" ht="12.75">
      <c r="A77" s="5" t="s">
        <v>87</v>
      </c>
      <c r="B77" s="5" t="s">
        <v>94</v>
      </c>
      <c r="C77" s="6">
        <f t="shared" si="8"/>
        <v>8573.043</v>
      </c>
      <c r="D77" s="6">
        <v>3539.163</v>
      </c>
      <c r="E77" s="6">
        <v>3662.009</v>
      </c>
      <c r="F77" s="6">
        <v>199.171</v>
      </c>
      <c r="G77" s="6">
        <v>84.217</v>
      </c>
      <c r="H77" s="6">
        <v>420.905</v>
      </c>
      <c r="I77" s="6">
        <v>0</v>
      </c>
      <c r="J77" s="6">
        <v>0</v>
      </c>
      <c r="K77" s="6">
        <v>69.349</v>
      </c>
      <c r="L77" s="6">
        <v>556.99</v>
      </c>
      <c r="M77" s="6">
        <v>41.239</v>
      </c>
    </row>
    <row r="78" spans="1:13" s="5" customFormat="1" ht="12.75">
      <c r="A78" s="5" t="s">
        <v>87</v>
      </c>
      <c r="B78" s="5" t="s">
        <v>95</v>
      </c>
      <c r="C78" s="6">
        <f t="shared" si="8"/>
        <v>7823.7300000000005</v>
      </c>
      <c r="D78" s="6">
        <v>2598.451</v>
      </c>
      <c r="E78" s="6">
        <v>563.32</v>
      </c>
      <c r="F78" s="6">
        <v>3700.054</v>
      </c>
      <c r="G78" s="6">
        <v>0</v>
      </c>
      <c r="H78" s="6">
        <v>421.026</v>
      </c>
      <c r="I78" s="6">
        <v>0</v>
      </c>
      <c r="J78" s="6">
        <v>0</v>
      </c>
      <c r="K78" s="6">
        <v>78.934</v>
      </c>
      <c r="L78" s="6">
        <v>461.945</v>
      </c>
      <c r="M78" s="6">
        <v>0</v>
      </c>
    </row>
    <row r="79" spans="1:13" s="5" customFormat="1" ht="12.75">
      <c r="A79" s="5" t="s">
        <v>87</v>
      </c>
      <c r="B79" s="5" t="s">
        <v>96</v>
      </c>
      <c r="C79" s="6">
        <f t="shared" si="8"/>
        <v>13967.155999999999</v>
      </c>
      <c r="D79" s="6">
        <v>3560.142</v>
      </c>
      <c r="E79" s="6">
        <v>3359.071</v>
      </c>
      <c r="F79" s="6">
        <v>1561.569</v>
      </c>
      <c r="G79" s="6">
        <v>42.136</v>
      </c>
      <c r="H79" s="6">
        <v>842.74</v>
      </c>
      <c r="I79" s="6">
        <v>0</v>
      </c>
      <c r="J79" s="6">
        <v>0</v>
      </c>
      <c r="K79" s="6">
        <v>231.719</v>
      </c>
      <c r="L79" s="6">
        <v>4369.779</v>
      </c>
      <c r="M79" s="6">
        <v>0</v>
      </c>
    </row>
    <row r="80" spans="1:13" s="5" customFormat="1" ht="12.75">
      <c r="A80" s="5" t="s">
        <v>87</v>
      </c>
      <c r="B80" s="5" t="s">
        <v>97</v>
      </c>
      <c r="C80" s="6">
        <f t="shared" si="8"/>
        <v>4398.741</v>
      </c>
      <c r="D80" s="6">
        <v>2072.255</v>
      </c>
      <c r="E80" s="6">
        <v>817.208</v>
      </c>
      <c r="F80" s="6">
        <v>211.548</v>
      </c>
      <c r="G80" s="6">
        <v>0</v>
      </c>
      <c r="H80" s="6">
        <v>416.631</v>
      </c>
      <c r="I80" s="6">
        <v>0</v>
      </c>
      <c r="J80" s="6">
        <v>0</v>
      </c>
      <c r="K80" s="6">
        <v>47.815</v>
      </c>
      <c r="L80" s="6">
        <v>747.584</v>
      </c>
      <c r="M80" s="6">
        <v>85.7</v>
      </c>
    </row>
    <row r="81" spans="1:13" s="25" customFormat="1" ht="12.75">
      <c r="A81" s="1" t="s">
        <v>269</v>
      </c>
      <c r="C81" s="23">
        <f>SUM(D81:M81)</f>
        <v>76579.67</v>
      </c>
      <c r="D81" s="23">
        <f>SUM(D71:D80)</f>
        <v>23105.427</v>
      </c>
      <c r="E81" s="23">
        <f aca="true" t="shared" si="10" ref="E81:M81">SUM(E71:E80)</f>
        <v>19917.720999999998</v>
      </c>
      <c r="F81" s="23">
        <f t="shared" si="10"/>
        <v>9913.719000000001</v>
      </c>
      <c r="G81" s="23">
        <f t="shared" si="10"/>
        <v>211.646</v>
      </c>
      <c r="H81" s="23">
        <f t="shared" si="10"/>
        <v>4126.783</v>
      </c>
      <c r="I81" s="23">
        <f t="shared" si="10"/>
        <v>0</v>
      </c>
      <c r="J81" s="23">
        <f t="shared" si="10"/>
        <v>0</v>
      </c>
      <c r="K81" s="23">
        <f t="shared" si="10"/>
        <v>889.8140000000001</v>
      </c>
      <c r="L81" s="23">
        <f t="shared" si="10"/>
        <v>17785.138</v>
      </c>
      <c r="M81" s="23">
        <f t="shared" si="10"/>
        <v>629.422</v>
      </c>
    </row>
    <row r="82" spans="1:13" s="5" customFormat="1" ht="12.75">
      <c r="A82" s="5" t="s">
        <v>99</v>
      </c>
      <c r="B82" s="5" t="s">
        <v>100</v>
      </c>
      <c r="C82" s="6">
        <f t="shared" si="8"/>
        <v>2235.751</v>
      </c>
      <c r="D82" s="6">
        <v>974.4</v>
      </c>
      <c r="E82" s="6">
        <v>427.724</v>
      </c>
      <c r="F82" s="6">
        <v>0</v>
      </c>
      <c r="G82" s="6">
        <v>0</v>
      </c>
      <c r="H82" s="6">
        <v>204.443</v>
      </c>
      <c r="I82" s="6">
        <v>0</v>
      </c>
      <c r="J82" s="6">
        <v>0</v>
      </c>
      <c r="K82" s="6">
        <v>239.256</v>
      </c>
      <c r="L82" s="6">
        <v>389.928</v>
      </c>
      <c r="M82" s="6">
        <v>0</v>
      </c>
    </row>
    <row r="83" spans="1:13" s="10" customFormat="1" ht="12.75">
      <c r="A83" s="9" t="s">
        <v>101</v>
      </c>
      <c r="C83" s="11">
        <f t="shared" si="8"/>
        <v>2235.751</v>
      </c>
      <c r="D83" s="11">
        <f>+D82</f>
        <v>974.4</v>
      </c>
      <c r="E83" s="11">
        <f aca="true" t="shared" si="11" ref="E83:M83">+E82</f>
        <v>427.724</v>
      </c>
      <c r="F83" s="11">
        <f t="shared" si="11"/>
        <v>0</v>
      </c>
      <c r="G83" s="11">
        <f t="shared" si="11"/>
        <v>0</v>
      </c>
      <c r="H83" s="11">
        <f t="shared" si="11"/>
        <v>204.443</v>
      </c>
      <c r="I83" s="11">
        <f t="shared" si="11"/>
        <v>0</v>
      </c>
      <c r="J83" s="11">
        <f t="shared" si="11"/>
        <v>0</v>
      </c>
      <c r="K83" s="11">
        <f t="shared" si="11"/>
        <v>239.256</v>
      </c>
      <c r="L83" s="11">
        <f t="shared" si="11"/>
        <v>389.928</v>
      </c>
      <c r="M83" s="11">
        <f t="shared" si="11"/>
        <v>0</v>
      </c>
    </row>
    <row r="84" spans="1:13" s="5" customFormat="1" ht="12.75">
      <c r="A84" s="5" t="s">
        <v>102</v>
      </c>
      <c r="B84" s="5" t="s">
        <v>103</v>
      </c>
      <c r="C84" s="6">
        <f t="shared" si="8"/>
        <v>3514.244</v>
      </c>
      <c r="D84" s="6">
        <v>854.272</v>
      </c>
      <c r="E84" s="6">
        <v>498.314</v>
      </c>
      <c r="F84" s="6">
        <v>273.757</v>
      </c>
      <c r="G84" s="6">
        <v>180</v>
      </c>
      <c r="H84" s="6">
        <v>360</v>
      </c>
      <c r="I84" s="6">
        <v>0</v>
      </c>
      <c r="J84" s="6">
        <v>0</v>
      </c>
      <c r="K84" s="6">
        <v>382.503</v>
      </c>
      <c r="L84" s="6">
        <v>941.498</v>
      </c>
      <c r="M84" s="6">
        <v>23.9</v>
      </c>
    </row>
    <row r="85" spans="1:13" s="10" customFormat="1" ht="12.75">
      <c r="A85" s="9" t="s">
        <v>104</v>
      </c>
      <c r="C85" s="11">
        <f>SUM(D85:M85)</f>
        <v>3514.244</v>
      </c>
      <c r="D85" s="11">
        <f>+D84</f>
        <v>854.272</v>
      </c>
      <c r="E85" s="11">
        <f aca="true" t="shared" si="12" ref="E85:M85">+E84</f>
        <v>498.314</v>
      </c>
      <c r="F85" s="11">
        <f t="shared" si="12"/>
        <v>273.757</v>
      </c>
      <c r="G85" s="11">
        <f t="shared" si="12"/>
        <v>180</v>
      </c>
      <c r="H85" s="11">
        <f t="shared" si="12"/>
        <v>360</v>
      </c>
      <c r="I85" s="11">
        <f t="shared" si="12"/>
        <v>0</v>
      </c>
      <c r="J85" s="11">
        <f t="shared" si="12"/>
        <v>0</v>
      </c>
      <c r="K85" s="11">
        <f t="shared" si="12"/>
        <v>382.503</v>
      </c>
      <c r="L85" s="11">
        <f t="shared" si="12"/>
        <v>941.498</v>
      </c>
      <c r="M85" s="11">
        <f t="shared" si="12"/>
        <v>23.9</v>
      </c>
    </row>
    <row r="86" spans="1:13" ht="12.75">
      <c r="A86" s="2" t="s">
        <v>105</v>
      </c>
      <c r="B86" s="2" t="s">
        <v>106</v>
      </c>
      <c r="C86" s="24">
        <f t="shared" si="8"/>
        <v>2668.765</v>
      </c>
      <c r="D86" s="24">
        <v>1205.71</v>
      </c>
      <c r="E86" s="24">
        <v>474.868</v>
      </c>
      <c r="F86" s="24">
        <v>0</v>
      </c>
      <c r="G86" s="24">
        <v>0</v>
      </c>
      <c r="H86" s="24">
        <v>285.128</v>
      </c>
      <c r="I86" s="24">
        <v>0</v>
      </c>
      <c r="J86" s="24">
        <v>0</v>
      </c>
      <c r="K86" s="24">
        <v>283.175</v>
      </c>
      <c r="L86" s="24">
        <v>419.884</v>
      </c>
      <c r="M86" s="24">
        <v>0</v>
      </c>
    </row>
    <row r="87" spans="1:13" s="5" customFormat="1" ht="12.75">
      <c r="A87" s="5" t="s">
        <v>105</v>
      </c>
      <c r="B87" s="5" t="s">
        <v>107</v>
      </c>
      <c r="C87" s="6">
        <f t="shared" si="8"/>
        <v>4839.923000000001</v>
      </c>
      <c r="D87" s="6">
        <v>1217.025</v>
      </c>
      <c r="E87" s="6">
        <v>587.25</v>
      </c>
      <c r="F87" s="6">
        <v>0</v>
      </c>
      <c r="G87" s="6">
        <v>0</v>
      </c>
      <c r="H87" s="6">
        <v>366.799</v>
      </c>
      <c r="I87" s="6">
        <v>0</v>
      </c>
      <c r="J87" s="6">
        <v>1738.335</v>
      </c>
      <c r="K87" s="6">
        <v>85.819</v>
      </c>
      <c r="L87" s="6">
        <v>820.578</v>
      </c>
      <c r="M87" s="6">
        <v>24.117</v>
      </c>
    </row>
    <row r="88" spans="1:13" s="5" customFormat="1" ht="12.75">
      <c r="A88" s="5" t="s">
        <v>105</v>
      </c>
      <c r="B88" s="5" t="s">
        <v>108</v>
      </c>
      <c r="C88" s="6">
        <f t="shared" si="8"/>
        <v>44098.30500000001</v>
      </c>
      <c r="D88" s="6">
        <v>22904.081</v>
      </c>
      <c r="E88" s="6">
        <v>11272.456</v>
      </c>
      <c r="F88" s="6">
        <v>3218.862</v>
      </c>
      <c r="G88" s="6">
        <v>272.427</v>
      </c>
      <c r="H88" s="6">
        <v>2443.408</v>
      </c>
      <c r="I88" s="6">
        <v>0</v>
      </c>
      <c r="J88" s="6">
        <v>0</v>
      </c>
      <c r="K88" s="6">
        <v>1434.514</v>
      </c>
      <c r="L88" s="6">
        <v>2390.302</v>
      </c>
      <c r="M88" s="6">
        <v>162.255</v>
      </c>
    </row>
    <row r="89" spans="1:13" s="5" customFormat="1" ht="12.75">
      <c r="A89" s="5" t="s">
        <v>105</v>
      </c>
      <c r="B89" s="5" t="s">
        <v>109</v>
      </c>
      <c r="C89" s="6">
        <f t="shared" si="8"/>
        <v>11932.72</v>
      </c>
      <c r="D89" s="6">
        <v>4839.34</v>
      </c>
      <c r="E89" s="6">
        <v>3630.134</v>
      </c>
      <c r="F89" s="6">
        <v>722.232</v>
      </c>
      <c r="G89" s="6">
        <v>136.815</v>
      </c>
      <c r="H89" s="6">
        <v>1050.648</v>
      </c>
      <c r="I89" s="6">
        <v>0</v>
      </c>
      <c r="J89" s="6">
        <v>0</v>
      </c>
      <c r="K89" s="6">
        <v>157.608</v>
      </c>
      <c r="L89" s="6">
        <v>1337.308</v>
      </c>
      <c r="M89" s="6">
        <v>58.635</v>
      </c>
    </row>
    <row r="90" spans="1:13" s="5" customFormat="1" ht="12.75">
      <c r="A90" s="5" t="s">
        <v>105</v>
      </c>
      <c r="B90" s="5" t="s">
        <v>110</v>
      </c>
      <c r="C90" s="6">
        <f t="shared" si="8"/>
        <v>16482.297</v>
      </c>
      <c r="D90" s="6">
        <v>3703.164</v>
      </c>
      <c r="E90" s="6">
        <v>3338.864</v>
      </c>
      <c r="F90" s="6">
        <v>0</v>
      </c>
      <c r="G90" s="6">
        <v>7174.484</v>
      </c>
      <c r="H90" s="6">
        <v>0</v>
      </c>
      <c r="I90" s="6">
        <v>0</v>
      </c>
      <c r="J90" s="6">
        <v>0</v>
      </c>
      <c r="K90" s="6">
        <v>403.053</v>
      </c>
      <c r="L90" s="6">
        <v>1862.732</v>
      </c>
      <c r="M90" s="6">
        <v>0</v>
      </c>
    </row>
    <row r="91" spans="1:13" s="25" customFormat="1" ht="12.75">
      <c r="A91" s="1" t="s">
        <v>270</v>
      </c>
      <c r="C91" s="23">
        <f>SUM(D91:M91)</f>
        <v>80022.01000000001</v>
      </c>
      <c r="D91" s="23">
        <f>SUM(D86:D90)</f>
        <v>33869.32</v>
      </c>
      <c r="E91" s="23">
        <f aca="true" t="shared" si="13" ref="E91:M91">SUM(E86:E90)</f>
        <v>19303.572</v>
      </c>
      <c r="F91" s="23">
        <f t="shared" si="13"/>
        <v>3941.094</v>
      </c>
      <c r="G91" s="23">
        <f t="shared" si="13"/>
        <v>7583.726000000001</v>
      </c>
      <c r="H91" s="23">
        <f t="shared" si="13"/>
        <v>4145.983</v>
      </c>
      <c r="I91" s="23">
        <f t="shared" si="13"/>
        <v>0</v>
      </c>
      <c r="J91" s="23">
        <f t="shared" si="13"/>
        <v>1738.335</v>
      </c>
      <c r="K91" s="23">
        <f t="shared" si="13"/>
        <v>2364.169</v>
      </c>
      <c r="L91" s="23">
        <f t="shared" si="13"/>
        <v>6830.804</v>
      </c>
      <c r="M91" s="23">
        <f t="shared" si="13"/>
        <v>245.00699999999998</v>
      </c>
    </row>
    <row r="92" spans="1:13" s="5" customFormat="1" ht="12.75">
      <c r="A92" s="5" t="s">
        <v>112</v>
      </c>
      <c r="B92" s="5" t="s">
        <v>113</v>
      </c>
      <c r="C92" s="6">
        <f t="shared" si="8"/>
        <v>8654.056</v>
      </c>
      <c r="D92" s="6">
        <v>1003.111</v>
      </c>
      <c r="E92" s="6">
        <v>375.536</v>
      </c>
      <c r="F92" s="6">
        <v>5949.63</v>
      </c>
      <c r="G92" s="6">
        <v>46.26</v>
      </c>
      <c r="H92" s="6">
        <v>361.45</v>
      </c>
      <c r="I92" s="6">
        <v>0</v>
      </c>
      <c r="J92" s="6">
        <v>0</v>
      </c>
      <c r="K92" s="6">
        <v>18.875</v>
      </c>
      <c r="L92" s="6">
        <v>764.494</v>
      </c>
      <c r="M92" s="6">
        <v>134.7</v>
      </c>
    </row>
    <row r="93" spans="1:13" s="5" customFormat="1" ht="12.75">
      <c r="A93" s="5" t="s">
        <v>112</v>
      </c>
      <c r="B93" s="5" t="s">
        <v>114</v>
      </c>
      <c r="C93" s="6">
        <f t="shared" si="8"/>
        <v>1671.6179999999997</v>
      </c>
      <c r="D93" s="6">
        <v>748.846</v>
      </c>
      <c r="E93" s="6">
        <v>144.014</v>
      </c>
      <c r="F93" s="6">
        <v>61.07</v>
      </c>
      <c r="G93" s="6">
        <v>0</v>
      </c>
      <c r="H93" s="6">
        <v>138.36</v>
      </c>
      <c r="I93" s="6">
        <v>0</v>
      </c>
      <c r="J93" s="6">
        <v>77.869</v>
      </c>
      <c r="K93" s="6">
        <v>77.331</v>
      </c>
      <c r="L93" s="6">
        <v>424.128</v>
      </c>
      <c r="M93" s="6">
        <v>0</v>
      </c>
    </row>
    <row r="94" spans="1:13" s="5" customFormat="1" ht="12.75">
      <c r="A94" s="5" t="s">
        <v>112</v>
      </c>
      <c r="B94" s="5" t="s">
        <v>115</v>
      </c>
      <c r="C94" s="6">
        <f t="shared" si="8"/>
        <v>1242.752</v>
      </c>
      <c r="D94" s="6">
        <v>311.042</v>
      </c>
      <c r="E94" s="6">
        <v>213.738</v>
      </c>
      <c r="F94" s="6">
        <v>180.922</v>
      </c>
      <c r="G94" s="6">
        <v>101.632</v>
      </c>
      <c r="H94" s="6">
        <v>219.368</v>
      </c>
      <c r="I94" s="6">
        <v>0</v>
      </c>
      <c r="J94" s="6">
        <v>0</v>
      </c>
      <c r="K94" s="6">
        <v>198.48</v>
      </c>
      <c r="L94" s="6">
        <v>17.57</v>
      </c>
      <c r="M94" s="6">
        <v>0</v>
      </c>
    </row>
    <row r="95" spans="1:13" ht="12.75">
      <c r="A95" s="2" t="s">
        <v>112</v>
      </c>
      <c r="B95" s="3" t="s">
        <v>116</v>
      </c>
      <c r="C95" s="24">
        <f t="shared" si="8"/>
        <v>1100</v>
      </c>
      <c r="D95" s="24">
        <v>600</v>
      </c>
      <c r="E95" s="24">
        <v>0</v>
      </c>
      <c r="F95" s="24">
        <v>450</v>
      </c>
      <c r="G95" s="24">
        <v>0</v>
      </c>
      <c r="H95" s="24">
        <v>50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</row>
    <row r="96" spans="1:13" s="5" customFormat="1" ht="12.75">
      <c r="A96" s="5" t="s">
        <v>112</v>
      </c>
      <c r="B96" s="5" t="s">
        <v>117</v>
      </c>
      <c r="C96" s="6">
        <f t="shared" si="8"/>
        <v>1735.378</v>
      </c>
      <c r="D96" s="6">
        <v>772.698</v>
      </c>
      <c r="E96" s="6">
        <v>396.74</v>
      </c>
      <c r="F96" s="6">
        <v>18.149</v>
      </c>
      <c r="G96" s="6">
        <v>158.029</v>
      </c>
      <c r="H96" s="6">
        <v>181.2</v>
      </c>
      <c r="I96" s="6">
        <v>0</v>
      </c>
      <c r="J96" s="6">
        <v>0</v>
      </c>
      <c r="K96" s="6">
        <v>103.854</v>
      </c>
      <c r="L96" s="6">
        <v>80.244</v>
      </c>
      <c r="M96" s="6">
        <v>24.464</v>
      </c>
    </row>
    <row r="97" spans="1:13" s="5" customFormat="1" ht="12.75">
      <c r="A97" s="5" t="s">
        <v>112</v>
      </c>
      <c r="B97" s="5" t="s">
        <v>119</v>
      </c>
      <c r="C97" s="6">
        <f t="shared" si="8"/>
        <v>723.546</v>
      </c>
      <c r="D97" s="6">
        <v>296.573</v>
      </c>
      <c r="E97" s="6">
        <v>127.768</v>
      </c>
      <c r="F97" s="6">
        <v>2.512</v>
      </c>
      <c r="G97" s="6">
        <v>0</v>
      </c>
      <c r="H97" s="6">
        <v>0</v>
      </c>
      <c r="I97" s="6">
        <v>0</v>
      </c>
      <c r="J97" s="6">
        <v>0</v>
      </c>
      <c r="K97" s="6">
        <v>85.151</v>
      </c>
      <c r="L97" s="6">
        <v>211.542</v>
      </c>
      <c r="M97" s="6">
        <v>0</v>
      </c>
    </row>
    <row r="98" spans="1:13" s="5" customFormat="1" ht="12.75">
      <c r="A98" s="5" t="s">
        <v>112</v>
      </c>
      <c r="B98" s="5" t="s">
        <v>118</v>
      </c>
      <c r="C98" s="6">
        <f t="shared" si="8"/>
        <v>12154.65</v>
      </c>
      <c r="D98" s="6">
        <v>5228.503</v>
      </c>
      <c r="E98" s="6">
        <v>798.152</v>
      </c>
      <c r="F98" s="6">
        <v>3643.185</v>
      </c>
      <c r="G98" s="6">
        <v>332.768</v>
      </c>
      <c r="H98" s="6">
        <v>668.551</v>
      </c>
      <c r="I98" s="6">
        <v>0</v>
      </c>
      <c r="J98" s="6">
        <v>0</v>
      </c>
      <c r="K98" s="6">
        <v>253.255</v>
      </c>
      <c r="L98" s="6">
        <v>1230.236</v>
      </c>
      <c r="M98" s="6">
        <v>0</v>
      </c>
    </row>
    <row r="99" spans="1:13" s="5" customFormat="1" ht="12.75">
      <c r="A99" s="5" t="s">
        <v>112</v>
      </c>
      <c r="B99" s="5" t="s">
        <v>120</v>
      </c>
      <c r="C99" s="6">
        <f t="shared" si="8"/>
        <v>20346.691</v>
      </c>
      <c r="D99" s="6">
        <v>6513</v>
      </c>
      <c r="E99" s="6">
        <v>4686.599</v>
      </c>
      <c r="F99" s="6">
        <v>4689.412</v>
      </c>
      <c r="G99" s="6">
        <v>0</v>
      </c>
      <c r="H99" s="6">
        <v>1194.151</v>
      </c>
      <c r="I99" s="6">
        <v>0</v>
      </c>
      <c r="J99" s="6">
        <v>0</v>
      </c>
      <c r="K99" s="6">
        <v>383.457</v>
      </c>
      <c r="L99" s="6">
        <v>2741.489</v>
      </c>
      <c r="M99" s="6">
        <v>138.583</v>
      </c>
    </row>
    <row r="100" spans="1:13" s="5" customFormat="1" ht="12.75">
      <c r="A100" s="5" t="s">
        <v>112</v>
      </c>
      <c r="B100" s="5" t="s">
        <v>121</v>
      </c>
      <c r="C100" s="6">
        <f t="shared" si="8"/>
        <v>26694.731999999996</v>
      </c>
      <c r="D100" s="6">
        <v>11979.258</v>
      </c>
      <c r="E100" s="6">
        <v>6047.062</v>
      </c>
      <c r="F100" s="6">
        <v>4306.884</v>
      </c>
      <c r="G100" s="6">
        <v>0</v>
      </c>
      <c r="H100" s="6">
        <v>1182.812</v>
      </c>
      <c r="I100" s="6">
        <v>0</v>
      </c>
      <c r="J100" s="6">
        <v>0</v>
      </c>
      <c r="K100" s="6">
        <v>469.577</v>
      </c>
      <c r="L100" s="6">
        <v>2542.551</v>
      </c>
      <c r="M100" s="6">
        <v>166.588</v>
      </c>
    </row>
    <row r="101" spans="1:13" s="5" customFormat="1" ht="12.75">
      <c r="A101" s="5" t="s">
        <v>112</v>
      </c>
      <c r="B101" s="5" t="s">
        <v>122</v>
      </c>
      <c r="C101" s="6">
        <f t="shared" si="8"/>
        <v>16999.833000000002</v>
      </c>
      <c r="D101" s="6">
        <v>7354.043</v>
      </c>
      <c r="E101" s="6">
        <v>2950.354</v>
      </c>
      <c r="F101" s="6">
        <v>4044.866</v>
      </c>
      <c r="G101" s="6">
        <v>133.847</v>
      </c>
      <c r="H101" s="6">
        <v>575.012</v>
      </c>
      <c r="I101" s="6">
        <v>0</v>
      </c>
      <c r="J101" s="6">
        <v>0</v>
      </c>
      <c r="K101" s="6">
        <v>136.95</v>
      </c>
      <c r="L101" s="6">
        <v>1486.362</v>
      </c>
      <c r="M101" s="6">
        <v>318.399</v>
      </c>
    </row>
    <row r="102" spans="1:13" s="5" customFormat="1" ht="12.75">
      <c r="A102" s="5" t="s">
        <v>112</v>
      </c>
      <c r="B102" s="5" t="s">
        <v>123</v>
      </c>
      <c r="C102" s="6">
        <f t="shared" si="8"/>
        <v>14322.528</v>
      </c>
      <c r="D102" s="6">
        <v>4566.256</v>
      </c>
      <c r="E102" s="6">
        <v>2165.944</v>
      </c>
      <c r="F102" s="6">
        <v>5645.869</v>
      </c>
      <c r="G102" s="6">
        <v>386.436</v>
      </c>
      <c r="H102" s="6">
        <v>863.664</v>
      </c>
      <c r="I102" s="6">
        <v>0</v>
      </c>
      <c r="J102" s="6">
        <v>0</v>
      </c>
      <c r="K102" s="6">
        <v>61.618</v>
      </c>
      <c r="L102" s="6">
        <v>391.493</v>
      </c>
      <c r="M102" s="6">
        <v>241.248</v>
      </c>
    </row>
    <row r="103" spans="1:13" s="5" customFormat="1" ht="12.75">
      <c r="A103" s="5" t="s">
        <v>112</v>
      </c>
      <c r="B103" s="5" t="s">
        <v>124</v>
      </c>
      <c r="C103" s="6">
        <f t="shared" si="8"/>
        <v>15248.079999999998</v>
      </c>
      <c r="D103" s="6">
        <v>6415.99</v>
      </c>
      <c r="E103" s="6">
        <v>4104.293</v>
      </c>
      <c r="F103" s="6">
        <v>87.429</v>
      </c>
      <c r="G103" s="6">
        <v>116.327</v>
      </c>
      <c r="H103" s="6">
        <v>994.748</v>
      </c>
      <c r="I103" s="6">
        <v>0</v>
      </c>
      <c r="J103" s="6">
        <v>0</v>
      </c>
      <c r="K103" s="6">
        <v>507.236</v>
      </c>
      <c r="L103" s="6">
        <v>2903.936</v>
      </c>
      <c r="M103" s="6">
        <v>118.121</v>
      </c>
    </row>
    <row r="104" spans="1:13" s="5" customFormat="1" ht="12.75">
      <c r="A104" s="5" t="s">
        <v>112</v>
      </c>
      <c r="B104" s="5" t="s">
        <v>125</v>
      </c>
      <c r="C104" s="6">
        <f t="shared" si="8"/>
        <v>12600.460000000001</v>
      </c>
      <c r="D104" s="6">
        <v>3974.841</v>
      </c>
      <c r="E104" s="6">
        <v>2126.814</v>
      </c>
      <c r="F104" s="6">
        <v>0</v>
      </c>
      <c r="G104" s="6">
        <v>987.817</v>
      </c>
      <c r="H104" s="6">
        <v>255.559</v>
      </c>
      <c r="I104" s="6">
        <v>0</v>
      </c>
      <c r="J104" s="6">
        <v>0</v>
      </c>
      <c r="K104" s="6">
        <v>257.344</v>
      </c>
      <c r="L104" s="6">
        <v>4784.685</v>
      </c>
      <c r="M104" s="6">
        <v>213.4</v>
      </c>
    </row>
    <row r="105" spans="1:13" s="5" customFormat="1" ht="12.75">
      <c r="A105" s="5" t="s">
        <v>112</v>
      </c>
      <c r="B105" s="5" t="s">
        <v>126</v>
      </c>
      <c r="C105" s="6">
        <f t="shared" si="8"/>
        <v>6295.4169999999995</v>
      </c>
      <c r="D105" s="6">
        <v>2663.192</v>
      </c>
      <c r="E105" s="6">
        <v>956.107</v>
      </c>
      <c r="F105" s="6">
        <v>569.729</v>
      </c>
      <c r="G105" s="6">
        <v>188.355</v>
      </c>
      <c r="H105" s="6">
        <v>430.159</v>
      </c>
      <c r="I105" s="6">
        <v>0</v>
      </c>
      <c r="J105" s="6">
        <v>0</v>
      </c>
      <c r="K105" s="6">
        <v>214.989</v>
      </c>
      <c r="L105" s="6">
        <v>1272.886</v>
      </c>
      <c r="M105" s="6">
        <v>0</v>
      </c>
    </row>
    <row r="106" spans="1:13" s="5" customFormat="1" ht="12.75">
      <c r="A106" s="5" t="s">
        <v>112</v>
      </c>
      <c r="B106" s="5" t="s">
        <v>127</v>
      </c>
      <c r="C106" s="6">
        <f t="shared" si="8"/>
        <v>8939.737000000001</v>
      </c>
      <c r="D106" s="6">
        <v>2792.128</v>
      </c>
      <c r="E106" s="6">
        <v>1321.106</v>
      </c>
      <c r="F106" s="6">
        <v>3142.017</v>
      </c>
      <c r="G106" s="6">
        <v>139.604</v>
      </c>
      <c r="H106" s="6">
        <v>599.882</v>
      </c>
      <c r="I106" s="6">
        <v>0</v>
      </c>
      <c r="J106" s="6">
        <v>0</v>
      </c>
      <c r="K106" s="6">
        <v>945</v>
      </c>
      <c r="L106" s="6">
        <v>0</v>
      </c>
      <c r="M106" s="6">
        <v>0</v>
      </c>
    </row>
    <row r="107" spans="1:13" s="5" customFormat="1" ht="12.75">
      <c r="A107" s="5" t="s">
        <v>112</v>
      </c>
      <c r="B107" s="15" t="s">
        <v>128</v>
      </c>
      <c r="C107" s="6">
        <f t="shared" si="8"/>
        <v>9409.792</v>
      </c>
      <c r="D107" s="6">
        <v>2579.097</v>
      </c>
      <c r="E107" s="6">
        <v>1766.954</v>
      </c>
      <c r="F107" s="6">
        <v>2261.12</v>
      </c>
      <c r="G107" s="6">
        <v>204.818</v>
      </c>
      <c r="H107" s="6">
        <v>408.679</v>
      </c>
      <c r="I107" s="6">
        <v>0</v>
      </c>
      <c r="J107" s="6">
        <v>0</v>
      </c>
      <c r="K107" s="6">
        <v>157.572</v>
      </c>
      <c r="L107" s="6">
        <v>1962.413</v>
      </c>
      <c r="M107" s="6">
        <v>69.139</v>
      </c>
    </row>
    <row r="108" spans="1:13" s="5" customFormat="1" ht="12.75">
      <c r="A108" s="5" t="s">
        <v>112</v>
      </c>
      <c r="B108" s="15" t="s">
        <v>129</v>
      </c>
      <c r="C108" s="6">
        <f t="shared" si="8"/>
        <v>4557.611000000001</v>
      </c>
      <c r="D108" s="6">
        <v>1403.75</v>
      </c>
      <c r="E108" s="6">
        <v>1853.587</v>
      </c>
      <c r="F108" s="6">
        <v>0</v>
      </c>
      <c r="G108" s="6">
        <v>0</v>
      </c>
      <c r="H108" s="6">
        <v>74.829</v>
      </c>
      <c r="I108" s="6">
        <v>0</v>
      </c>
      <c r="J108" s="6">
        <v>0</v>
      </c>
      <c r="K108" s="6">
        <v>224.485</v>
      </c>
      <c r="L108" s="6">
        <v>1000.96</v>
      </c>
      <c r="M108" s="6">
        <v>0</v>
      </c>
    </row>
    <row r="109" spans="1:13" s="5" customFormat="1" ht="12.75">
      <c r="A109" s="5" t="s">
        <v>112</v>
      </c>
      <c r="B109" s="15" t="s">
        <v>130</v>
      </c>
      <c r="C109" s="6">
        <f t="shared" si="8"/>
        <v>5965.814</v>
      </c>
      <c r="D109" s="6">
        <v>1845.767</v>
      </c>
      <c r="E109" s="6">
        <v>509.216</v>
      </c>
      <c r="F109" s="6">
        <v>2320.977</v>
      </c>
      <c r="G109" s="6">
        <v>0</v>
      </c>
      <c r="H109" s="6">
        <v>262.248</v>
      </c>
      <c r="I109" s="6">
        <v>0</v>
      </c>
      <c r="J109" s="6">
        <v>357.791</v>
      </c>
      <c r="K109" s="6">
        <v>106.255</v>
      </c>
      <c r="L109" s="6">
        <v>563.56</v>
      </c>
      <c r="M109" s="6">
        <v>0</v>
      </c>
    </row>
    <row r="110" spans="1:13" s="5" customFormat="1" ht="12.75">
      <c r="A110" s="5" t="s">
        <v>112</v>
      </c>
      <c r="B110" s="15" t="s">
        <v>280</v>
      </c>
      <c r="C110" s="6">
        <f t="shared" si="8"/>
        <v>1797.133</v>
      </c>
      <c r="D110" s="6">
        <v>915.226</v>
      </c>
      <c r="E110" s="6">
        <v>142.567</v>
      </c>
      <c r="F110" s="6">
        <v>0</v>
      </c>
      <c r="G110" s="6">
        <v>30.164</v>
      </c>
      <c r="H110" s="6">
        <v>144.322</v>
      </c>
      <c r="I110" s="6">
        <v>0</v>
      </c>
      <c r="J110" s="6">
        <v>0</v>
      </c>
      <c r="K110" s="6">
        <v>0</v>
      </c>
      <c r="L110" s="6">
        <v>564.854</v>
      </c>
      <c r="M110" s="6">
        <v>0</v>
      </c>
    </row>
    <row r="111" spans="1:13" s="25" customFormat="1" ht="12.75">
      <c r="A111" s="1" t="s">
        <v>271</v>
      </c>
      <c r="C111" s="23">
        <f>SUM(D111:M111)</f>
        <v>170459.828</v>
      </c>
      <c r="D111" s="23">
        <f aca="true" t="shared" si="14" ref="D111:M111">SUM(D92:D110)</f>
        <v>61963.321</v>
      </c>
      <c r="E111" s="23">
        <f t="shared" si="14"/>
        <v>30686.550999999996</v>
      </c>
      <c r="F111" s="23">
        <f t="shared" si="14"/>
        <v>37373.771</v>
      </c>
      <c r="G111" s="23">
        <f t="shared" si="14"/>
        <v>2826.0570000000002</v>
      </c>
      <c r="H111" s="23">
        <f t="shared" si="14"/>
        <v>8604.993999999999</v>
      </c>
      <c r="I111" s="23">
        <f t="shared" si="14"/>
        <v>0</v>
      </c>
      <c r="J111" s="23">
        <f t="shared" si="14"/>
        <v>435.65999999999997</v>
      </c>
      <c r="K111" s="23">
        <f t="shared" si="14"/>
        <v>4201.429</v>
      </c>
      <c r="L111" s="23">
        <f t="shared" si="14"/>
        <v>22943.403</v>
      </c>
      <c r="M111" s="23">
        <f t="shared" si="14"/>
        <v>1424.642</v>
      </c>
    </row>
    <row r="112" spans="1:13" s="5" customFormat="1" ht="12.75">
      <c r="A112" s="5" t="s">
        <v>132</v>
      </c>
      <c r="B112" s="5" t="s">
        <v>133</v>
      </c>
      <c r="C112" s="6">
        <f t="shared" si="8"/>
        <v>4086.061</v>
      </c>
      <c r="D112" s="6">
        <v>1797.885</v>
      </c>
      <c r="E112" s="6">
        <v>1160.013</v>
      </c>
      <c r="F112" s="6">
        <v>0</v>
      </c>
      <c r="G112" s="6">
        <v>0</v>
      </c>
      <c r="H112" s="6">
        <v>333.613</v>
      </c>
      <c r="I112" s="6">
        <v>0</v>
      </c>
      <c r="J112" s="6">
        <v>470.173</v>
      </c>
      <c r="K112" s="6">
        <v>265.349</v>
      </c>
      <c r="L112" s="6">
        <v>59.028</v>
      </c>
      <c r="M112" s="6">
        <v>0</v>
      </c>
    </row>
    <row r="113" spans="1:13" s="5" customFormat="1" ht="12.75">
      <c r="A113" s="5" t="s">
        <v>132</v>
      </c>
      <c r="B113" s="5" t="s">
        <v>134</v>
      </c>
      <c r="C113" s="6">
        <f t="shared" si="8"/>
        <v>3061.5539999999996</v>
      </c>
      <c r="D113" s="6">
        <v>980.936</v>
      </c>
      <c r="E113" s="6">
        <v>268.601</v>
      </c>
      <c r="F113" s="6">
        <v>375.851</v>
      </c>
      <c r="G113" s="6">
        <v>37.933</v>
      </c>
      <c r="H113" s="6">
        <v>293.057</v>
      </c>
      <c r="I113" s="6">
        <v>0</v>
      </c>
      <c r="J113" s="6">
        <v>184.4</v>
      </c>
      <c r="K113" s="6">
        <v>148.908</v>
      </c>
      <c r="L113" s="6">
        <v>762.366</v>
      </c>
      <c r="M113" s="6">
        <v>9.502</v>
      </c>
    </row>
    <row r="114" spans="1:13" ht="12.75">
      <c r="A114" s="2" t="s">
        <v>132</v>
      </c>
      <c r="B114" s="27" t="s">
        <v>135</v>
      </c>
      <c r="C114" s="28">
        <f t="shared" si="8"/>
        <v>22500.692</v>
      </c>
      <c r="D114" s="28">
        <v>9286.67</v>
      </c>
      <c r="E114" s="28">
        <v>3760.182</v>
      </c>
      <c r="F114" s="28">
        <v>93.87</v>
      </c>
      <c r="G114" s="28">
        <v>201.411</v>
      </c>
      <c r="H114" s="28">
        <v>839.224</v>
      </c>
      <c r="I114" s="28">
        <v>0</v>
      </c>
      <c r="J114" s="28">
        <v>4111.262</v>
      </c>
      <c r="K114" s="28">
        <v>1090.813</v>
      </c>
      <c r="L114" s="28">
        <v>2211.712</v>
      </c>
      <c r="M114" s="28">
        <v>905.548</v>
      </c>
    </row>
    <row r="115" spans="1:13" s="5" customFormat="1" ht="12.75">
      <c r="A115" s="5" t="s">
        <v>132</v>
      </c>
      <c r="B115" s="15" t="s">
        <v>136</v>
      </c>
      <c r="C115" s="6">
        <f t="shared" si="8"/>
        <v>20393.034</v>
      </c>
      <c r="D115" s="6">
        <v>7805.159</v>
      </c>
      <c r="E115" s="6">
        <v>2840.589</v>
      </c>
      <c r="F115" s="6">
        <v>3855.018</v>
      </c>
      <c r="G115" s="6">
        <v>276.974</v>
      </c>
      <c r="H115" s="6">
        <v>1096.626</v>
      </c>
      <c r="I115" s="6">
        <v>0</v>
      </c>
      <c r="J115" s="6">
        <v>1820.728</v>
      </c>
      <c r="K115" s="6">
        <v>404.256</v>
      </c>
      <c r="L115" s="6">
        <v>2081.728</v>
      </c>
      <c r="M115" s="6">
        <v>211.956</v>
      </c>
    </row>
    <row r="116" spans="1:13" ht="12.75">
      <c r="A116" s="2" t="s">
        <v>132</v>
      </c>
      <c r="B116" s="18" t="s">
        <v>137</v>
      </c>
      <c r="C116" s="24">
        <f t="shared" si="8"/>
        <v>15000</v>
      </c>
      <c r="D116" s="24">
        <v>7800</v>
      </c>
      <c r="E116" s="24">
        <v>2000</v>
      </c>
      <c r="F116" s="24">
        <v>300</v>
      </c>
      <c r="G116" s="24">
        <v>0</v>
      </c>
      <c r="H116" s="24">
        <v>1400</v>
      </c>
      <c r="I116" s="24">
        <v>0</v>
      </c>
      <c r="J116" s="24">
        <v>0</v>
      </c>
      <c r="K116" s="24">
        <v>0</v>
      </c>
      <c r="L116" s="24">
        <v>3500</v>
      </c>
      <c r="M116" s="24">
        <v>0</v>
      </c>
    </row>
    <row r="117" spans="1:13" ht="12.75">
      <c r="A117" s="2" t="s">
        <v>132</v>
      </c>
      <c r="B117" s="15" t="s">
        <v>138</v>
      </c>
      <c r="C117" s="6">
        <f t="shared" si="8"/>
        <v>9042.028999999999</v>
      </c>
      <c r="D117" s="6">
        <v>3997.455</v>
      </c>
      <c r="E117" s="6">
        <v>1115.914</v>
      </c>
      <c r="F117" s="6">
        <v>1129.33</v>
      </c>
      <c r="G117" s="6">
        <v>0</v>
      </c>
      <c r="H117" s="6">
        <v>491.992</v>
      </c>
      <c r="I117" s="6">
        <v>0</v>
      </c>
      <c r="J117" s="6">
        <v>0</v>
      </c>
      <c r="K117" s="6">
        <v>315.092</v>
      </c>
      <c r="L117" s="6">
        <v>1992.246</v>
      </c>
      <c r="M117" s="6">
        <v>0</v>
      </c>
    </row>
    <row r="118" spans="1:13" s="5" customFormat="1" ht="12.75">
      <c r="A118" s="5" t="s">
        <v>132</v>
      </c>
      <c r="B118" s="15" t="s">
        <v>139</v>
      </c>
      <c r="C118" s="6">
        <f t="shared" si="8"/>
        <v>6363.132</v>
      </c>
      <c r="D118" s="6">
        <v>2188.932</v>
      </c>
      <c r="E118" s="6">
        <v>704.874</v>
      </c>
      <c r="F118" s="6">
        <v>1199.844</v>
      </c>
      <c r="G118" s="6">
        <v>0</v>
      </c>
      <c r="H118" s="6">
        <v>414.115</v>
      </c>
      <c r="I118" s="6">
        <v>0</v>
      </c>
      <c r="J118" s="6">
        <v>1031.951</v>
      </c>
      <c r="K118" s="6">
        <v>318.884</v>
      </c>
      <c r="L118" s="6">
        <v>395.838</v>
      </c>
      <c r="M118" s="6">
        <v>108.694</v>
      </c>
    </row>
    <row r="119" spans="1:13" s="25" customFormat="1" ht="12.75">
      <c r="A119" s="1" t="s">
        <v>272</v>
      </c>
      <c r="B119" s="29"/>
      <c r="C119" s="23">
        <f>SUM(D119:M119)</f>
        <v>80446.502</v>
      </c>
      <c r="D119" s="23">
        <f aca="true" t="shared" si="15" ref="D119:M119">SUM(D112:D118)</f>
        <v>33857.037000000004</v>
      </c>
      <c r="E119" s="23">
        <f t="shared" si="15"/>
        <v>11850.173</v>
      </c>
      <c r="F119" s="23">
        <f t="shared" si="15"/>
        <v>6953.913</v>
      </c>
      <c r="G119" s="23">
        <f t="shared" si="15"/>
        <v>516.318</v>
      </c>
      <c r="H119" s="23">
        <f t="shared" si="15"/>
        <v>4868.627</v>
      </c>
      <c r="I119" s="23">
        <f t="shared" si="15"/>
        <v>0</v>
      </c>
      <c r="J119" s="23">
        <f t="shared" si="15"/>
        <v>7618.514</v>
      </c>
      <c r="K119" s="23">
        <f t="shared" si="15"/>
        <v>2543.302</v>
      </c>
      <c r="L119" s="23">
        <f t="shared" si="15"/>
        <v>11002.917999999998</v>
      </c>
      <c r="M119" s="23">
        <f t="shared" si="15"/>
        <v>1235.6999999999998</v>
      </c>
    </row>
    <row r="120" spans="1:13" ht="12.75">
      <c r="A120" s="2" t="s">
        <v>141</v>
      </c>
      <c r="B120" s="18" t="s">
        <v>142</v>
      </c>
      <c r="C120" s="24">
        <f t="shared" si="8"/>
        <v>1838.5529999999999</v>
      </c>
      <c r="D120" s="24">
        <v>635.147</v>
      </c>
      <c r="E120" s="24">
        <v>530.237</v>
      </c>
      <c r="F120" s="24">
        <v>0</v>
      </c>
      <c r="G120" s="24">
        <v>0</v>
      </c>
      <c r="H120" s="24">
        <v>69.364</v>
      </c>
      <c r="I120" s="24">
        <v>0</v>
      </c>
      <c r="J120" s="24">
        <v>0</v>
      </c>
      <c r="K120" s="24">
        <v>74.752</v>
      </c>
      <c r="L120" s="24">
        <v>529.053</v>
      </c>
      <c r="M120" s="24">
        <v>0</v>
      </c>
    </row>
    <row r="121" spans="1:13" s="5" customFormat="1" ht="12.75">
      <c r="A121" s="5" t="s">
        <v>141</v>
      </c>
      <c r="B121" s="15" t="s">
        <v>143</v>
      </c>
      <c r="C121" s="6">
        <f>SUM(D121:M121)</f>
        <v>5564.334000000001</v>
      </c>
      <c r="D121" s="6">
        <v>2300.51</v>
      </c>
      <c r="E121" s="6">
        <v>1806.361</v>
      </c>
      <c r="F121" s="6">
        <v>219.126</v>
      </c>
      <c r="G121" s="6">
        <v>0</v>
      </c>
      <c r="H121" s="6">
        <v>312.158</v>
      </c>
      <c r="I121" s="6">
        <v>0</v>
      </c>
      <c r="J121" s="6">
        <v>0</v>
      </c>
      <c r="K121" s="6">
        <v>200.707</v>
      </c>
      <c r="L121" s="6">
        <v>725.472</v>
      </c>
      <c r="M121" s="6">
        <v>0</v>
      </c>
    </row>
    <row r="122" spans="1:14" s="25" customFormat="1" ht="12.75">
      <c r="A122" s="1" t="s">
        <v>273</v>
      </c>
      <c r="B122" s="29"/>
      <c r="C122" s="23">
        <f>+C120+C121</f>
        <v>7402.887000000001</v>
      </c>
      <c r="D122" s="23">
        <f aca="true" t="shared" si="16" ref="D122:M122">+D120+D121</f>
        <v>2935.657</v>
      </c>
      <c r="E122" s="23">
        <f t="shared" si="16"/>
        <v>2336.598</v>
      </c>
      <c r="F122" s="23">
        <f t="shared" si="16"/>
        <v>219.126</v>
      </c>
      <c r="G122" s="23">
        <f t="shared" si="16"/>
        <v>0</v>
      </c>
      <c r="H122" s="23">
        <f t="shared" si="16"/>
        <v>381.52200000000005</v>
      </c>
      <c r="I122" s="23">
        <f t="shared" si="16"/>
        <v>0</v>
      </c>
      <c r="J122" s="23">
        <f t="shared" si="16"/>
        <v>0</v>
      </c>
      <c r="K122" s="23">
        <f t="shared" si="16"/>
        <v>275.459</v>
      </c>
      <c r="L122" s="23">
        <f t="shared" si="16"/>
        <v>1254.525</v>
      </c>
      <c r="M122" s="23">
        <f t="shared" si="16"/>
        <v>0</v>
      </c>
      <c r="N122" s="30"/>
    </row>
    <row r="123" spans="1:13" s="5" customFormat="1" ht="12.75">
      <c r="A123" s="5" t="s">
        <v>145</v>
      </c>
      <c r="B123" s="15" t="s">
        <v>146</v>
      </c>
      <c r="C123" s="6">
        <f aca="true" t="shared" si="17" ref="C123:C182">SUM(D123:M123)</f>
        <v>5983.629000000001</v>
      </c>
      <c r="D123" s="6">
        <v>979.006</v>
      </c>
      <c r="E123" s="6">
        <v>301.656</v>
      </c>
      <c r="F123" s="6">
        <v>4145.279</v>
      </c>
      <c r="G123" s="6">
        <v>0</v>
      </c>
      <c r="H123" s="6">
        <v>218.424</v>
      </c>
      <c r="I123" s="6">
        <v>0</v>
      </c>
      <c r="J123" s="6">
        <v>0</v>
      </c>
      <c r="K123" s="6">
        <v>35.904</v>
      </c>
      <c r="L123" s="6">
        <v>223.808</v>
      </c>
      <c r="M123" s="6">
        <v>79.552</v>
      </c>
    </row>
    <row r="124" spans="1:13" s="5" customFormat="1" ht="12.75">
      <c r="A124" s="5" t="s">
        <v>145</v>
      </c>
      <c r="B124" s="15" t="s">
        <v>147</v>
      </c>
      <c r="C124" s="6">
        <f t="shared" si="17"/>
        <v>4190.732</v>
      </c>
      <c r="D124" s="6">
        <v>1026.989</v>
      </c>
      <c r="E124" s="6">
        <v>237.292</v>
      </c>
      <c r="F124" s="6">
        <v>265.512</v>
      </c>
      <c r="G124" s="6">
        <v>104.374</v>
      </c>
      <c r="H124" s="6">
        <v>156.68</v>
      </c>
      <c r="I124" s="6">
        <v>0</v>
      </c>
      <c r="J124" s="6">
        <v>1993.406</v>
      </c>
      <c r="K124" s="6">
        <v>71.386</v>
      </c>
      <c r="L124" s="6">
        <v>306.571</v>
      </c>
      <c r="M124" s="6">
        <v>28.522</v>
      </c>
    </row>
    <row r="125" spans="1:13" ht="12.75">
      <c r="A125" s="2" t="s">
        <v>145</v>
      </c>
      <c r="B125" s="27" t="s">
        <v>148</v>
      </c>
      <c r="C125" s="24">
        <f t="shared" si="17"/>
        <v>2582.6839999999997</v>
      </c>
      <c r="D125" s="24">
        <v>606.717</v>
      </c>
      <c r="E125" s="24">
        <v>567.954</v>
      </c>
      <c r="F125" s="24">
        <v>0</v>
      </c>
      <c r="G125" s="24">
        <v>50.503</v>
      </c>
      <c r="H125" s="24">
        <v>469.119</v>
      </c>
      <c r="I125" s="24">
        <v>0</v>
      </c>
      <c r="J125" s="24">
        <v>0</v>
      </c>
      <c r="K125" s="24">
        <v>47.492</v>
      </c>
      <c r="L125" s="24">
        <v>838.262</v>
      </c>
      <c r="M125" s="24">
        <v>2.637</v>
      </c>
    </row>
    <row r="126" spans="1:13" s="5" customFormat="1" ht="12.75">
      <c r="A126" s="5" t="s">
        <v>145</v>
      </c>
      <c r="B126" s="15" t="s">
        <v>149</v>
      </c>
      <c r="C126" s="6">
        <f t="shared" si="17"/>
        <v>2146.482</v>
      </c>
      <c r="D126" s="6">
        <v>639.986</v>
      </c>
      <c r="E126" s="6">
        <v>542.364</v>
      </c>
      <c r="F126" s="6">
        <v>50.578</v>
      </c>
      <c r="G126" s="6">
        <v>37.774</v>
      </c>
      <c r="H126" s="6">
        <v>260.104</v>
      </c>
      <c r="I126" s="6">
        <v>0</v>
      </c>
      <c r="J126" s="6">
        <v>160.216</v>
      </c>
      <c r="K126" s="6">
        <v>96.446</v>
      </c>
      <c r="L126" s="6">
        <v>338.422</v>
      </c>
      <c r="M126" s="6">
        <v>20.592</v>
      </c>
    </row>
    <row r="127" spans="1:13" s="5" customFormat="1" ht="12.75">
      <c r="A127" s="5" t="s">
        <v>145</v>
      </c>
      <c r="B127" s="15" t="s">
        <v>150</v>
      </c>
      <c r="C127" s="6">
        <f t="shared" si="17"/>
        <v>1500.947</v>
      </c>
      <c r="D127" s="6">
        <v>187.89</v>
      </c>
      <c r="E127" s="6">
        <v>243.997</v>
      </c>
      <c r="F127" s="6">
        <v>38.423</v>
      </c>
      <c r="G127" s="6">
        <v>0</v>
      </c>
      <c r="H127" s="6">
        <v>74.533</v>
      </c>
      <c r="I127" s="6">
        <v>0</v>
      </c>
      <c r="J127" s="6">
        <v>0</v>
      </c>
      <c r="K127" s="6">
        <v>66.324</v>
      </c>
      <c r="L127" s="6">
        <v>889.78</v>
      </c>
      <c r="M127" s="6">
        <v>0</v>
      </c>
    </row>
    <row r="128" spans="1:13" s="5" customFormat="1" ht="12.75">
      <c r="A128" s="5" t="s">
        <v>145</v>
      </c>
      <c r="B128" s="15" t="s">
        <v>151</v>
      </c>
      <c r="C128" s="6">
        <f t="shared" si="17"/>
        <v>31576.967999999993</v>
      </c>
      <c r="D128" s="6">
        <v>15276.701</v>
      </c>
      <c r="E128" s="6">
        <v>3823.037</v>
      </c>
      <c r="F128" s="6">
        <v>8896.069</v>
      </c>
      <c r="G128" s="6">
        <v>524.795</v>
      </c>
      <c r="H128" s="6">
        <v>1483.069</v>
      </c>
      <c r="I128" s="6">
        <v>0</v>
      </c>
      <c r="J128" s="6">
        <v>0</v>
      </c>
      <c r="K128" s="6">
        <v>535.887</v>
      </c>
      <c r="L128" s="6">
        <v>612.038</v>
      </c>
      <c r="M128" s="6">
        <v>425.372</v>
      </c>
    </row>
    <row r="129" spans="1:13" s="5" customFormat="1" ht="12.75">
      <c r="A129" s="5" t="s">
        <v>145</v>
      </c>
      <c r="B129" s="15" t="s">
        <v>152</v>
      </c>
      <c r="C129" s="6">
        <f t="shared" si="17"/>
        <v>26937.043999999998</v>
      </c>
      <c r="D129" s="6">
        <v>10194.646</v>
      </c>
      <c r="E129" s="6">
        <v>6479.482</v>
      </c>
      <c r="F129" s="6">
        <v>6009.006</v>
      </c>
      <c r="G129" s="6">
        <v>381.123</v>
      </c>
      <c r="H129" s="6">
        <v>1560.44</v>
      </c>
      <c r="I129" s="6">
        <v>0</v>
      </c>
      <c r="J129" s="6">
        <v>0</v>
      </c>
      <c r="K129" s="6">
        <v>536.237</v>
      </c>
      <c r="L129" s="6">
        <v>987.063</v>
      </c>
      <c r="M129" s="6">
        <v>789.047</v>
      </c>
    </row>
    <row r="130" spans="1:13" s="5" customFormat="1" ht="12.75">
      <c r="A130" s="5" t="s">
        <v>145</v>
      </c>
      <c r="B130" s="15" t="s">
        <v>153</v>
      </c>
      <c r="C130" s="6">
        <f t="shared" si="17"/>
        <v>15843.073</v>
      </c>
      <c r="D130" s="6">
        <v>6338.97</v>
      </c>
      <c r="E130" s="6">
        <v>1414.888</v>
      </c>
      <c r="F130" s="6">
        <v>5583.857</v>
      </c>
      <c r="G130" s="6">
        <v>160.062</v>
      </c>
      <c r="H130" s="6">
        <v>1102.02</v>
      </c>
      <c r="I130" s="6">
        <v>0</v>
      </c>
      <c r="J130" s="6">
        <v>305.926</v>
      </c>
      <c r="K130" s="6">
        <v>366.78</v>
      </c>
      <c r="L130" s="6">
        <v>538.114</v>
      </c>
      <c r="M130" s="6">
        <v>32.456</v>
      </c>
    </row>
    <row r="131" spans="1:13" s="5" customFormat="1" ht="12.75">
      <c r="A131" s="5" t="s">
        <v>145</v>
      </c>
      <c r="B131" s="15" t="s">
        <v>154</v>
      </c>
      <c r="C131" s="6">
        <f t="shared" si="17"/>
        <v>17729.539</v>
      </c>
      <c r="D131" s="6">
        <v>5576.248</v>
      </c>
      <c r="E131" s="6">
        <v>2034.483</v>
      </c>
      <c r="F131" s="6">
        <v>3250.33</v>
      </c>
      <c r="G131" s="6">
        <v>0</v>
      </c>
      <c r="H131" s="6">
        <v>847.909</v>
      </c>
      <c r="I131" s="6">
        <v>0</v>
      </c>
      <c r="J131" s="6">
        <v>0</v>
      </c>
      <c r="K131" s="6">
        <v>357.008</v>
      </c>
      <c r="L131" s="6">
        <v>5305.804</v>
      </c>
      <c r="M131" s="6">
        <v>357.757</v>
      </c>
    </row>
    <row r="132" spans="1:13" s="5" customFormat="1" ht="12.75">
      <c r="A132" s="5" t="s">
        <v>145</v>
      </c>
      <c r="B132" s="15" t="s">
        <v>155</v>
      </c>
      <c r="C132" s="6">
        <f t="shared" si="17"/>
        <v>24931.633</v>
      </c>
      <c r="D132" s="6">
        <v>5641.71</v>
      </c>
      <c r="E132" s="6">
        <v>2202.988</v>
      </c>
      <c r="F132" s="6">
        <v>14973.708</v>
      </c>
      <c r="G132" s="6">
        <v>263.774</v>
      </c>
      <c r="H132" s="6">
        <v>593.531</v>
      </c>
      <c r="I132" s="6">
        <v>0</v>
      </c>
      <c r="J132" s="6">
        <v>0</v>
      </c>
      <c r="K132" s="6">
        <v>391.603</v>
      </c>
      <c r="L132" s="6">
        <v>737.164</v>
      </c>
      <c r="M132" s="6">
        <v>127.155</v>
      </c>
    </row>
    <row r="133" spans="1:13" s="5" customFormat="1" ht="12.75">
      <c r="A133" s="5" t="s">
        <v>145</v>
      </c>
      <c r="B133" s="15" t="s">
        <v>156</v>
      </c>
      <c r="C133" s="6">
        <f t="shared" si="17"/>
        <v>8210.490000000002</v>
      </c>
      <c r="D133" s="6">
        <v>1995.95</v>
      </c>
      <c r="E133" s="6">
        <v>1514.769</v>
      </c>
      <c r="F133" s="6">
        <v>1713.76</v>
      </c>
      <c r="G133" s="6">
        <v>178.612</v>
      </c>
      <c r="H133" s="6">
        <v>481.894</v>
      </c>
      <c r="I133" s="6">
        <v>0</v>
      </c>
      <c r="J133" s="6">
        <v>0</v>
      </c>
      <c r="K133" s="6">
        <v>131.743</v>
      </c>
      <c r="L133" s="6">
        <v>2135.588</v>
      </c>
      <c r="M133" s="6">
        <v>58.174</v>
      </c>
    </row>
    <row r="134" spans="1:13" s="5" customFormat="1" ht="12.75">
      <c r="A134" s="5" t="s">
        <v>145</v>
      </c>
      <c r="B134" s="15" t="s">
        <v>157</v>
      </c>
      <c r="C134" s="6">
        <f t="shared" si="17"/>
        <v>6324.028</v>
      </c>
      <c r="D134" s="6">
        <v>1135.614</v>
      </c>
      <c r="E134" s="6">
        <v>624.298</v>
      </c>
      <c r="F134" s="6">
        <v>4054.437</v>
      </c>
      <c r="G134" s="6">
        <v>56</v>
      </c>
      <c r="H134" s="6">
        <v>198.005</v>
      </c>
      <c r="I134" s="6">
        <v>0</v>
      </c>
      <c r="J134" s="6">
        <v>0</v>
      </c>
      <c r="K134" s="6">
        <v>81.834</v>
      </c>
      <c r="L134" s="6">
        <v>173.84</v>
      </c>
      <c r="M134" s="6">
        <v>0</v>
      </c>
    </row>
    <row r="135" spans="1:13" s="5" customFormat="1" ht="12.75">
      <c r="A135" s="5" t="s">
        <v>145</v>
      </c>
      <c r="B135" s="15" t="s">
        <v>158</v>
      </c>
      <c r="C135" s="6">
        <f t="shared" si="17"/>
        <v>5029.591</v>
      </c>
      <c r="D135" s="6">
        <v>1387.53</v>
      </c>
      <c r="E135" s="6">
        <v>771.769</v>
      </c>
      <c r="F135" s="6">
        <v>0</v>
      </c>
      <c r="G135" s="6">
        <v>56.623</v>
      </c>
      <c r="H135" s="6">
        <v>501.592</v>
      </c>
      <c r="I135" s="6">
        <v>0</v>
      </c>
      <c r="J135" s="6">
        <v>0</v>
      </c>
      <c r="K135" s="6">
        <v>79.204</v>
      </c>
      <c r="L135" s="6">
        <v>2166.723</v>
      </c>
      <c r="M135" s="6">
        <v>66.15</v>
      </c>
    </row>
    <row r="136" spans="1:13" ht="12.75">
      <c r="A136" s="2" t="s">
        <v>145</v>
      </c>
      <c r="B136" s="15" t="s">
        <v>159</v>
      </c>
      <c r="C136" s="6">
        <f t="shared" si="17"/>
        <v>1582.0939999999998</v>
      </c>
      <c r="D136" s="6">
        <v>625.061</v>
      </c>
      <c r="E136" s="6">
        <v>229.443</v>
      </c>
      <c r="F136" s="6">
        <v>156.652</v>
      </c>
      <c r="G136" s="6">
        <v>31.5</v>
      </c>
      <c r="H136" s="6">
        <v>163.059</v>
      </c>
      <c r="I136" s="6">
        <v>0</v>
      </c>
      <c r="J136" s="6">
        <v>0</v>
      </c>
      <c r="K136" s="6">
        <v>130.376</v>
      </c>
      <c r="L136" s="6">
        <v>228.841</v>
      </c>
      <c r="M136" s="6">
        <v>17.162</v>
      </c>
    </row>
    <row r="137" spans="1:13" s="25" customFormat="1" ht="12.75">
      <c r="A137" s="1" t="s">
        <v>274</v>
      </c>
      <c r="C137" s="23">
        <f>SUM(D137:M137)</f>
        <v>154568.934</v>
      </c>
      <c r="D137" s="23">
        <f aca="true" t="shared" si="18" ref="D137:M137">SUM(D123:D136)</f>
        <v>51613.018</v>
      </c>
      <c r="E137" s="23">
        <f t="shared" si="18"/>
        <v>20988.42</v>
      </c>
      <c r="F137" s="23">
        <f t="shared" si="18"/>
        <v>49137.611000000004</v>
      </c>
      <c r="G137" s="23">
        <f t="shared" si="18"/>
        <v>1845.1399999999999</v>
      </c>
      <c r="H137" s="23">
        <f t="shared" si="18"/>
        <v>8110.379000000001</v>
      </c>
      <c r="I137" s="23">
        <f t="shared" si="18"/>
        <v>0</v>
      </c>
      <c r="J137" s="23">
        <f t="shared" si="18"/>
        <v>2459.548</v>
      </c>
      <c r="K137" s="23">
        <f t="shared" si="18"/>
        <v>2928.224</v>
      </c>
      <c r="L137" s="23">
        <f t="shared" si="18"/>
        <v>15482.018</v>
      </c>
      <c r="M137" s="23">
        <f t="shared" si="18"/>
        <v>2004.576</v>
      </c>
    </row>
    <row r="138" spans="1:13" s="5" customFormat="1" ht="12.75">
      <c r="A138" s="5" t="s">
        <v>161</v>
      </c>
      <c r="B138" s="5" t="s">
        <v>162</v>
      </c>
      <c r="C138" s="6">
        <f t="shared" si="17"/>
        <v>7029.029</v>
      </c>
      <c r="D138" s="6">
        <v>4221.255</v>
      </c>
      <c r="E138" s="6">
        <v>2400.531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407.243</v>
      </c>
      <c r="L138" s="6">
        <v>0</v>
      </c>
      <c r="M138" s="6">
        <v>0</v>
      </c>
    </row>
    <row r="139" spans="1:13" s="5" customFormat="1" ht="12.75">
      <c r="A139" s="5" t="s">
        <v>161</v>
      </c>
      <c r="B139" s="5" t="s">
        <v>163</v>
      </c>
      <c r="C139" s="6">
        <f t="shared" si="17"/>
        <v>38652.878</v>
      </c>
      <c r="D139" s="6">
        <v>18971.073</v>
      </c>
      <c r="E139" s="6">
        <v>14452.143</v>
      </c>
      <c r="F139" s="6">
        <v>0</v>
      </c>
      <c r="G139" s="6">
        <v>413.798</v>
      </c>
      <c r="H139" s="6">
        <v>3597.253</v>
      </c>
      <c r="I139" s="6">
        <v>0</v>
      </c>
      <c r="J139" s="6">
        <v>0</v>
      </c>
      <c r="K139" s="6">
        <v>1218.611</v>
      </c>
      <c r="L139" s="6">
        <v>0</v>
      </c>
      <c r="M139" s="6">
        <v>0</v>
      </c>
    </row>
    <row r="140" spans="1:13" s="5" customFormat="1" ht="12.75">
      <c r="A140" s="5" t="s">
        <v>161</v>
      </c>
      <c r="B140" s="5" t="s">
        <v>164</v>
      </c>
      <c r="C140" s="6">
        <f t="shared" si="17"/>
        <v>19233.817</v>
      </c>
      <c r="D140" s="6">
        <v>7067.929</v>
      </c>
      <c r="E140" s="6">
        <v>2034.423</v>
      </c>
      <c r="F140" s="6">
        <v>0</v>
      </c>
      <c r="G140" s="6">
        <v>82.554</v>
      </c>
      <c r="H140" s="6">
        <v>636.181</v>
      </c>
      <c r="I140" s="6">
        <v>0</v>
      </c>
      <c r="J140" s="6">
        <v>9049.502</v>
      </c>
      <c r="K140" s="6">
        <v>349.066</v>
      </c>
      <c r="L140" s="6">
        <v>0</v>
      </c>
      <c r="M140" s="6">
        <v>14.162</v>
      </c>
    </row>
    <row r="141" spans="1:13" s="25" customFormat="1" ht="12.75">
      <c r="A141" s="1" t="s">
        <v>165</v>
      </c>
      <c r="C141" s="23">
        <f>SUM(D141:M141)</f>
        <v>64915.723999999995</v>
      </c>
      <c r="D141" s="23">
        <f>+D138+D139+D140</f>
        <v>30260.257</v>
      </c>
      <c r="E141" s="23">
        <f aca="true" t="shared" si="19" ref="E141:M141">+E138+E139+E140</f>
        <v>18887.096999999998</v>
      </c>
      <c r="F141" s="23">
        <f t="shared" si="19"/>
        <v>0</v>
      </c>
      <c r="G141" s="23">
        <f t="shared" si="19"/>
        <v>496.352</v>
      </c>
      <c r="H141" s="23">
        <f t="shared" si="19"/>
        <v>4233.434</v>
      </c>
      <c r="I141" s="23">
        <f t="shared" si="19"/>
        <v>0</v>
      </c>
      <c r="J141" s="23">
        <f t="shared" si="19"/>
        <v>9049.502</v>
      </c>
      <c r="K141" s="23">
        <f t="shared" si="19"/>
        <v>1974.92</v>
      </c>
      <c r="L141" s="23">
        <f t="shared" si="19"/>
        <v>0</v>
      </c>
      <c r="M141" s="23">
        <f t="shared" si="19"/>
        <v>14.162</v>
      </c>
    </row>
    <row r="142" spans="1:13" s="5" customFormat="1" ht="12.75">
      <c r="A142" s="5" t="s">
        <v>166</v>
      </c>
      <c r="B142" s="5" t="s">
        <v>167</v>
      </c>
      <c r="C142" s="6">
        <f t="shared" si="17"/>
        <v>1064.262</v>
      </c>
      <c r="D142" s="6">
        <v>0</v>
      </c>
      <c r="E142" s="6">
        <v>238.261</v>
      </c>
      <c r="F142" s="6">
        <v>43.523</v>
      </c>
      <c r="G142" s="6">
        <v>0</v>
      </c>
      <c r="H142" s="6">
        <v>80.177</v>
      </c>
      <c r="I142" s="6">
        <v>0</v>
      </c>
      <c r="J142" s="6">
        <v>0</v>
      </c>
      <c r="K142" s="6">
        <v>38.109</v>
      </c>
      <c r="L142" s="6">
        <v>664.192</v>
      </c>
      <c r="M142" s="6">
        <v>0</v>
      </c>
    </row>
    <row r="143" spans="1:13" s="5" customFormat="1" ht="12.75">
      <c r="A143" s="5" t="s">
        <v>166</v>
      </c>
      <c r="B143" s="5" t="s">
        <v>168</v>
      </c>
      <c r="C143" s="6">
        <f t="shared" si="17"/>
        <v>1733.1829999999998</v>
      </c>
      <c r="D143" s="6">
        <v>880.298</v>
      </c>
      <c r="E143" s="6">
        <v>521.217</v>
      </c>
      <c r="F143" s="6">
        <v>0</v>
      </c>
      <c r="G143" s="6">
        <v>135</v>
      </c>
      <c r="H143" s="6">
        <v>129.556</v>
      </c>
      <c r="I143" s="6">
        <v>0</v>
      </c>
      <c r="J143" s="6">
        <v>0</v>
      </c>
      <c r="K143" s="6">
        <v>60.176</v>
      </c>
      <c r="L143" s="6">
        <v>0</v>
      </c>
      <c r="M143" s="6">
        <v>6.936</v>
      </c>
    </row>
    <row r="144" spans="1:13" ht="12.75">
      <c r="A144" s="2" t="s">
        <v>166</v>
      </c>
      <c r="B144" s="3" t="s">
        <v>169</v>
      </c>
      <c r="C144" s="24">
        <f t="shared" si="17"/>
        <v>3828.6949999999997</v>
      </c>
      <c r="D144" s="24">
        <v>2568.758</v>
      </c>
      <c r="E144" s="24">
        <v>696.348</v>
      </c>
      <c r="F144" s="24">
        <v>0</v>
      </c>
      <c r="G144" s="24">
        <v>0</v>
      </c>
      <c r="H144" s="24">
        <v>173.622</v>
      </c>
      <c r="I144" s="24">
        <v>0</v>
      </c>
      <c r="J144" s="24">
        <v>0</v>
      </c>
      <c r="K144" s="24">
        <v>389.967</v>
      </c>
      <c r="L144" s="24">
        <v>0</v>
      </c>
      <c r="M144" s="24">
        <v>0</v>
      </c>
    </row>
    <row r="145" spans="1:13" s="5" customFormat="1" ht="12.75">
      <c r="A145" s="5" t="s">
        <v>166</v>
      </c>
      <c r="B145" s="5" t="s">
        <v>164</v>
      </c>
      <c r="C145" s="6">
        <f t="shared" si="17"/>
        <v>66372.87700000001</v>
      </c>
      <c r="D145" s="6">
        <v>32898.788</v>
      </c>
      <c r="E145" s="6">
        <v>22050.252</v>
      </c>
      <c r="F145" s="6">
        <v>0</v>
      </c>
      <c r="G145" s="6">
        <v>199.6</v>
      </c>
      <c r="H145" s="6">
        <v>4351.857</v>
      </c>
      <c r="I145" s="6">
        <v>0</v>
      </c>
      <c r="J145" s="6">
        <v>3152.406</v>
      </c>
      <c r="K145" s="6">
        <v>2933.369</v>
      </c>
      <c r="L145" s="6">
        <v>0</v>
      </c>
      <c r="M145" s="6">
        <v>786.605</v>
      </c>
    </row>
    <row r="146" spans="1:13" s="10" customFormat="1" ht="12.75">
      <c r="A146" s="9" t="s">
        <v>170</v>
      </c>
      <c r="C146" s="11">
        <f>SUM(D146:M146)</f>
        <v>72999.01699999999</v>
      </c>
      <c r="D146" s="11">
        <f>+D142+D143+D144+D145</f>
        <v>36347.844</v>
      </c>
      <c r="E146" s="11">
        <f aca="true" t="shared" si="20" ref="E146:M146">+E142+E143+E144+E145</f>
        <v>23506.078</v>
      </c>
      <c r="F146" s="11">
        <f t="shared" si="20"/>
        <v>43.523</v>
      </c>
      <c r="G146" s="11">
        <f t="shared" si="20"/>
        <v>334.6</v>
      </c>
      <c r="H146" s="11">
        <f t="shared" si="20"/>
        <v>4735.2119999999995</v>
      </c>
      <c r="I146" s="11">
        <f t="shared" si="20"/>
        <v>0</v>
      </c>
      <c r="J146" s="11">
        <f t="shared" si="20"/>
        <v>3152.406</v>
      </c>
      <c r="K146" s="11">
        <f t="shared" si="20"/>
        <v>3421.621</v>
      </c>
      <c r="L146" s="11">
        <f t="shared" si="20"/>
        <v>664.192</v>
      </c>
      <c r="M146" s="11">
        <f t="shared" si="20"/>
        <v>793.541</v>
      </c>
    </row>
    <row r="147" spans="1:13" s="5" customFormat="1" ht="12.75">
      <c r="A147" s="5" t="s">
        <v>171</v>
      </c>
      <c r="B147" s="5" t="s">
        <v>172</v>
      </c>
      <c r="C147" s="6">
        <f t="shared" si="17"/>
        <v>5183.832</v>
      </c>
      <c r="D147" s="6">
        <v>2132.309</v>
      </c>
      <c r="E147" s="6">
        <v>1459.468</v>
      </c>
      <c r="F147" s="6">
        <v>0</v>
      </c>
      <c r="G147" s="6">
        <v>0</v>
      </c>
      <c r="H147" s="6">
        <v>223.64</v>
      </c>
      <c r="I147" s="6">
        <v>0</v>
      </c>
      <c r="J147" s="6">
        <v>0</v>
      </c>
      <c r="K147" s="6">
        <v>134.819</v>
      </c>
      <c r="L147" s="6">
        <v>1233.596</v>
      </c>
      <c r="M147" s="6">
        <v>0</v>
      </c>
    </row>
    <row r="148" spans="1:13" s="5" customFormat="1" ht="12.75">
      <c r="A148" s="5" t="s">
        <v>171</v>
      </c>
      <c r="B148" s="5" t="s">
        <v>173</v>
      </c>
      <c r="C148" s="6">
        <f t="shared" si="17"/>
        <v>5989.509</v>
      </c>
      <c r="D148" s="6">
        <v>1635.903</v>
      </c>
      <c r="E148" s="6">
        <v>957.114</v>
      </c>
      <c r="F148" s="6">
        <v>543.851</v>
      </c>
      <c r="G148" s="6">
        <v>56.412</v>
      </c>
      <c r="H148" s="6">
        <v>172.25</v>
      </c>
      <c r="I148" s="6">
        <v>0</v>
      </c>
      <c r="J148" s="6">
        <v>0</v>
      </c>
      <c r="K148" s="6">
        <v>155.979</v>
      </c>
      <c r="L148" s="6">
        <v>2410.963</v>
      </c>
      <c r="M148" s="6">
        <v>57.037</v>
      </c>
    </row>
    <row r="149" spans="1:13" ht="12.75">
      <c r="A149" s="2" t="s">
        <v>171</v>
      </c>
      <c r="B149" s="3" t="s">
        <v>174</v>
      </c>
      <c r="C149" s="24">
        <f t="shared" si="17"/>
        <v>5045.384</v>
      </c>
      <c r="D149" s="24">
        <v>1326.736</v>
      </c>
      <c r="E149" s="24">
        <v>756.718</v>
      </c>
      <c r="F149" s="24">
        <v>0</v>
      </c>
      <c r="G149" s="24">
        <v>81.823</v>
      </c>
      <c r="H149" s="24">
        <v>185.691</v>
      </c>
      <c r="I149" s="24">
        <v>0</v>
      </c>
      <c r="J149" s="24">
        <v>86.869</v>
      </c>
      <c r="K149" s="24">
        <v>168.148</v>
      </c>
      <c r="L149" s="24">
        <v>2366.86</v>
      </c>
      <c r="M149" s="24">
        <v>72.539</v>
      </c>
    </row>
    <row r="150" spans="1:13" s="5" customFormat="1" ht="12.75">
      <c r="A150" s="5" t="s">
        <v>171</v>
      </c>
      <c r="B150" s="5" t="s">
        <v>275</v>
      </c>
      <c r="C150" s="6">
        <f t="shared" si="17"/>
        <v>3409.0069999999996</v>
      </c>
      <c r="D150" s="6">
        <v>950.312</v>
      </c>
      <c r="E150" s="6">
        <v>492.159</v>
      </c>
      <c r="F150" s="6">
        <v>0</v>
      </c>
      <c r="G150" s="6">
        <v>0</v>
      </c>
      <c r="H150" s="6">
        <v>301.07</v>
      </c>
      <c r="I150" s="6">
        <v>0</v>
      </c>
      <c r="J150" s="6">
        <v>0</v>
      </c>
      <c r="K150" s="6">
        <v>134.791</v>
      </c>
      <c r="L150" s="6">
        <v>1486.196</v>
      </c>
      <c r="M150" s="6">
        <v>44.479</v>
      </c>
    </row>
    <row r="151" spans="1:13" s="5" customFormat="1" ht="12.75">
      <c r="A151" s="5" t="s">
        <v>171</v>
      </c>
      <c r="B151" s="5" t="s">
        <v>176</v>
      </c>
      <c r="C151" s="6">
        <f t="shared" si="17"/>
        <v>6724.461999999999</v>
      </c>
      <c r="D151" s="6">
        <v>1359.431</v>
      </c>
      <c r="E151" s="6">
        <v>500.53</v>
      </c>
      <c r="F151" s="6">
        <v>3457.252</v>
      </c>
      <c r="G151" s="6">
        <v>0</v>
      </c>
      <c r="H151" s="6">
        <v>209.007</v>
      </c>
      <c r="I151" s="6">
        <v>0</v>
      </c>
      <c r="J151" s="6">
        <v>0</v>
      </c>
      <c r="K151" s="6">
        <v>158.021</v>
      </c>
      <c r="L151" s="6">
        <v>1011.851</v>
      </c>
      <c r="M151" s="6">
        <v>28.37</v>
      </c>
    </row>
    <row r="152" spans="1:13" ht="12.75">
      <c r="A152" s="2" t="s">
        <v>171</v>
      </c>
      <c r="B152" s="3" t="s">
        <v>177</v>
      </c>
      <c r="C152" s="24">
        <f t="shared" si="17"/>
        <v>4240.9800000000005</v>
      </c>
      <c r="D152" s="24">
        <v>960.302</v>
      </c>
      <c r="E152" s="24">
        <v>1642.303</v>
      </c>
      <c r="F152" s="24">
        <v>0</v>
      </c>
      <c r="G152" s="24">
        <v>0</v>
      </c>
      <c r="H152" s="24">
        <v>95.366</v>
      </c>
      <c r="I152" s="24">
        <v>0</v>
      </c>
      <c r="J152" s="24">
        <v>0</v>
      </c>
      <c r="K152" s="24">
        <v>77.924</v>
      </c>
      <c r="L152" s="24">
        <v>1433.343</v>
      </c>
      <c r="M152" s="24">
        <v>31.742</v>
      </c>
    </row>
    <row r="153" spans="1:13" s="5" customFormat="1" ht="12.75">
      <c r="A153" s="5" t="s">
        <v>171</v>
      </c>
      <c r="B153" s="5" t="s">
        <v>178</v>
      </c>
      <c r="C153" s="6">
        <f t="shared" si="17"/>
        <v>5537.627</v>
      </c>
      <c r="D153" s="6">
        <v>2285.01</v>
      </c>
      <c r="E153" s="6">
        <v>388.476</v>
      </c>
      <c r="F153" s="6">
        <v>0</v>
      </c>
      <c r="G153" s="6">
        <v>0</v>
      </c>
      <c r="H153" s="6">
        <v>247.886</v>
      </c>
      <c r="I153" s="6">
        <v>0</v>
      </c>
      <c r="J153" s="6">
        <v>0</v>
      </c>
      <c r="K153" s="6">
        <v>121.938</v>
      </c>
      <c r="L153" s="6">
        <v>2453.649</v>
      </c>
      <c r="M153" s="6">
        <v>40.668</v>
      </c>
    </row>
    <row r="154" spans="1:13" s="5" customFormat="1" ht="12.75">
      <c r="A154" s="5" t="s">
        <v>171</v>
      </c>
      <c r="B154" s="5" t="s">
        <v>179</v>
      </c>
      <c r="C154" s="6">
        <f t="shared" si="17"/>
        <v>46488.52</v>
      </c>
      <c r="D154" s="6">
        <v>25229.389</v>
      </c>
      <c r="E154" s="6">
        <v>13663.538</v>
      </c>
      <c r="F154" s="6">
        <v>3290.852</v>
      </c>
      <c r="G154" s="6">
        <v>21.343</v>
      </c>
      <c r="H154" s="6">
        <v>2120.143</v>
      </c>
      <c r="I154" s="6">
        <v>0</v>
      </c>
      <c r="J154" s="6">
        <v>0</v>
      </c>
      <c r="K154" s="6">
        <v>451.235</v>
      </c>
      <c r="L154" s="6">
        <v>1372.441</v>
      </c>
      <c r="M154" s="6">
        <v>339.579</v>
      </c>
    </row>
    <row r="155" spans="1:13" s="5" customFormat="1" ht="12.75">
      <c r="A155" s="5" t="s">
        <v>171</v>
      </c>
      <c r="B155" s="5" t="s">
        <v>180</v>
      </c>
      <c r="C155" s="6">
        <f t="shared" si="17"/>
        <v>47534.69</v>
      </c>
      <c r="D155" s="6">
        <v>15654.595</v>
      </c>
      <c r="E155" s="6">
        <v>7267.788</v>
      </c>
      <c r="F155" s="6">
        <v>19376.248</v>
      </c>
      <c r="G155" s="6">
        <v>224.167</v>
      </c>
      <c r="H155" s="6">
        <v>2184.211</v>
      </c>
      <c r="I155" s="6">
        <v>0</v>
      </c>
      <c r="J155" s="6">
        <v>0</v>
      </c>
      <c r="K155" s="6">
        <v>1102.524</v>
      </c>
      <c r="L155" s="6">
        <v>1414.605</v>
      </c>
      <c r="M155" s="6">
        <v>310.552</v>
      </c>
    </row>
    <row r="156" spans="1:13" s="5" customFormat="1" ht="12.75">
      <c r="A156" s="5" t="s">
        <v>171</v>
      </c>
      <c r="B156" s="5" t="s">
        <v>181</v>
      </c>
      <c r="C156" s="6">
        <f t="shared" si="17"/>
        <v>73006.761</v>
      </c>
      <c r="D156" s="6">
        <v>20629.496</v>
      </c>
      <c r="E156" s="6">
        <v>8261.283</v>
      </c>
      <c r="F156" s="6">
        <v>30941.568</v>
      </c>
      <c r="G156" s="6">
        <v>0</v>
      </c>
      <c r="H156" s="6">
        <v>2573.494</v>
      </c>
      <c r="I156" s="6">
        <v>0</v>
      </c>
      <c r="J156" s="6">
        <v>0</v>
      </c>
      <c r="K156" s="6">
        <v>1255.105</v>
      </c>
      <c r="L156" s="6">
        <v>8472.752</v>
      </c>
      <c r="M156" s="6">
        <v>873.063</v>
      </c>
    </row>
    <row r="157" spans="1:13" s="5" customFormat="1" ht="12.75">
      <c r="A157" s="5" t="s">
        <v>171</v>
      </c>
      <c r="B157" s="5" t="s">
        <v>182</v>
      </c>
      <c r="C157" s="6">
        <f t="shared" si="17"/>
        <v>3317.867</v>
      </c>
      <c r="D157" s="6">
        <v>683.072</v>
      </c>
      <c r="E157" s="6">
        <v>131.882</v>
      </c>
      <c r="F157" s="6">
        <v>21.243</v>
      </c>
      <c r="G157" s="6">
        <v>155.367</v>
      </c>
      <c r="H157" s="6">
        <v>77.032</v>
      </c>
      <c r="I157" s="6">
        <v>0</v>
      </c>
      <c r="J157" s="6">
        <v>0</v>
      </c>
      <c r="K157" s="6">
        <v>172.898</v>
      </c>
      <c r="L157" s="6">
        <v>2060.9</v>
      </c>
      <c r="M157" s="6">
        <v>15.473</v>
      </c>
    </row>
    <row r="158" spans="1:13" ht="12.75">
      <c r="A158" s="2" t="s">
        <v>171</v>
      </c>
      <c r="B158" s="3" t="s">
        <v>183</v>
      </c>
      <c r="C158" s="24">
        <f t="shared" si="17"/>
        <v>4103.155</v>
      </c>
      <c r="D158" s="24">
        <v>1227.662</v>
      </c>
      <c r="E158" s="24">
        <v>639.47</v>
      </c>
      <c r="F158" s="24">
        <v>0</v>
      </c>
      <c r="G158" s="24">
        <v>0</v>
      </c>
      <c r="H158" s="24">
        <v>217.848</v>
      </c>
      <c r="I158" s="24">
        <v>0</v>
      </c>
      <c r="J158" s="24">
        <v>0</v>
      </c>
      <c r="K158" s="24">
        <v>0</v>
      </c>
      <c r="L158" s="24">
        <v>2018.175</v>
      </c>
      <c r="M158" s="24">
        <v>0</v>
      </c>
    </row>
    <row r="159" spans="1:13" s="5" customFormat="1" ht="12.75">
      <c r="A159" s="5" t="s">
        <v>171</v>
      </c>
      <c r="B159" s="5" t="s">
        <v>184</v>
      </c>
      <c r="C159" s="6">
        <f t="shared" si="17"/>
        <v>2894.1200000000003</v>
      </c>
      <c r="D159" s="6">
        <v>535.302</v>
      </c>
      <c r="E159" s="6">
        <v>1071.239</v>
      </c>
      <c r="F159" s="6">
        <v>0</v>
      </c>
      <c r="G159" s="6">
        <v>0</v>
      </c>
      <c r="H159" s="6">
        <v>327.685</v>
      </c>
      <c r="I159" s="6">
        <v>0</v>
      </c>
      <c r="J159" s="6">
        <v>0</v>
      </c>
      <c r="K159" s="6">
        <v>118.703</v>
      </c>
      <c r="L159" s="6">
        <v>779.358</v>
      </c>
      <c r="M159" s="6">
        <v>61.833</v>
      </c>
    </row>
    <row r="160" spans="1:13" s="5" customFormat="1" ht="12.75">
      <c r="A160" s="5" t="s">
        <v>171</v>
      </c>
      <c r="B160" s="5" t="s">
        <v>185</v>
      </c>
      <c r="C160" s="6">
        <f t="shared" si="17"/>
        <v>39353.69300000001</v>
      </c>
      <c r="D160" s="6">
        <v>11972.797</v>
      </c>
      <c r="E160" s="6">
        <v>4161.661</v>
      </c>
      <c r="F160" s="6">
        <v>14941.539</v>
      </c>
      <c r="G160" s="6">
        <v>0</v>
      </c>
      <c r="H160" s="6">
        <v>1448.5</v>
      </c>
      <c r="I160" s="6">
        <v>0</v>
      </c>
      <c r="J160" s="6">
        <v>0</v>
      </c>
      <c r="K160" s="6">
        <v>319.193</v>
      </c>
      <c r="L160" s="6">
        <v>6009.131</v>
      </c>
      <c r="M160" s="6">
        <v>500.872</v>
      </c>
    </row>
    <row r="161" spans="1:13" s="5" customFormat="1" ht="12.75">
      <c r="A161" s="5" t="s">
        <v>171</v>
      </c>
      <c r="B161" s="5" t="s">
        <v>186</v>
      </c>
      <c r="C161" s="6">
        <f t="shared" si="17"/>
        <v>31289.313</v>
      </c>
      <c r="D161" s="6">
        <v>8384.512</v>
      </c>
      <c r="E161" s="6">
        <v>6505.812</v>
      </c>
      <c r="F161" s="6">
        <v>12175.179</v>
      </c>
      <c r="G161" s="6">
        <v>193.25</v>
      </c>
      <c r="H161" s="6">
        <v>816.567</v>
      </c>
      <c r="I161" s="6">
        <v>0</v>
      </c>
      <c r="J161" s="6">
        <v>0</v>
      </c>
      <c r="K161" s="6">
        <v>241.748</v>
      </c>
      <c r="L161" s="6">
        <v>2972.245</v>
      </c>
      <c r="M161" s="6">
        <v>0</v>
      </c>
    </row>
    <row r="162" spans="1:13" ht="12.75">
      <c r="A162" s="2" t="s">
        <v>171</v>
      </c>
      <c r="B162" s="3" t="s">
        <v>187</v>
      </c>
      <c r="C162" s="24">
        <f t="shared" si="17"/>
        <v>3979.54</v>
      </c>
      <c r="D162" s="24">
        <v>202.906</v>
      </c>
      <c r="E162" s="24">
        <v>0</v>
      </c>
      <c r="F162" s="24">
        <v>741.653</v>
      </c>
      <c r="G162" s="24">
        <v>0</v>
      </c>
      <c r="H162" s="24">
        <v>68.622</v>
      </c>
      <c r="I162" s="24">
        <v>0</v>
      </c>
      <c r="J162" s="24">
        <v>0</v>
      </c>
      <c r="K162" s="24">
        <v>30.263</v>
      </c>
      <c r="L162" s="24">
        <v>2935.766</v>
      </c>
      <c r="M162" s="24">
        <v>0.33</v>
      </c>
    </row>
    <row r="163" spans="1:13" s="5" customFormat="1" ht="12.75">
      <c r="A163" s="5" t="s">
        <v>171</v>
      </c>
      <c r="B163" s="5" t="s">
        <v>188</v>
      </c>
      <c r="C163" s="6">
        <f t="shared" si="17"/>
        <v>13722.626</v>
      </c>
      <c r="D163" s="6">
        <v>7488.504</v>
      </c>
      <c r="E163" s="6">
        <v>265.493</v>
      </c>
      <c r="F163" s="6">
        <v>71.693</v>
      </c>
      <c r="G163" s="6">
        <v>0</v>
      </c>
      <c r="H163" s="6">
        <v>819.738</v>
      </c>
      <c r="I163" s="6">
        <v>0</v>
      </c>
      <c r="J163" s="6">
        <v>0</v>
      </c>
      <c r="K163" s="6">
        <v>194.768</v>
      </c>
      <c r="L163" s="6">
        <v>4758.436</v>
      </c>
      <c r="M163" s="6">
        <v>123.994</v>
      </c>
    </row>
    <row r="164" spans="1:13" s="5" customFormat="1" ht="12.75">
      <c r="A164" s="5" t="s">
        <v>171</v>
      </c>
      <c r="B164" s="5" t="s">
        <v>189</v>
      </c>
      <c r="C164" s="6">
        <f t="shared" si="17"/>
        <v>8641.708</v>
      </c>
      <c r="D164" s="6">
        <v>4967.496</v>
      </c>
      <c r="E164" s="6">
        <v>1360.23</v>
      </c>
      <c r="F164" s="6">
        <v>440.122</v>
      </c>
      <c r="G164" s="6">
        <v>0</v>
      </c>
      <c r="H164" s="6">
        <v>522.35</v>
      </c>
      <c r="I164" s="6">
        <v>0</v>
      </c>
      <c r="J164" s="6">
        <v>0</v>
      </c>
      <c r="K164" s="6">
        <v>198.15</v>
      </c>
      <c r="L164" s="6">
        <v>1118.22</v>
      </c>
      <c r="M164" s="6">
        <v>35.14</v>
      </c>
    </row>
    <row r="165" spans="1:13" s="5" customFormat="1" ht="12.75">
      <c r="A165" s="5" t="s">
        <v>171</v>
      </c>
      <c r="B165" s="5" t="s">
        <v>190</v>
      </c>
      <c r="C165" s="6">
        <f t="shared" si="17"/>
        <v>7915.734</v>
      </c>
      <c r="D165" s="6">
        <v>3259.021</v>
      </c>
      <c r="E165" s="6">
        <v>1403.559</v>
      </c>
      <c r="F165" s="6">
        <v>542.583</v>
      </c>
      <c r="G165" s="6">
        <v>75.566</v>
      </c>
      <c r="H165" s="6">
        <v>422.122</v>
      </c>
      <c r="I165" s="6">
        <v>0</v>
      </c>
      <c r="J165" s="6">
        <v>0</v>
      </c>
      <c r="K165" s="6">
        <v>98.361</v>
      </c>
      <c r="L165" s="6">
        <v>2072.931</v>
      </c>
      <c r="M165" s="6">
        <v>41.591</v>
      </c>
    </row>
    <row r="166" spans="1:13" s="5" customFormat="1" ht="12.75">
      <c r="A166" s="5" t="s">
        <v>171</v>
      </c>
      <c r="B166" s="5" t="s">
        <v>191</v>
      </c>
      <c r="C166" s="6">
        <f t="shared" si="17"/>
        <v>7851.726999999999</v>
      </c>
      <c r="D166" s="6">
        <v>2856.897</v>
      </c>
      <c r="E166" s="6">
        <v>1556.165</v>
      </c>
      <c r="F166" s="6">
        <v>35.788</v>
      </c>
      <c r="G166" s="6">
        <v>51.44</v>
      </c>
      <c r="H166" s="6">
        <v>933.668</v>
      </c>
      <c r="I166" s="6">
        <v>0</v>
      </c>
      <c r="J166" s="6">
        <v>0</v>
      </c>
      <c r="K166" s="6">
        <v>128.448</v>
      </c>
      <c r="L166" s="6">
        <v>2273.472</v>
      </c>
      <c r="M166" s="6">
        <v>15.849</v>
      </c>
    </row>
    <row r="167" spans="1:13" s="5" customFormat="1" ht="12.75">
      <c r="A167" s="5" t="s">
        <v>171</v>
      </c>
      <c r="B167" s="5" t="s">
        <v>192</v>
      </c>
      <c r="C167" s="6">
        <f t="shared" si="17"/>
        <v>6730.446000000001</v>
      </c>
      <c r="D167" s="6">
        <v>2872.647</v>
      </c>
      <c r="E167" s="6">
        <v>1113.923</v>
      </c>
      <c r="F167" s="6">
        <v>618.576</v>
      </c>
      <c r="G167" s="6">
        <v>56.541</v>
      </c>
      <c r="H167" s="6">
        <v>388.719</v>
      </c>
      <c r="I167" s="6">
        <v>0</v>
      </c>
      <c r="J167" s="6">
        <v>0</v>
      </c>
      <c r="K167" s="6">
        <v>169.484</v>
      </c>
      <c r="L167" s="6">
        <v>1501.399</v>
      </c>
      <c r="M167" s="6">
        <v>9.157</v>
      </c>
    </row>
    <row r="168" spans="1:13" s="5" customFormat="1" ht="12.75">
      <c r="A168" s="5" t="s">
        <v>171</v>
      </c>
      <c r="B168" s="5" t="s">
        <v>193</v>
      </c>
      <c r="C168" s="6">
        <f t="shared" si="17"/>
        <v>10544.497000000001</v>
      </c>
      <c r="D168" s="6">
        <v>2997.944</v>
      </c>
      <c r="E168" s="6">
        <v>648.809</v>
      </c>
      <c r="F168" s="6">
        <v>4389.145</v>
      </c>
      <c r="G168" s="6">
        <v>94.387</v>
      </c>
      <c r="H168" s="6">
        <v>432.183</v>
      </c>
      <c r="I168" s="6">
        <v>0</v>
      </c>
      <c r="J168" s="6">
        <v>0</v>
      </c>
      <c r="K168" s="6">
        <v>138.187</v>
      </c>
      <c r="L168" s="6">
        <v>1719.394</v>
      </c>
      <c r="M168" s="6">
        <v>124.448</v>
      </c>
    </row>
    <row r="169" spans="1:13" s="5" customFormat="1" ht="12.75">
      <c r="A169" s="5" t="s">
        <v>171</v>
      </c>
      <c r="B169" s="5" t="s">
        <v>194</v>
      </c>
      <c r="C169" s="6">
        <f t="shared" si="17"/>
        <v>6360.116999999999</v>
      </c>
      <c r="D169" s="6">
        <v>3574.167</v>
      </c>
      <c r="E169" s="6">
        <v>1421.124</v>
      </c>
      <c r="F169" s="6">
        <v>74.574</v>
      </c>
      <c r="G169" s="6">
        <v>0</v>
      </c>
      <c r="H169" s="6">
        <v>538.576</v>
      </c>
      <c r="I169" s="6">
        <v>0</v>
      </c>
      <c r="J169" s="6">
        <v>0</v>
      </c>
      <c r="K169" s="6">
        <v>260.892</v>
      </c>
      <c r="L169" s="6">
        <v>490.784</v>
      </c>
      <c r="M169" s="6">
        <v>0</v>
      </c>
    </row>
    <row r="170" spans="1:13" s="5" customFormat="1" ht="12.75">
      <c r="A170" s="5" t="s">
        <v>171</v>
      </c>
      <c r="B170" s="5" t="s">
        <v>195</v>
      </c>
      <c r="C170" s="6">
        <f t="shared" si="17"/>
        <v>7191.487000000001</v>
      </c>
      <c r="D170" s="6">
        <v>2001.427</v>
      </c>
      <c r="E170" s="6">
        <v>829.047</v>
      </c>
      <c r="F170" s="6">
        <v>1491.018</v>
      </c>
      <c r="G170" s="6">
        <v>0</v>
      </c>
      <c r="H170" s="6">
        <v>371.038</v>
      </c>
      <c r="I170" s="6">
        <v>0</v>
      </c>
      <c r="J170" s="6">
        <v>0</v>
      </c>
      <c r="K170" s="6">
        <v>134.261</v>
      </c>
      <c r="L170" s="6">
        <v>2364.696</v>
      </c>
      <c r="M170" s="6">
        <v>0</v>
      </c>
    </row>
    <row r="171" spans="1:13" s="5" customFormat="1" ht="12.75">
      <c r="A171" s="5" t="s">
        <v>171</v>
      </c>
      <c r="B171" s="5" t="s">
        <v>196</v>
      </c>
      <c r="C171" s="6">
        <f t="shared" si="17"/>
        <v>17747.269</v>
      </c>
      <c r="D171" s="6">
        <v>4816.157</v>
      </c>
      <c r="E171" s="6">
        <v>1348.22</v>
      </c>
      <c r="F171" s="6">
        <v>8403.035</v>
      </c>
      <c r="G171" s="6">
        <v>133.739</v>
      </c>
      <c r="H171" s="6">
        <v>616.078</v>
      </c>
      <c r="I171" s="6">
        <v>0</v>
      </c>
      <c r="J171" s="6">
        <v>0</v>
      </c>
      <c r="K171" s="6">
        <v>230.905</v>
      </c>
      <c r="L171" s="6">
        <v>2145.353</v>
      </c>
      <c r="M171" s="6">
        <v>53.782</v>
      </c>
    </row>
    <row r="172" spans="1:13" s="25" customFormat="1" ht="12.75">
      <c r="A172" s="1" t="s">
        <v>197</v>
      </c>
      <c r="C172" s="23">
        <f>SUM(D172:M172)</f>
        <v>374804.071</v>
      </c>
      <c r="D172" s="23">
        <f aca="true" t="shared" si="21" ref="D172:M172">SUM(D147:D171)</f>
        <v>130003.994</v>
      </c>
      <c r="E172" s="23">
        <f t="shared" si="21"/>
        <v>57846.01100000001</v>
      </c>
      <c r="F172" s="23">
        <f t="shared" si="21"/>
        <v>101555.91900000001</v>
      </c>
      <c r="G172" s="23">
        <f t="shared" si="21"/>
        <v>1144.0349999999999</v>
      </c>
      <c r="H172" s="23">
        <f t="shared" si="21"/>
        <v>16313.483999999999</v>
      </c>
      <c r="I172" s="23">
        <f t="shared" si="21"/>
        <v>0</v>
      </c>
      <c r="J172" s="23">
        <f t="shared" si="21"/>
        <v>86.869</v>
      </c>
      <c r="K172" s="23">
        <f t="shared" si="21"/>
        <v>6196.745</v>
      </c>
      <c r="L172" s="23">
        <f t="shared" si="21"/>
        <v>58876.516</v>
      </c>
      <c r="M172" s="23">
        <f t="shared" si="21"/>
        <v>2780.498</v>
      </c>
    </row>
    <row r="173" spans="1:13" s="5" customFormat="1" ht="12.75">
      <c r="A173" s="5" t="s">
        <v>198</v>
      </c>
      <c r="B173" s="5" t="s">
        <v>199</v>
      </c>
      <c r="C173" s="6">
        <f t="shared" si="17"/>
        <v>9328.758</v>
      </c>
      <c r="D173" s="6">
        <v>5507.856</v>
      </c>
      <c r="E173" s="6">
        <v>1321.97</v>
      </c>
      <c r="F173" s="6">
        <v>799.442</v>
      </c>
      <c r="G173" s="6">
        <v>21.728</v>
      </c>
      <c r="H173" s="6">
        <v>1275.432</v>
      </c>
      <c r="I173" s="6">
        <v>0</v>
      </c>
      <c r="J173" s="6">
        <v>0</v>
      </c>
      <c r="K173" s="6">
        <v>269.328</v>
      </c>
      <c r="L173" s="6">
        <v>80.892</v>
      </c>
      <c r="M173" s="6">
        <v>52.11</v>
      </c>
    </row>
    <row r="174" spans="1:13" ht="12.75">
      <c r="A174" s="2" t="s">
        <v>198</v>
      </c>
      <c r="B174" s="3" t="s">
        <v>200</v>
      </c>
      <c r="C174" s="24">
        <f t="shared" si="17"/>
        <v>745</v>
      </c>
      <c r="D174" s="24">
        <v>290</v>
      </c>
      <c r="E174" s="24">
        <v>150</v>
      </c>
      <c r="F174" s="24">
        <v>40</v>
      </c>
      <c r="G174" s="24">
        <v>0</v>
      </c>
      <c r="H174" s="24">
        <v>120</v>
      </c>
      <c r="I174" s="24">
        <v>0</v>
      </c>
      <c r="J174" s="24">
        <v>0</v>
      </c>
      <c r="K174" s="24">
        <v>35</v>
      </c>
      <c r="L174" s="24">
        <v>110</v>
      </c>
      <c r="M174" s="24">
        <v>0</v>
      </c>
    </row>
    <row r="175" spans="1:13" s="5" customFormat="1" ht="12.75">
      <c r="A175" s="5" t="s">
        <v>198</v>
      </c>
      <c r="B175" s="5" t="s">
        <v>201</v>
      </c>
      <c r="C175" s="6">
        <f t="shared" si="17"/>
        <v>701.4190000000001</v>
      </c>
      <c r="D175" s="6">
        <v>396.913</v>
      </c>
      <c r="E175" s="6">
        <v>53.624</v>
      </c>
      <c r="F175" s="6">
        <v>0</v>
      </c>
      <c r="G175" s="6">
        <v>64.8</v>
      </c>
      <c r="H175" s="6">
        <v>54.84</v>
      </c>
      <c r="I175" s="6">
        <v>0</v>
      </c>
      <c r="J175" s="6">
        <v>0</v>
      </c>
      <c r="K175" s="6">
        <v>16.215</v>
      </c>
      <c r="L175" s="6">
        <v>105.427</v>
      </c>
      <c r="M175" s="6">
        <v>9.6</v>
      </c>
    </row>
    <row r="176" spans="1:13" s="5" customFormat="1" ht="12.75">
      <c r="A176" s="5" t="s">
        <v>198</v>
      </c>
      <c r="B176" s="5" t="s">
        <v>202</v>
      </c>
      <c r="C176" s="6">
        <f t="shared" si="17"/>
        <v>1954.5919999999999</v>
      </c>
      <c r="D176" s="6">
        <v>340.248</v>
      </c>
      <c r="E176" s="6">
        <v>134.167</v>
      </c>
      <c r="F176" s="6">
        <v>1179.869</v>
      </c>
      <c r="G176" s="6">
        <v>14.041</v>
      </c>
      <c r="H176" s="6">
        <v>83.594</v>
      </c>
      <c r="I176" s="6">
        <v>0</v>
      </c>
      <c r="J176" s="6">
        <v>0</v>
      </c>
      <c r="K176" s="6">
        <v>16.22</v>
      </c>
      <c r="L176" s="6">
        <v>183.808</v>
      </c>
      <c r="M176" s="6">
        <v>2.645</v>
      </c>
    </row>
    <row r="177" spans="1:13" ht="12.75">
      <c r="A177" s="2" t="s">
        <v>198</v>
      </c>
      <c r="B177" s="5" t="s">
        <v>276</v>
      </c>
      <c r="C177" s="24">
        <f t="shared" si="17"/>
        <v>1862.258</v>
      </c>
      <c r="D177" s="24">
        <v>714.898</v>
      </c>
      <c r="E177" s="24">
        <v>629.669</v>
      </c>
      <c r="F177" s="24">
        <v>287.784</v>
      </c>
      <c r="G177" s="24">
        <v>0</v>
      </c>
      <c r="H177" s="24">
        <v>229.907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</row>
    <row r="178" spans="1:13" ht="12.75">
      <c r="A178" s="2" t="s">
        <v>198</v>
      </c>
      <c r="B178" s="3" t="s">
        <v>204</v>
      </c>
      <c r="C178" s="24">
        <f t="shared" si="17"/>
        <v>582.9260000000002</v>
      </c>
      <c r="D178" s="24">
        <v>467.72</v>
      </c>
      <c r="E178" s="24">
        <v>0</v>
      </c>
      <c r="F178" s="24">
        <v>0</v>
      </c>
      <c r="G178" s="24">
        <v>5.72</v>
      </c>
      <c r="H178" s="24">
        <v>54.158</v>
      </c>
      <c r="I178" s="24">
        <v>0</v>
      </c>
      <c r="J178" s="24">
        <v>0</v>
      </c>
      <c r="K178" s="24">
        <v>42.907</v>
      </c>
      <c r="L178" s="24">
        <v>0</v>
      </c>
      <c r="M178" s="24">
        <v>12.421</v>
      </c>
    </row>
    <row r="179" spans="1:13" s="5" customFormat="1" ht="12.75">
      <c r="A179" s="5" t="s">
        <v>198</v>
      </c>
      <c r="B179" s="5" t="s">
        <v>205</v>
      </c>
      <c r="C179" s="6">
        <f t="shared" si="17"/>
        <v>163.311</v>
      </c>
      <c r="D179" s="6">
        <v>81.26</v>
      </c>
      <c r="E179" s="6">
        <v>54.808</v>
      </c>
      <c r="F179" s="6">
        <v>0</v>
      </c>
      <c r="G179" s="6">
        <v>0</v>
      </c>
      <c r="H179" s="6">
        <v>27.243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</row>
    <row r="180" spans="1:13" ht="12.75">
      <c r="A180" s="2" t="s">
        <v>198</v>
      </c>
      <c r="B180" s="3" t="s">
        <v>206</v>
      </c>
      <c r="C180" s="24">
        <f t="shared" si="17"/>
        <v>279</v>
      </c>
      <c r="D180" s="24">
        <v>135</v>
      </c>
      <c r="E180" s="24">
        <v>60</v>
      </c>
      <c r="F180" s="24">
        <v>15</v>
      </c>
      <c r="G180" s="24">
        <v>6</v>
      </c>
      <c r="H180" s="24">
        <v>25</v>
      </c>
      <c r="I180" s="24">
        <v>0</v>
      </c>
      <c r="J180" s="24">
        <v>0</v>
      </c>
      <c r="K180" s="24">
        <v>30</v>
      </c>
      <c r="L180" s="24">
        <v>8</v>
      </c>
      <c r="M180" s="24">
        <v>0</v>
      </c>
    </row>
    <row r="181" spans="1:13" s="5" customFormat="1" ht="12.75">
      <c r="A181" s="5" t="s">
        <v>198</v>
      </c>
      <c r="B181" s="5" t="s">
        <v>207</v>
      </c>
      <c r="C181" s="6">
        <f t="shared" si="17"/>
        <v>1660.747</v>
      </c>
      <c r="D181" s="6">
        <v>799.084</v>
      </c>
      <c r="E181" s="6">
        <v>33.614</v>
      </c>
      <c r="F181" s="6">
        <v>0</v>
      </c>
      <c r="G181" s="6">
        <v>248.734</v>
      </c>
      <c r="H181" s="6">
        <v>96.759</v>
      </c>
      <c r="I181" s="6">
        <v>0</v>
      </c>
      <c r="J181" s="6">
        <v>0</v>
      </c>
      <c r="K181" s="6">
        <v>365.075</v>
      </c>
      <c r="L181" s="6">
        <v>117.481</v>
      </c>
      <c r="M181" s="6">
        <v>0</v>
      </c>
    </row>
    <row r="182" spans="1:13" s="5" customFormat="1" ht="12.75">
      <c r="A182" s="5" t="s">
        <v>198</v>
      </c>
      <c r="B182" s="5" t="s">
        <v>208</v>
      </c>
      <c r="C182" s="6">
        <f t="shared" si="17"/>
        <v>791.6410000000001</v>
      </c>
      <c r="D182" s="6">
        <v>332.511</v>
      </c>
      <c r="E182" s="6">
        <v>238.446</v>
      </c>
      <c r="F182" s="6">
        <v>0</v>
      </c>
      <c r="G182" s="6">
        <v>129.359</v>
      </c>
      <c r="H182" s="6">
        <v>87</v>
      </c>
      <c r="I182" s="6">
        <v>0</v>
      </c>
      <c r="J182" s="6">
        <v>0</v>
      </c>
      <c r="K182" s="6">
        <v>4.325</v>
      </c>
      <c r="L182" s="6">
        <v>0</v>
      </c>
      <c r="M182" s="6">
        <v>0</v>
      </c>
    </row>
    <row r="183" spans="1:13" s="5" customFormat="1" ht="12.75">
      <c r="A183" s="5" t="s">
        <v>198</v>
      </c>
      <c r="B183" s="5" t="s">
        <v>209</v>
      </c>
      <c r="C183" s="6">
        <f aca="true" t="shared" si="22" ref="C183:C229">SUM(D183:M183)</f>
        <v>13775.535</v>
      </c>
      <c r="D183" s="6">
        <v>4870.388</v>
      </c>
      <c r="E183" s="6">
        <v>1187.591</v>
      </c>
      <c r="F183" s="6">
        <v>4820.742</v>
      </c>
      <c r="G183" s="6">
        <v>317.816</v>
      </c>
      <c r="H183" s="6">
        <v>1300.034</v>
      </c>
      <c r="I183" s="6">
        <v>0</v>
      </c>
      <c r="J183" s="6">
        <v>0</v>
      </c>
      <c r="K183" s="6">
        <v>322.516</v>
      </c>
      <c r="L183" s="6">
        <v>956.448</v>
      </c>
      <c r="M183" s="6">
        <v>0</v>
      </c>
    </row>
    <row r="184" spans="1:13" s="5" customFormat="1" ht="12.75">
      <c r="A184" s="5" t="s">
        <v>198</v>
      </c>
      <c r="B184" s="5" t="s">
        <v>210</v>
      </c>
      <c r="C184" s="6">
        <f t="shared" si="22"/>
        <v>6111.862999999999</v>
      </c>
      <c r="D184" s="6">
        <v>3017.109</v>
      </c>
      <c r="E184" s="6">
        <v>675.604</v>
      </c>
      <c r="F184" s="6">
        <v>1083.224</v>
      </c>
      <c r="G184" s="6">
        <v>179.41</v>
      </c>
      <c r="H184" s="6">
        <v>558.962</v>
      </c>
      <c r="I184" s="6">
        <v>0</v>
      </c>
      <c r="J184" s="6">
        <v>0</v>
      </c>
      <c r="K184" s="6">
        <v>181.344</v>
      </c>
      <c r="L184" s="6">
        <v>315.274</v>
      </c>
      <c r="M184" s="6">
        <v>100.936</v>
      </c>
    </row>
    <row r="185" spans="1:13" s="25" customFormat="1" ht="12.75">
      <c r="A185" s="1" t="s">
        <v>277</v>
      </c>
      <c r="C185" s="23">
        <f>SUM(D185:M185)</f>
        <v>37957.049999999996</v>
      </c>
      <c r="D185" s="23">
        <f aca="true" t="shared" si="23" ref="D185:M185">SUM(D173:D184)</f>
        <v>16952.987</v>
      </c>
      <c r="E185" s="23">
        <f t="shared" si="23"/>
        <v>4539.4929999999995</v>
      </c>
      <c r="F185" s="23">
        <f t="shared" si="23"/>
        <v>8226.061</v>
      </c>
      <c r="G185" s="23">
        <f t="shared" si="23"/>
        <v>987.6080000000001</v>
      </c>
      <c r="H185" s="23">
        <f t="shared" si="23"/>
        <v>3912.929</v>
      </c>
      <c r="I185" s="23">
        <f t="shared" si="23"/>
        <v>0</v>
      </c>
      <c r="J185" s="23">
        <f t="shared" si="23"/>
        <v>0</v>
      </c>
      <c r="K185" s="23">
        <f t="shared" si="23"/>
        <v>1282.93</v>
      </c>
      <c r="L185" s="23">
        <f t="shared" si="23"/>
        <v>1877.33</v>
      </c>
      <c r="M185" s="23">
        <f t="shared" si="23"/>
        <v>177.71200000000002</v>
      </c>
    </row>
    <row r="186" spans="1:13" ht="12.75">
      <c r="A186" s="2" t="s">
        <v>212</v>
      </c>
      <c r="B186" s="2" t="s">
        <v>213</v>
      </c>
      <c r="C186" s="24">
        <f t="shared" si="22"/>
        <v>991.38</v>
      </c>
      <c r="D186" s="24">
        <v>276.294</v>
      </c>
      <c r="E186" s="24">
        <v>181.209</v>
      </c>
      <c r="F186" s="24">
        <v>0</v>
      </c>
      <c r="G186" s="24">
        <v>26.204</v>
      </c>
      <c r="H186" s="24">
        <v>0</v>
      </c>
      <c r="I186" s="24">
        <v>0</v>
      </c>
      <c r="J186" s="24">
        <v>0</v>
      </c>
      <c r="K186" s="24">
        <v>507.673</v>
      </c>
      <c r="L186" s="24">
        <v>0</v>
      </c>
      <c r="M186" s="24">
        <v>0</v>
      </c>
    </row>
    <row r="187" spans="1:13" s="25" customFormat="1" ht="12.75">
      <c r="A187" s="1" t="s">
        <v>214</v>
      </c>
      <c r="C187" s="23">
        <f>+C186</f>
        <v>991.38</v>
      </c>
      <c r="D187" s="23">
        <f aca="true" t="shared" si="24" ref="D187:M187">+D186</f>
        <v>276.294</v>
      </c>
      <c r="E187" s="23">
        <f t="shared" si="24"/>
        <v>181.209</v>
      </c>
      <c r="F187" s="23">
        <f t="shared" si="24"/>
        <v>0</v>
      </c>
      <c r="G187" s="23">
        <f t="shared" si="24"/>
        <v>26.204</v>
      </c>
      <c r="H187" s="23">
        <f t="shared" si="24"/>
        <v>0</v>
      </c>
      <c r="I187" s="23">
        <f t="shared" si="24"/>
        <v>0</v>
      </c>
      <c r="J187" s="23">
        <f t="shared" si="24"/>
        <v>0</v>
      </c>
      <c r="K187" s="23">
        <f t="shared" si="24"/>
        <v>507.673</v>
      </c>
      <c r="L187" s="23">
        <f t="shared" si="24"/>
        <v>0</v>
      </c>
      <c r="M187" s="23">
        <f t="shared" si="24"/>
        <v>0</v>
      </c>
    </row>
    <row r="188" spans="1:13" s="5" customFormat="1" ht="12.75">
      <c r="A188" s="5" t="s">
        <v>215</v>
      </c>
      <c r="B188" s="5" t="s">
        <v>216</v>
      </c>
      <c r="C188" s="6">
        <f t="shared" si="22"/>
        <v>6962.84</v>
      </c>
      <c r="D188" s="6">
        <v>710.961</v>
      </c>
      <c r="E188" s="6">
        <v>360.709</v>
      </c>
      <c r="F188" s="6">
        <v>5247.987</v>
      </c>
      <c r="G188" s="6">
        <v>66.421</v>
      </c>
      <c r="H188" s="6">
        <v>156.369</v>
      </c>
      <c r="I188" s="6">
        <v>0</v>
      </c>
      <c r="J188" s="6">
        <v>0</v>
      </c>
      <c r="K188" s="6">
        <v>125.063</v>
      </c>
      <c r="L188" s="6">
        <v>295.33</v>
      </c>
      <c r="M188" s="6">
        <v>0</v>
      </c>
    </row>
    <row r="189" spans="1:13" s="5" customFormat="1" ht="12.75">
      <c r="A189" s="5" t="s">
        <v>215</v>
      </c>
      <c r="B189" s="5" t="s">
        <v>217</v>
      </c>
      <c r="C189" s="6">
        <f t="shared" si="22"/>
        <v>2663.053</v>
      </c>
      <c r="D189" s="6">
        <v>494.34</v>
      </c>
      <c r="E189" s="6">
        <v>111.867</v>
      </c>
      <c r="F189" s="6">
        <v>254.224</v>
      </c>
      <c r="G189" s="6">
        <v>0</v>
      </c>
      <c r="H189" s="6">
        <v>98.718</v>
      </c>
      <c r="I189" s="6">
        <v>0</v>
      </c>
      <c r="J189" s="6">
        <v>271.183</v>
      </c>
      <c r="K189" s="6">
        <v>32.221</v>
      </c>
      <c r="L189" s="6">
        <v>1202.7</v>
      </c>
      <c r="M189" s="6">
        <v>197.8</v>
      </c>
    </row>
    <row r="190" spans="1:13" s="5" customFormat="1" ht="12.75">
      <c r="A190" s="5" t="s">
        <v>215</v>
      </c>
      <c r="B190" s="5" t="s">
        <v>218</v>
      </c>
      <c r="C190" s="6">
        <f t="shared" si="22"/>
        <v>963.284</v>
      </c>
      <c r="D190" s="6">
        <v>332.38</v>
      </c>
      <c r="E190" s="6">
        <v>120.605</v>
      </c>
      <c r="F190" s="6">
        <v>0</v>
      </c>
      <c r="G190" s="6">
        <v>0</v>
      </c>
      <c r="H190" s="6">
        <v>88</v>
      </c>
      <c r="I190" s="6">
        <v>0</v>
      </c>
      <c r="J190" s="6">
        <v>0</v>
      </c>
      <c r="K190" s="6">
        <v>50.098</v>
      </c>
      <c r="L190" s="6">
        <v>331.991</v>
      </c>
      <c r="M190" s="6">
        <v>40.21</v>
      </c>
    </row>
    <row r="191" spans="1:13" ht="12.75">
      <c r="A191" s="2" t="s">
        <v>215</v>
      </c>
      <c r="B191" s="3" t="s">
        <v>219</v>
      </c>
      <c r="C191" s="24">
        <f t="shared" si="22"/>
        <v>2829.883</v>
      </c>
      <c r="D191" s="24">
        <v>363.859</v>
      </c>
      <c r="E191" s="24">
        <v>239.376</v>
      </c>
      <c r="F191" s="24">
        <v>344.377</v>
      </c>
      <c r="G191" s="24">
        <v>0</v>
      </c>
      <c r="H191" s="24">
        <v>76.376</v>
      </c>
      <c r="I191" s="24">
        <v>0</v>
      </c>
      <c r="J191" s="24">
        <v>0</v>
      </c>
      <c r="K191" s="24">
        <v>148.662</v>
      </c>
      <c r="L191" s="24">
        <v>1657.233</v>
      </c>
      <c r="M191" s="24">
        <v>0</v>
      </c>
    </row>
    <row r="192" spans="1:13" ht="12.75">
      <c r="A192" s="2" t="s">
        <v>215</v>
      </c>
      <c r="B192" s="3" t="s">
        <v>220</v>
      </c>
      <c r="C192" s="24">
        <f t="shared" si="22"/>
        <v>370</v>
      </c>
      <c r="D192" s="24">
        <v>65</v>
      </c>
      <c r="E192" s="24">
        <v>20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5</v>
      </c>
      <c r="L192" s="24">
        <v>280</v>
      </c>
      <c r="M192" s="24">
        <v>0</v>
      </c>
    </row>
    <row r="193" spans="1:13" s="5" customFormat="1" ht="12.75">
      <c r="A193" s="5" t="s">
        <v>215</v>
      </c>
      <c r="B193" s="5" t="s">
        <v>221</v>
      </c>
      <c r="C193" s="6">
        <f t="shared" si="22"/>
        <v>22597.930999999997</v>
      </c>
      <c r="D193" s="6">
        <v>10959.892</v>
      </c>
      <c r="E193" s="6">
        <v>3404.794</v>
      </c>
      <c r="F193" s="6">
        <v>2501.659</v>
      </c>
      <c r="G193" s="6">
        <v>735.854</v>
      </c>
      <c r="H193" s="6">
        <v>2193.481</v>
      </c>
      <c r="I193" s="6">
        <v>0</v>
      </c>
      <c r="J193" s="6">
        <v>0</v>
      </c>
      <c r="K193" s="6">
        <v>1390.193</v>
      </c>
      <c r="L193" s="6">
        <v>1158.298</v>
      </c>
      <c r="M193" s="6">
        <v>253.76</v>
      </c>
    </row>
    <row r="194" spans="1:13" s="5" customFormat="1" ht="12.75">
      <c r="A194" s="5" t="s">
        <v>215</v>
      </c>
      <c r="B194" s="5" t="s">
        <v>222</v>
      </c>
      <c r="C194" s="6">
        <f t="shared" si="22"/>
        <v>24240.178</v>
      </c>
      <c r="D194" s="6">
        <v>10707.7</v>
      </c>
      <c r="E194" s="6">
        <v>3884.389</v>
      </c>
      <c r="F194" s="6">
        <v>6274.344</v>
      </c>
      <c r="G194" s="6">
        <v>0</v>
      </c>
      <c r="H194" s="6">
        <v>1221.745</v>
      </c>
      <c r="I194" s="6">
        <v>0</v>
      </c>
      <c r="J194" s="6">
        <v>0</v>
      </c>
      <c r="K194" s="6">
        <v>1155.759</v>
      </c>
      <c r="L194" s="6">
        <v>996.241</v>
      </c>
      <c r="M194" s="6">
        <v>0</v>
      </c>
    </row>
    <row r="195" spans="1:13" s="5" customFormat="1" ht="12.75">
      <c r="A195" s="5" t="s">
        <v>215</v>
      </c>
      <c r="B195" s="5" t="s">
        <v>223</v>
      </c>
      <c r="C195" s="6">
        <f t="shared" si="22"/>
        <v>26353.434000000005</v>
      </c>
      <c r="D195" s="6">
        <v>8404.437</v>
      </c>
      <c r="E195" s="6">
        <v>3527.76</v>
      </c>
      <c r="F195" s="6">
        <v>11176.806</v>
      </c>
      <c r="G195" s="6">
        <v>662.894</v>
      </c>
      <c r="H195" s="6">
        <v>1324.254</v>
      </c>
      <c r="I195" s="6">
        <v>0</v>
      </c>
      <c r="J195" s="6">
        <v>0</v>
      </c>
      <c r="K195" s="6">
        <v>526.984</v>
      </c>
      <c r="L195" s="6">
        <v>531.562</v>
      </c>
      <c r="M195" s="6">
        <v>198.737</v>
      </c>
    </row>
    <row r="196" spans="1:13" ht="12.75">
      <c r="A196" s="2" t="s">
        <v>215</v>
      </c>
      <c r="B196" s="3" t="s">
        <v>224</v>
      </c>
      <c r="C196" s="24">
        <f t="shared" si="22"/>
        <v>5533.263</v>
      </c>
      <c r="D196" s="24">
        <v>0</v>
      </c>
      <c r="E196" s="24">
        <v>0</v>
      </c>
      <c r="F196" s="24">
        <v>3585.475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1947.788</v>
      </c>
      <c r="M196" s="24">
        <v>0</v>
      </c>
    </row>
    <row r="197" spans="1:13" s="5" customFormat="1" ht="12.75">
      <c r="A197" s="5" t="s">
        <v>215</v>
      </c>
      <c r="B197" s="5" t="s">
        <v>225</v>
      </c>
      <c r="C197" s="6">
        <f t="shared" si="22"/>
        <v>7175.311</v>
      </c>
      <c r="D197" s="6">
        <v>3494.673</v>
      </c>
      <c r="E197" s="6">
        <v>2061.867</v>
      </c>
      <c r="F197" s="6">
        <v>0</v>
      </c>
      <c r="G197" s="6">
        <v>170.495</v>
      </c>
      <c r="H197" s="6">
        <v>748.479</v>
      </c>
      <c r="I197" s="6">
        <v>0</v>
      </c>
      <c r="J197" s="6">
        <v>0</v>
      </c>
      <c r="K197" s="6">
        <v>106.584</v>
      </c>
      <c r="L197" s="6">
        <v>437.052</v>
      </c>
      <c r="M197" s="6">
        <v>156.161</v>
      </c>
    </row>
    <row r="198" spans="1:13" s="5" customFormat="1" ht="12.75">
      <c r="A198" s="5" t="s">
        <v>215</v>
      </c>
      <c r="B198" s="5" t="s">
        <v>226</v>
      </c>
      <c r="C198" s="6">
        <f t="shared" si="22"/>
        <v>1756.562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1756.562</v>
      </c>
      <c r="M198" s="6">
        <v>0</v>
      </c>
    </row>
    <row r="199" spans="1:13" s="5" customFormat="1" ht="12.75">
      <c r="A199" s="5" t="s">
        <v>215</v>
      </c>
      <c r="B199" s="5" t="s">
        <v>227</v>
      </c>
      <c r="C199" s="6">
        <f t="shared" si="22"/>
        <v>85200.119</v>
      </c>
      <c r="D199" s="6">
        <v>38589.83</v>
      </c>
      <c r="E199" s="6">
        <v>18218.702</v>
      </c>
      <c r="F199" s="6">
        <v>18687.41</v>
      </c>
      <c r="G199" s="6">
        <v>1824.077</v>
      </c>
      <c r="H199" s="6">
        <v>3944.375</v>
      </c>
      <c r="I199" s="6">
        <v>0</v>
      </c>
      <c r="J199" s="6">
        <v>0</v>
      </c>
      <c r="K199" s="6">
        <v>1857.28</v>
      </c>
      <c r="L199" s="6">
        <v>523.821</v>
      </c>
      <c r="M199" s="6">
        <v>1554.624</v>
      </c>
    </row>
    <row r="200" spans="1:13" s="5" customFormat="1" ht="12.75">
      <c r="A200" s="5" t="s">
        <v>215</v>
      </c>
      <c r="B200" s="5" t="s">
        <v>228</v>
      </c>
      <c r="C200" s="6">
        <f t="shared" si="22"/>
        <v>4488.763000000001</v>
      </c>
      <c r="D200" s="6">
        <v>1354.105</v>
      </c>
      <c r="E200" s="6">
        <v>292.007</v>
      </c>
      <c r="F200" s="6">
        <v>2454.585</v>
      </c>
      <c r="G200" s="6">
        <v>0</v>
      </c>
      <c r="H200" s="6">
        <v>207.26</v>
      </c>
      <c r="I200" s="6">
        <v>0</v>
      </c>
      <c r="J200" s="6">
        <v>0</v>
      </c>
      <c r="K200" s="6">
        <v>93.895</v>
      </c>
      <c r="L200" s="6">
        <v>39.793</v>
      </c>
      <c r="M200" s="6">
        <v>47.118</v>
      </c>
    </row>
    <row r="201" spans="1:13" s="5" customFormat="1" ht="12.75">
      <c r="A201" s="5" t="s">
        <v>215</v>
      </c>
      <c r="B201" s="5" t="s">
        <v>229</v>
      </c>
      <c r="C201" s="6">
        <f t="shared" si="22"/>
        <v>3977.204</v>
      </c>
      <c r="D201" s="6">
        <v>1665.963</v>
      </c>
      <c r="E201" s="6">
        <v>1468.789</v>
      </c>
      <c r="F201" s="6">
        <v>0</v>
      </c>
      <c r="G201" s="6">
        <v>0</v>
      </c>
      <c r="H201" s="6">
        <v>372.477</v>
      </c>
      <c r="I201" s="6">
        <v>0</v>
      </c>
      <c r="J201" s="6">
        <v>0</v>
      </c>
      <c r="K201" s="6">
        <v>189.108</v>
      </c>
      <c r="L201" s="6">
        <v>280.867</v>
      </c>
      <c r="M201" s="6">
        <v>0</v>
      </c>
    </row>
    <row r="202" spans="1:13" s="25" customFormat="1" ht="12.75">
      <c r="A202" s="1" t="s">
        <v>230</v>
      </c>
      <c r="C202" s="23">
        <f>SUM(D202:M202)</f>
        <v>195111.82500000007</v>
      </c>
      <c r="D202" s="23">
        <f aca="true" t="shared" si="25" ref="D202:M202">SUM(D188:D201)</f>
        <v>77143.14000000001</v>
      </c>
      <c r="E202" s="23">
        <f t="shared" si="25"/>
        <v>33710.865000000005</v>
      </c>
      <c r="F202" s="23">
        <f t="shared" si="25"/>
        <v>50526.867</v>
      </c>
      <c r="G202" s="23">
        <f t="shared" si="25"/>
        <v>3459.741</v>
      </c>
      <c r="H202" s="23">
        <f t="shared" si="25"/>
        <v>10431.534000000001</v>
      </c>
      <c r="I202" s="23">
        <f t="shared" si="25"/>
        <v>0</v>
      </c>
      <c r="J202" s="23">
        <f t="shared" si="25"/>
        <v>271.183</v>
      </c>
      <c r="K202" s="23">
        <f t="shared" si="25"/>
        <v>5680.847000000001</v>
      </c>
      <c r="L202" s="23">
        <f t="shared" si="25"/>
        <v>11439.238</v>
      </c>
      <c r="M202" s="23">
        <f t="shared" si="25"/>
        <v>2448.41</v>
      </c>
    </row>
    <row r="203" spans="1:13" s="5" customFormat="1" ht="12.75">
      <c r="A203" s="5" t="s">
        <v>231</v>
      </c>
      <c r="B203" s="5" t="s">
        <v>232</v>
      </c>
      <c r="C203" s="6">
        <f t="shared" si="22"/>
        <v>6602.305999999999</v>
      </c>
      <c r="D203" s="6">
        <v>1381.637</v>
      </c>
      <c r="E203" s="6">
        <v>540.764</v>
      </c>
      <c r="F203" s="6">
        <v>3625.747</v>
      </c>
      <c r="G203" s="6">
        <v>0</v>
      </c>
      <c r="H203" s="6">
        <v>301.833</v>
      </c>
      <c r="I203" s="6">
        <v>0</v>
      </c>
      <c r="J203" s="6">
        <v>0</v>
      </c>
      <c r="K203" s="6">
        <v>279.141</v>
      </c>
      <c r="L203" s="6">
        <v>454.697</v>
      </c>
      <c r="M203" s="6">
        <v>18.487</v>
      </c>
    </row>
    <row r="204" spans="1:13" s="5" customFormat="1" ht="12.75">
      <c r="A204" s="5" t="s">
        <v>231</v>
      </c>
      <c r="B204" s="5" t="s">
        <v>233</v>
      </c>
      <c r="C204" s="6">
        <f t="shared" si="22"/>
        <v>5753.6230000000005</v>
      </c>
      <c r="D204" s="6">
        <v>714.998</v>
      </c>
      <c r="E204" s="6">
        <v>307.22</v>
      </c>
      <c r="F204" s="6">
        <v>0</v>
      </c>
      <c r="G204" s="6">
        <v>0</v>
      </c>
      <c r="H204" s="6">
        <v>182.034</v>
      </c>
      <c r="I204" s="6">
        <v>0</v>
      </c>
      <c r="J204" s="6">
        <v>3408.976</v>
      </c>
      <c r="K204" s="6">
        <v>179.844</v>
      </c>
      <c r="L204" s="6">
        <v>960.551</v>
      </c>
      <c r="M204" s="6">
        <v>0</v>
      </c>
    </row>
    <row r="205" spans="1:13" ht="12.75">
      <c r="A205" s="2" t="s">
        <v>231</v>
      </c>
      <c r="B205" s="3" t="s">
        <v>234</v>
      </c>
      <c r="C205" s="24">
        <f t="shared" si="22"/>
        <v>2398</v>
      </c>
      <c r="D205" s="24">
        <v>800</v>
      </c>
      <c r="E205" s="24">
        <v>220</v>
      </c>
      <c r="F205" s="24">
        <v>0</v>
      </c>
      <c r="G205" s="24">
        <v>0</v>
      </c>
      <c r="H205" s="24">
        <v>123</v>
      </c>
      <c r="I205" s="24">
        <v>0</v>
      </c>
      <c r="J205" s="24">
        <v>490</v>
      </c>
      <c r="K205" s="24">
        <v>495</v>
      </c>
      <c r="L205" s="24">
        <v>270</v>
      </c>
      <c r="M205" s="24">
        <v>0</v>
      </c>
    </row>
    <row r="206" spans="1:13" ht="12.75">
      <c r="A206" s="2" t="s">
        <v>231</v>
      </c>
      <c r="B206" s="3" t="s">
        <v>235</v>
      </c>
      <c r="C206" s="24">
        <f t="shared" si="22"/>
        <v>300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300</v>
      </c>
      <c r="M206" s="24">
        <v>0</v>
      </c>
    </row>
    <row r="207" spans="1:13" s="25" customFormat="1" ht="12.75">
      <c r="A207" s="1" t="s">
        <v>236</v>
      </c>
      <c r="C207" s="23">
        <f>SUM(D207:M207)</f>
        <v>15053.929</v>
      </c>
      <c r="D207" s="23">
        <f aca="true" t="shared" si="26" ref="D207:M207">SUM(D203:D206)</f>
        <v>2896.635</v>
      </c>
      <c r="E207" s="23">
        <f t="shared" si="26"/>
        <v>1067.984</v>
      </c>
      <c r="F207" s="23">
        <f t="shared" si="26"/>
        <v>3625.747</v>
      </c>
      <c r="G207" s="23">
        <f t="shared" si="26"/>
        <v>0</v>
      </c>
      <c r="H207" s="23">
        <f t="shared" si="26"/>
        <v>606.867</v>
      </c>
      <c r="I207" s="23">
        <f t="shared" si="26"/>
        <v>0</v>
      </c>
      <c r="J207" s="23">
        <f t="shared" si="26"/>
        <v>3898.976</v>
      </c>
      <c r="K207" s="23">
        <f t="shared" si="26"/>
        <v>953.985</v>
      </c>
      <c r="L207" s="23">
        <f t="shared" si="26"/>
        <v>1985.248</v>
      </c>
      <c r="M207" s="23">
        <f t="shared" si="26"/>
        <v>18.487</v>
      </c>
    </row>
    <row r="208" spans="1:13" ht="12.75">
      <c r="A208" s="2" t="s">
        <v>237</v>
      </c>
      <c r="B208" s="3" t="s">
        <v>238</v>
      </c>
      <c r="C208" s="24">
        <f t="shared" si="22"/>
        <v>1300.9089999999999</v>
      </c>
      <c r="D208" s="24">
        <v>664.808</v>
      </c>
      <c r="E208" s="24">
        <v>259.429</v>
      </c>
      <c r="F208" s="24">
        <v>0</v>
      </c>
      <c r="G208" s="24">
        <v>0</v>
      </c>
      <c r="H208" s="24">
        <v>119.497</v>
      </c>
      <c r="I208" s="24">
        <v>0</v>
      </c>
      <c r="J208" s="24">
        <v>0</v>
      </c>
      <c r="K208" s="24">
        <v>88.147</v>
      </c>
      <c r="L208" s="24">
        <v>160.835</v>
      </c>
      <c r="M208" s="24">
        <v>8.193</v>
      </c>
    </row>
    <row r="209" spans="1:13" ht="12.75">
      <c r="A209" s="2" t="s">
        <v>237</v>
      </c>
      <c r="B209" s="3" t="s">
        <v>239</v>
      </c>
      <c r="C209" s="24">
        <f t="shared" si="22"/>
        <v>9116.586</v>
      </c>
      <c r="D209" s="24">
        <v>461.975</v>
      </c>
      <c r="E209" s="24">
        <v>199.407</v>
      </c>
      <c r="F209" s="24">
        <v>6059.734</v>
      </c>
      <c r="G209" s="24">
        <v>0</v>
      </c>
      <c r="H209" s="24">
        <v>189.374</v>
      </c>
      <c r="I209" s="24">
        <v>0</v>
      </c>
      <c r="J209" s="24">
        <v>0</v>
      </c>
      <c r="K209" s="24">
        <v>54.354</v>
      </c>
      <c r="L209" s="24">
        <v>2151.742</v>
      </c>
      <c r="M209" s="24">
        <v>0</v>
      </c>
    </row>
    <row r="210" spans="1:13" s="5" customFormat="1" ht="12.75">
      <c r="A210" s="5" t="s">
        <v>237</v>
      </c>
      <c r="B210" s="5" t="s">
        <v>240</v>
      </c>
      <c r="C210" s="6">
        <f t="shared" si="22"/>
        <v>6879.826</v>
      </c>
      <c r="D210" s="6">
        <v>3539.8</v>
      </c>
      <c r="E210" s="6">
        <v>1583.675</v>
      </c>
      <c r="F210" s="6">
        <v>0</v>
      </c>
      <c r="G210" s="6">
        <v>75.761</v>
      </c>
      <c r="H210" s="6">
        <v>790.878</v>
      </c>
      <c r="I210" s="6">
        <v>0</v>
      </c>
      <c r="J210" s="6">
        <v>0</v>
      </c>
      <c r="K210" s="6">
        <v>272.378</v>
      </c>
      <c r="L210" s="6">
        <v>617.334</v>
      </c>
      <c r="M210" s="6">
        <v>0</v>
      </c>
    </row>
    <row r="211" spans="1:14" ht="12.75">
      <c r="A211" s="1" t="s">
        <v>241</v>
      </c>
      <c r="C211" s="26">
        <f>SUM(D211:M211)</f>
        <v>17297.321000000004</v>
      </c>
      <c r="D211" s="26">
        <f>+D208+D209+D210</f>
        <v>4666.5830000000005</v>
      </c>
      <c r="E211" s="26">
        <f aca="true" t="shared" si="27" ref="E211:M211">+E208+E209+E210</f>
        <v>2042.511</v>
      </c>
      <c r="F211" s="26">
        <f t="shared" si="27"/>
        <v>6059.734</v>
      </c>
      <c r="G211" s="26">
        <f t="shared" si="27"/>
        <v>75.761</v>
      </c>
      <c r="H211" s="26">
        <f t="shared" si="27"/>
        <v>1099.749</v>
      </c>
      <c r="I211" s="26">
        <f t="shared" si="27"/>
        <v>0</v>
      </c>
      <c r="J211" s="26">
        <f t="shared" si="27"/>
        <v>0</v>
      </c>
      <c r="K211" s="26">
        <f t="shared" si="27"/>
        <v>414.879</v>
      </c>
      <c r="L211" s="26">
        <f t="shared" si="27"/>
        <v>2929.911</v>
      </c>
      <c r="M211" s="26">
        <f t="shared" si="27"/>
        <v>8.193</v>
      </c>
      <c r="N211" s="5"/>
    </row>
    <row r="212" spans="1:13" ht="12.75">
      <c r="A212" s="2" t="s">
        <v>242</v>
      </c>
      <c r="B212" s="3" t="s">
        <v>243</v>
      </c>
      <c r="C212" s="24">
        <f t="shared" si="22"/>
        <v>4384.039</v>
      </c>
      <c r="D212" s="24">
        <v>1360.69</v>
      </c>
      <c r="E212" s="24">
        <v>477.422</v>
      </c>
      <c r="F212" s="24">
        <v>479.214</v>
      </c>
      <c r="G212" s="24">
        <v>0</v>
      </c>
      <c r="H212" s="24">
        <v>540.124</v>
      </c>
      <c r="I212" s="24">
        <v>0</v>
      </c>
      <c r="J212" s="24">
        <v>57.075</v>
      </c>
      <c r="K212" s="24">
        <v>30.442</v>
      </c>
      <c r="L212" s="24">
        <v>1359.025</v>
      </c>
      <c r="M212" s="24">
        <v>80.047</v>
      </c>
    </row>
    <row r="213" spans="1:13" s="5" customFormat="1" ht="12.75">
      <c r="A213" s="5" t="s">
        <v>242</v>
      </c>
      <c r="B213" s="5" t="s">
        <v>244</v>
      </c>
      <c r="C213" s="6">
        <f t="shared" si="22"/>
        <v>2878.3360000000002</v>
      </c>
      <c r="D213" s="6">
        <v>916.227</v>
      </c>
      <c r="E213" s="6">
        <v>409.701</v>
      </c>
      <c r="F213" s="6">
        <v>79.697</v>
      </c>
      <c r="G213" s="6">
        <v>18.383</v>
      </c>
      <c r="H213" s="6">
        <v>224.4</v>
      </c>
      <c r="I213" s="6">
        <v>0</v>
      </c>
      <c r="J213" s="6">
        <v>0</v>
      </c>
      <c r="K213" s="6">
        <v>22.48</v>
      </c>
      <c r="L213" s="6">
        <v>1207.448</v>
      </c>
      <c r="M213" s="6">
        <v>0</v>
      </c>
    </row>
    <row r="214" spans="1:13" ht="12.75">
      <c r="A214" s="2" t="s">
        <v>242</v>
      </c>
      <c r="B214" s="3" t="s">
        <v>245</v>
      </c>
      <c r="C214" s="24">
        <f t="shared" si="22"/>
        <v>1850</v>
      </c>
      <c r="D214" s="24">
        <v>750</v>
      </c>
      <c r="E214" s="24">
        <v>430</v>
      </c>
      <c r="F214" s="24">
        <v>170</v>
      </c>
      <c r="G214" s="24">
        <v>30</v>
      </c>
      <c r="H214" s="24">
        <v>210</v>
      </c>
      <c r="I214" s="24">
        <v>0</v>
      </c>
      <c r="J214" s="24">
        <v>0</v>
      </c>
      <c r="K214" s="24">
        <v>60</v>
      </c>
      <c r="L214" s="24">
        <v>200</v>
      </c>
      <c r="M214" s="24">
        <v>0</v>
      </c>
    </row>
    <row r="215" spans="1:13" s="5" customFormat="1" ht="12.75">
      <c r="A215" s="5" t="s">
        <v>242</v>
      </c>
      <c r="B215" s="5" t="s">
        <v>246</v>
      </c>
      <c r="C215" s="6">
        <f t="shared" si="22"/>
        <v>3289.258</v>
      </c>
      <c r="D215" s="6">
        <v>391.929</v>
      </c>
      <c r="E215" s="6">
        <v>462.889</v>
      </c>
      <c r="F215" s="6">
        <v>1344.656</v>
      </c>
      <c r="G215" s="6">
        <v>0</v>
      </c>
      <c r="H215" s="6">
        <v>73.903</v>
      </c>
      <c r="I215" s="6">
        <v>0</v>
      </c>
      <c r="J215" s="6">
        <v>137.736</v>
      </c>
      <c r="K215" s="6">
        <v>48.359</v>
      </c>
      <c r="L215" s="6">
        <v>759.945</v>
      </c>
      <c r="M215" s="6">
        <v>69.841</v>
      </c>
    </row>
    <row r="216" spans="1:13" s="5" customFormat="1" ht="12.75">
      <c r="A216" s="5" t="s">
        <v>242</v>
      </c>
      <c r="B216" s="5" t="s">
        <v>247</v>
      </c>
      <c r="C216" s="6">
        <f t="shared" si="22"/>
        <v>1744.624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1744.624</v>
      </c>
      <c r="M216" s="6">
        <v>0</v>
      </c>
    </row>
    <row r="217" spans="1:13" s="5" customFormat="1" ht="12.75">
      <c r="A217" s="5" t="s">
        <v>242</v>
      </c>
      <c r="B217" s="5" t="s">
        <v>248</v>
      </c>
      <c r="C217" s="6">
        <f t="shared" si="22"/>
        <v>4363.998</v>
      </c>
      <c r="D217" s="6">
        <v>573.267</v>
      </c>
      <c r="E217" s="6">
        <v>371.935</v>
      </c>
      <c r="F217" s="6">
        <v>0</v>
      </c>
      <c r="G217" s="6">
        <v>67.365</v>
      </c>
      <c r="H217" s="6">
        <v>172.225</v>
      </c>
      <c r="I217" s="6">
        <v>0</v>
      </c>
      <c r="J217" s="6">
        <v>0</v>
      </c>
      <c r="K217" s="6">
        <v>0</v>
      </c>
      <c r="L217" s="6">
        <v>3109.241</v>
      </c>
      <c r="M217" s="6">
        <v>69.965</v>
      </c>
    </row>
    <row r="218" spans="1:13" s="5" customFormat="1" ht="12.75">
      <c r="A218" s="5" t="s">
        <v>242</v>
      </c>
      <c r="B218" s="5" t="s">
        <v>249</v>
      </c>
      <c r="C218" s="6">
        <f t="shared" si="22"/>
        <v>1192.048</v>
      </c>
      <c r="D218" s="6">
        <v>404.258</v>
      </c>
      <c r="E218" s="6">
        <v>85.082</v>
      </c>
      <c r="F218" s="6">
        <v>392.307</v>
      </c>
      <c r="G218" s="6">
        <v>7.17</v>
      </c>
      <c r="H218" s="6">
        <v>100.258</v>
      </c>
      <c r="I218" s="6">
        <v>0</v>
      </c>
      <c r="J218" s="6">
        <v>0</v>
      </c>
      <c r="K218" s="6">
        <v>67.694</v>
      </c>
      <c r="L218" s="6">
        <v>125.852</v>
      </c>
      <c r="M218" s="6">
        <v>9.427</v>
      </c>
    </row>
    <row r="219" spans="1:13" s="5" customFormat="1" ht="12.75">
      <c r="A219" s="5" t="s">
        <v>242</v>
      </c>
      <c r="B219" s="5" t="s">
        <v>250</v>
      </c>
      <c r="C219" s="6">
        <f t="shared" si="22"/>
        <v>3219.808</v>
      </c>
      <c r="D219" s="6">
        <v>366.968</v>
      </c>
      <c r="E219" s="6">
        <v>2.028</v>
      </c>
      <c r="F219" s="6">
        <v>1117.771</v>
      </c>
      <c r="G219" s="6">
        <v>0</v>
      </c>
      <c r="H219" s="6">
        <v>155.839</v>
      </c>
      <c r="I219" s="6">
        <v>0</v>
      </c>
      <c r="J219" s="6">
        <v>0</v>
      </c>
      <c r="K219" s="6">
        <v>52.248</v>
      </c>
      <c r="L219" s="6">
        <v>1510.02</v>
      </c>
      <c r="M219" s="6">
        <v>14.934</v>
      </c>
    </row>
    <row r="220" spans="1:13" s="5" customFormat="1" ht="12.75">
      <c r="A220" s="5" t="s">
        <v>242</v>
      </c>
      <c r="B220" s="5" t="s">
        <v>251</v>
      </c>
      <c r="C220" s="6">
        <f t="shared" si="22"/>
        <v>20869.947000000004</v>
      </c>
      <c r="D220" s="6">
        <v>12354.374</v>
      </c>
      <c r="E220" s="6">
        <v>2252.218</v>
      </c>
      <c r="F220" s="6">
        <v>2194.365</v>
      </c>
      <c r="G220" s="6">
        <v>83.08</v>
      </c>
      <c r="H220" s="6">
        <v>1106.923</v>
      </c>
      <c r="I220" s="6">
        <v>0</v>
      </c>
      <c r="J220" s="6">
        <v>124.86</v>
      </c>
      <c r="K220" s="6">
        <v>361.861</v>
      </c>
      <c r="L220" s="6">
        <v>2345.832</v>
      </c>
      <c r="M220" s="6">
        <v>46.434</v>
      </c>
    </row>
    <row r="221" spans="1:13" s="5" customFormat="1" ht="12.75">
      <c r="A221" s="5" t="s">
        <v>242</v>
      </c>
      <c r="B221" s="5" t="s">
        <v>252</v>
      </c>
      <c r="C221" s="6">
        <f t="shared" si="22"/>
        <v>19945.155000000002</v>
      </c>
      <c r="D221" s="6">
        <v>6824.492</v>
      </c>
      <c r="E221" s="6">
        <v>3671.871</v>
      </c>
      <c r="F221" s="6">
        <v>6476.43</v>
      </c>
      <c r="G221" s="6">
        <v>128.658</v>
      </c>
      <c r="H221" s="6">
        <v>767.25</v>
      </c>
      <c r="I221" s="6">
        <v>0</v>
      </c>
      <c r="J221" s="6">
        <v>0</v>
      </c>
      <c r="K221" s="6">
        <v>469.893</v>
      </c>
      <c r="L221" s="6">
        <v>1155.257</v>
      </c>
      <c r="M221" s="6">
        <v>451.304</v>
      </c>
    </row>
    <row r="222" spans="1:13" s="5" customFormat="1" ht="12.75">
      <c r="A222" s="5" t="s">
        <v>242</v>
      </c>
      <c r="B222" s="5" t="s">
        <v>253</v>
      </c>
      <c r="C222" s="6">
        <f t="shared" si="22"/>
        <v>275.38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275.38</v>
      </c>
      <c r="M222" s="6">
        <v>0</v>
      </c>
    </row>
    <row r="223" spans="1:13" s="5" customFormat="1" ht="12.75">
      <c r="A223" s="5" t="s">
        <v>242</v>
      </c>
      <c r="B223" s="5" t="s">
        <v>254</v>
      </c>
      <c r="C223" s="6">
        <f t="shared" si="22"/>
        <v>1935.158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1935.158</v>
      </c>
      <c r="M223" s="6">
        <v>0</v>
      </c>
    </row>
    <row r="224" spans="1:13" s="5" customFormat="1" ht="12.75">
      <c r="A224" s="5" t="s">
        <v>242</v>
      </c>
      <c r="B224" s="5" t="s">
        <v>255</v>
      </c>
      <c r="C224" s="6">
        <f t="shared" si="22"/>
        <v>2104.034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2104.034</v>
      </c>
      <c r="M224" s="6">
        <v>0</v>
      </c>
    </row>
    <row r="225" spans="1:13" s="5" customFormat="1" ht="12.75">
      <c r="A225" s="5" t="s">
        <v>242</v>
      </c>
      <c r="B225" s="5" t="s">
        <v>256</v>
      </c>
      <c r="C225" s="6">
        <f t="shared" si="22"/>
        <v>14257.512</v>
      </c>
      <c r="D225" s="6">
        <v>3154.891</v>
      </c>
      <c r="E225" s="6">
        <v>512.63</v>
      </c>
      <c r="F225" s="6">
        <v>9669.244</v>
      </c>
      <c r="G225" s="6">
        <v>0</v>
      </c>
      <c r="H225" s="6">
        <v>474.6</v>
      </c>
      <c r="I225" s="6">
        <v>0</v>
      </c>
      <c r="J225" s="6">
        <v>0</v>
      </c>
      <c r="K225" s="6">
        <v>20.945</v>
      </c>
      <c r="L225" s="6">
        <v>390.594</v>
      </c>
      <c r="M225" s="6">
        <v>34.608</v>
      </c>
    </row>
    <row r="226" spans="1:13" s="5" customFormat="1" ht="12.75">
      <c r="A226" s="5" t="s">
        <v>242</v>
      </c>
      <c r="B226" s="5" t="s">
        <v>257</v>
      </c>
      <c r="C226" s="6">
        <f t="shared" si="22"/>
        <v>9282.51</v>
      </c>
      <c r="D226" s="6">
        <v>2133.419</v>
      </c>
      <c r="E226" s="6">
        <v>1420.298</v>
      </c>
      <c r="F226" s="6">
        <v>4569.945</v>
      </c>
      <c r="G226" s="6">
        <v>0</v>
      </c>
      <c r="H226" s="6">
        <v>484.565</v>
      </c>
      <c r="I226" s="6">
        <v>0</v>
      </c>
      <c r="J226" s="6">
        <v>0</v>
      </c>
      <c r="K226" s="6">
        <v>73.501</v>
      </c>
      <c r="L226" s="6">
        <v>536.475</v>
      </c>
      <c r="M226" s="6">
        <v>64.307</v>
      </c>
    </row>
    <row r="227" spans="1:13" s="5" customFormat="1" ht="12.75">
      <c r="A227" s="5" t="s">
        <v>242</v>
      </c>
      <c r="B227" s="5" t="s">
        <v>258</v>
      </c>
      <c r="C227" s="6">
        <f t="shared" si="22"/>
        <v>1661.885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1661.885</v>
      </c>
      <c r="M227" s="6">
        <v>0</v>
      </c>
    </row>
    <row r="228" spans="1:13" ht="12.75">
      <c r="A228" s="2" t="s">
        <v>242</v>
      </c>
      <c r="B228" s="3" t="s">
        <v>259</v>
      </c>
      <c r="C228" s="24">
        <f t="shared" si="22"/>
        <v>4473.326000000001</v>
      </c>
      <c r="D228" s="24">
        <v>1232.293</v>
      </c>
      <c r="E228" s="24">
        <v>550.593</v>
      </c>
      <c r="F228" s="24">
        <v>1450.209</v>
      </c>
      <c r="G228" s="24">
        <v>0</v>
      </c>
      <c r="H228" s="24">
        <v>242.55</v>
      </c>
      <c r="I228" s="24">
        <v>0</v>
      </c>
      <c r="J228" s="24">
        <v>0</v>
      </c>
      <c r="K228" s="24">
        <v>68.496</v>
      </c>
      <c r="L228" s="24">
        <v>882.385</v>
      </c>
      <c r="M228" s="24">
        <v>46.8</v>
      </c>
    </row>
    <row r="229" spans="1:13" s="5" customFormat="1" ht="12.75">
      <c r="A229" s="5" t="s">
        <v>242</v>
      </c>
      <c r="B229" s="5" t="s">
        <v>260</v>
      </c>
      <c r="C229" s="6">
        <f t="shared" si="22"/>
        <v>3722.404</v>
      </c>
      <c r="D229" s="6">
        <v>1674.686</v>
      </c>
      <c r="E229" s="6">
        <v>1130.264</v>
      </c>
      <c r="F229" s="6">
        <v>170.187</v>
      </c>
      <c r="G229" s="6">
        <v>0</v>
      </c>
      <c r="H229" s="6">
        <v>267.882</v>
      </c>
      <c r="I229" s="6">
        <v>0</v>
      </c>
      <c r="J229" s="6">
        <v>0</v>
      </c>
      <c r="K229" s="6">
        <v>88.753</v>
      </c>
      <c r="L229" s="6">
        <v>390.632</v>
      </c>
      <c r="M229" s="6">
        <v>0</v>
      </c>
    </row>
    <row r="230" spans="1:13" s="25" customFormat="1" ht="12.75">
      <c r="A230" s="1" t="s">
        <v>278</v>
      </c>
      <c r="C230" s="23">
        <f>SUM(D230:M230)</f>
        <v>101449.42200000002</v>
      </c>
      <c r="D230" s="23">
        <f aca="true" t="shared" si="28" ref="D230:M230">SUM(D212:D229)</f>
        <v>32137.494000000002</v>
      </c>
      <c r="E230" s="23">
        <f t="shared" si="28"/>
        <v>11776.931</v>
      </c>
      <c r="F230" s="23">
        <f t="shared" si="28"/>
        <v>28114.025</v>
      </c>
      <c r="G230" s="23">
        <f t="shared" si="28"/>
        <v>334.65599999999995</v>
      </c>
      <c r="H230" s="23">
        <f t="shared" si="28"/>
        <v>4820.518999999999</v>
      </c>
      <c r="I230" s="23">
        <f t="shared" si="28"/>
        <v>0</v>
      </c>
      <c r="J230" s="23">
        <f t="shared" si="28"/>
        <v>319.671</v>
      </c>
      <c r="K230" s="23">
        <f t="shared" si="28"/>
        <v>1364.672</v>
      </c>
      <c r="L230" s="23">
        <f t="shared" si="28"/>
        <v>21693.786999999997</v>
      </c>
      <c r="M230" s="23">
        <f t="shared" si="28"/>
        <v>887.6669999999999</v>
      </c>
    </row>
    <row r="231" spans="3:13" ht="12.75"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 s="25" customFormat="1" ht="12.75">
      <c r="A232" s="1" t="s">
        <v>262</v>
      </c>
      <c r="C232" s="23">
        <f>+C230+C211+C207+C202+C187+C185+C172+C146+C141+C137+C122+C119+C111+C91+C85+C83+C81+C70+C55+C58+C40+C32+C27+C20</f>
        <v>2165240.827</v>
      </c>
      <c r="D232" s="23">
        <f aca="true" t="shared" si="29" ref="D232:M232">+D230+D211+D207+D202+D187+D185+D172+D146+D141+D137+D122+D119+D111+D91+D85+D83+D81+D70+D55+D58+D40+D32+D27+D20</f>
        <v>731526.477</v>
      </c>
      <c r="E232" s="23">
        <f t="shared" si="29"/>
        <v>363776.57300000003</v>
      </c>
      <c r="F232" s="23">
        <f t="shared" si="29"/>
        <v>597347.3179999999</v>
      </c>
      <c r="G232" s="23">
        <f t="shared" si="29"/>
        <v>27026.833</v>
      </c>
      <c r="H232" s="23">
        <f t="shared" si="29"/>
        <v>109538.74599999998</v>
      </c>
      <c r="I232" s="23">
        <f t="shared" si="29"/>
        <v>0</v>
      </c>
      <c r="J232" s="23">
        <f t="shared" si="29"/>
        <v>38810.240999999995</v>
      </c>
      <c r="K232" s="23">
        <f t="shared" si="29"/>
        <v>48156.459</v>
      </c>
      <c r="L232" s="23">
        <f t="shared" si="29"/>
        <v>230008.05099999998</v>
      </c>
      <c r="M232" s="23">
        <f t="shared" si="29"/>
        <v>19050.129</v>
      </c>
    </row>
    <row r="233" spans="3:13" ht="12.7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3:13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1" t="s">
        <v>263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ht="12.75">
      <c r="A236" s="1" t="s">
        <v>281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3:13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3:13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6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17.140625" style="2" customWidth="1"/>
    <col min="2" max="2" width="36.140625" style="2" customWidth="1"/>
    <col min="3" max="3" width="14.57421875" style="2" customWidth="1"/>
    <col min="4" max="8" width="11.421875" style="2" customWidth="1"/>
    <col min="9" max="9" width="9.28125" style="2" customWidth="1"/>
    <col min="10" max="10" width="9.421875" style="2" customWidth="1"/>
    <col min="11" max="11" width="11.421875" style="2" customWidth="1"/>
    <col min="12" max="12" width="9.57421875" style="2" customWidth="1"/>
    <col min="13" max="13" width="9.28125" style="2" customWidth="1"/>
    <col min="14" max="16384" width="11.421875" style="2" customWidth="1"/>
  </cols>
  <sheetData>
    <row r="1" spans="1:2" ht="12.75">
      <c r="A1" s="1" t="s">
        <v>279</v>
      </c>
      <c r="B1" s="2" t="s">
        <v>282</v>
      </c>
    </row>
    <row r="2" ht="12.75">
      <c r="A2" s="1" t="s">
        <v>0</v>
      </c>
    </row>
    <row r="3" ht="12.75">
      <c r="A3" s="1"/>
    </row>
    <row r="4" spans="1:3" ht="12.75">
      <c r="A4" s="1" t="s">
        <v>264</v>
      </c>
      <c r="C4" s="3"/>
    </row>
    <row r="6" spans="1:13" ht="12.75">
      <c r="A6" s="1" t="s">
        <v>3</v>
      </c>
      <c r="B6" s="1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</row>
    <row r="7" spans="1:13" s="5" customFormat="1" ht="12.75">
      <c r="A7" s="5" t="s">
        <v>16</v>
      </c>
      <c r="B7" s="5" t="s">
        <v>17</v>
      </c>
      <c r="C7" s="6">
        <f>SUM(D7:M7)</f>
        <v>1010</v>
      </c>
      <c r="D7" s="7">
        <v>625</v>
      </c>
      <c r="E7" s="7">
        <v>22</v>
      </c>
      <c r="F7" s="7">
        <v>3</v>
      </c>
      <c r="G7" s="7">
        <v>1</v>
      </c>
      <c r="H7" s="7">
        <v>1</v>
      </c>
      <c r="I7" s="7">
        <v>0</v>
      </c>
      <c r="J7" s="7">
        <v>0</v>
      </c>
      <c r="K7" s="7">
        <v>28</v>
      </c>
      <c r="L7" s="7">
        <v>330</v>
      </c>
      <c r="M7" s="7">
        <v>0</v>
      </c>
    </row>
    <row r="8" spans="1:13" ht="12.75">
      <c r="A8" s="3" t="s">
        <v>16</v>
      </c>
      <c r="B8" s="3" t="s">
        <v>18</v>
      </c>
      <c r="C8" s="8">
        <f aca="true" t="shared" si="0" ref="C8:C61">SUM(D8:M8)</f>
        <v>461</v>
      </c>
      <c r="D8" s="8">
        <v>420</v>
      </c>
      <c r="E8" s="8">
        <v>40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s="5" customFormat="1" ht="12.75">
      <c r="A9" s="5" t="s">
        <v>16</v>
      </c>
      <c r="B9" s="5" t="s">
        <v>19</v>
      </c>
      <c r="C9" s="6">
        <f t="shared" si="0"/>
        <v>722</v>
      </c>
      <c r="D9" s="7">
        <v>648</v>
      </c>
      <c r="E9" s="7">
        <v>35</v>
      </c>
      <c r="F9" s="7">
        <v>3</v>
      </c>
      <c r="G9" s="7">
        <v>3</v>
      </c>
      <c r="H9" s="7">
        <v>3</v>
      </c>
      <c r="I9" s="7">
        <v>0</v>
      </c>
      <c r="J9" s="7">
        <v>0</v>
      </c>
      <c r="K9" s="7">
        <v>13</v>
      </c>
      <c r="L9" s="7">
        <v>14</v>
      </c>
      <c r="M9" s="7">
        <v>3</v>
      </c>
    </row>
    <row r="10" spans="1:13" ht="12.75">
      <c r="A10" s="3" t="s">
        <v>16</v>
      </c>
      <c r="B10" s="3" t="s">
        <v>20</v>
      </c>
      <c r="C10" s="8">
        <f t="shared" si="0"/>
        <v>49</v>
      </c>
      <c r="D10" s="8">
        <v>40</v>
      </c>
      <c r="E10" s="8">
        <v>6</v>
      </c>
      <c r="F10" s="8">
        <v>0</v>
      </c>
      <c r="G10" s="8">
        <v>1</v>
      </c>
      <c r="H10" s="8">
        <v>1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</row>
    <row r="11" spans="1:13" s="5" customFormat="1" ht="12.75">
      <c r="A11" s="5" t="s">
        <v>16</v>
      </c>
      <c r="B11" s="5" t="s">
        <v>21</v>
      </c>
      <c r="C11" s="6">
        <f t="shared" si="0"/>
        <v>1477</v>
      </c>
      <c r="D11" s="6">
        <v>1328</v>
      </c>
      <c r="E11" s="6">
        <v>142</v>
      </c>
      <c r="F11" s="6">
        <v>6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s="5" customFormat="1" ht="12.75">
      <c r="A12" s="5" t="s">
        <v>16</v>
      </c>
      <c r="B12" s="5" t="s">
        <v>22</v>
      </c>
      <c r="C12" s="6">
        <f t="shared" si="0"/>
        <v>838</v>
      </c>
      <c r="D12" s="7">
        <v>592</v>
      </c>
      <c r="E12" s="7">
        <v>83</v>
      </c>
      <c r="F12" s="7">
        <v>1</v>
      </c>
      <c r="G12" s="7">
        <v>2</v>
      </c>
      <c r="H12" s="7">
        <v>1</v>
      </c>
      <c r="I12" s="7">
        <v>0</v>
      </c>
      <c r="J12" s="7">
        <v>0</v>
      </c>
      <c r="K12" s="7">
        <v>1</v>
      </c>
      <c r="L12" s="7">
        <v>158</v>
      </c>
      <c r="M12" s="7">
        <v>0</v>
      </c>
    </row>
    <row r="13" spans="1:13" s="5" customFormat="1" ht="12.75">
      <c r="A13" s="5" t="s">
        <v>16</v>
      </c>
      <c r="B13" s="5" t="s">
        <v>23</v>
      </c>
      <c r="C13" s="6">
        <f t="shared" si="0"/>
        <v>7239</v>
      </c>
      <c r="D13" s="7">
        <v>6272</v>
      </c>
      <c r="E13" s="7">
        <v>935</v>
      </c>
      <c r="F13" s="7">
        <v>25</v>
      </c>
      <c r="G13" s="7">
        <v>1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5</v>
      </c>
    </row>
    <row r="14" spans="1:13" s="5" customFormat="1" ht="12.75">
      <c r="A14" s="5" t="s">
        <v>16</v>
      </c>
      <c r="B14" s="5" t="s">
        <v>24</v>
      </c>
      <c r="C14" s="6">
        <f t="shared" si="0"/>
        <v>3882</v>
      </c>
      <c r="D14" s="7">
        <v>3368</v>
      </c>
      <c r="E14" s="7">
        <v>387</v>
      </c>
      <c r="F14" s="7">
        <v>4</v>
      </c>
      <c r="G14" s="7">
        <v>1</v>
      </c>
      <c r="H14" s="7">
        <v>1</v>
      </c>
      <c r="I14" s="7">
        <v>0</v>
      </c>
      <c r="J14" s="7">
        <v>0</v>
      </c>
      <c r="K14" s="7">
        <v>58</v>
      </c>
      <c r="L14" s="7">
        <v>62</v>
      </c>
      <c r="M14" s="7">
        <v>1</v>
      </c>
    </row>
    <row r="15" spans="1:13" s="5" customFormat="1" ht="12.75">
      <c r="A15" s="5" t="s">
        <v>16</v>
      </c>
      <c r="B15" s="5" t="s">
        <v>25</v>
      </c>
      <c r="C15" s="6">
        <f t="shared" si="0"/>
        <v>6084</v>
      </c>
      <c r="D15" s="7">
        <v>5003</v>
      </c>
      <c r="E15" s="7">
        <v>994</v>
      </c>
      <c r="F15" s="7">
        <v>25</v>
      </c>
      <c r="G15" s="7">
        <v>0</v>
      </c>
      <c r="H15" s="7">
        <v>2</v>
      </c>
      <c r="I15" s="7">
        <v>0</v>
      </c>
      <c r="J15" s="7">
        <v>0</v>
      </c>
      <c r="K15" s="7">
        <v>60</v>
      </c>
      <c r="L15" s="7">
        <v>0</v>
      </c>
      <c r="M15" s="7">
        <v>0</v>
      </c>
    </row>
    <row r="16" spans="1:13" s="5" customFormat="1" ht="12.75">
      <c r="A16" s="5" t="s">
        <v>16</v>
      </c>
      <c r="B16" s="5" t="s">
        <v>26</v>
      </c>
      <c r="C16" s="6">
        <f t="shared" si="0"/>
        <v>2042</v>
      </c>
      <c r="D16" s="7">
        <v>1919</v>
      </c>
      <c r="E16" s="7">
        <v>110</v>
      </c>
      <c r="F16" s="7">
        <v>2</v>
      </c>
      <c r="G16" s="7">
        <v>1</v>
      </c>
      <c r="H16" s="7">
        <v>1</v>
      </c>
      <c r="I16" s="7">
        <v>0</v>
      </c>
      <c r="J16" s="7">
        <v>0</v>
      </c>
      <c r="K16" s="7">
        <v>8</v>
      </c>
      <c r="L16" s="7">
        <v>0</v>
      </c>
      <c r="M16" s="7">
        <v>1</v>
      </c>
    </row>
    <row r="17" spans="1:13" s="5" customFormat="1" ht="12.75">
      <c r="A17" s="5" t="s">
        <v>16</v>
      </c>
      <c r="B17" s="5" t="s">
        <v>27</v>
      </c>
      <c r="C17" s="6">
        <f t="shared" si="0"/>
        <v>2573</v>
      </c>
      <c r="D17" s="7">
        <v>2315</v>
      </c>
      <c r="E17" s="7">
        <v>228</v>
      </c>
      <c r="F17" s="7">
        <v>0</v>
      </c>
      <c r="G17" s="7">
        <v>1</v>
      </c>
      <c r="H17" s="7">
        <v>1</v>
      </c>
      <c r="I17" s="7">
        <v>0</v>
      </c>
      <c r="J17" s="7">
        <v>0</v>
      </c>
      <c r="K17" s="7">
        <v>20</v>
      </c>
      <c r="L17" s="7">
        <v>0</v>
      </c>
      <c r="M17" s="7">
        <v>8</v>
      </c>
    </row>
    <row r="18" spans="1:13" s="5" customFormat="1" ht="12.75">
      <c r="A18" s="5" t="s">
        <v>16</v>
      </c>
      <c r="B18" s="5" t="s">
        <v>28</v>
      </c>
      <c r="C18" s="6">
        <f t="shared" si="0"/>
        <v>1406</v>
      </c>
      <c r="D18" s="7">
        <v>1168</v>
      </c>
      <c r="E18" s="7">
        <v>174</v>
      </c>
      <c r="F18" s="7">
        <v>10</v>
      </c>
      <c r="G18" s="7">
        <v>1</v>
      </c>
      <c r="H18" s="7">
        <v>1</v>
      </c>
      <c r="I18" s="7">
        <v>0</v>
      </c>
      <c r="J18" s="7">
        <v>0</v>
      </c>
      <c r="K18" s="7">
        <v>23</v>
      </c>
      <c r="L18" s="7">
        <v>28</v>
      </c>
      <c r="M18" s="7">
        <v>1</v>
      </c>
    </row>
    <row r="19" spans="1:13" s="5" customFormat="1" ht="12.75">
      <c r="A19" s="5" t="s">
        <v>16</v>
      </c>
      <c r="B19" s="5" t="s">
        <v>29</v>
      </c>
      <c r="C19" s="6">
        <f t="shared" si="0"/>
        <v>1827</v>
      </c>
      <c r="D19" s="7">
        <v>1481</v>
      </c>
      <c r="E19" s="7">
        <v>45</v>
      </c>
      <c r="F19" s="7">
        <v>16</v>
      </c>
      <c r="G19" s="7">
        <v>0</v>
      </c>
      <c r="H19" s="7">
        <v>1</v>
      </c>
      <c r="I19" s="7">
        <v>0</v>
      </c>
      <c r="J19" s="7">
        <v>0</v>
      </c>
      <c r="K19" s="7">
        <v>31</v>
      </c>
      <c r="L19" s="7">
        <v>243</v>
      </c>
      <c r="M19" s="7">
        <v>10</v>
      </c>
    </row>
    <row r="20" spans="1:13" s="10" customFormat="1" ht="12.75">
      <c r="A20" s="9" t="s">
        <v>30</v>
      </c>
      <c r="C20" s="11">
        <f t="shared" si="0"/>
        <v>29610</v>
      </c>
      <c r="D20" s="12">
        <f aca="true" t="shared" si="1" ref="D20:M20">SUM(D7:D19)</f>
        <v>25179</v>
      </c>
      <c r="E20" s="12">
        <f t="shared" si="1"/>
        <v>3201</v>
      </c>
      <c r="F20" s="12">
        <f t="shared" si="1"/>
        <v>95</v>
      </c>
      <c r="G20" s="12">
        <f t="shared" si="1"/>
        <v>12</v>
      </c>
      <c r="H20" s="12">
        <f t="shared" si="1"/>
        <v>16</v>
      </c>
      <c r="I20" s="12">
        <f t="shared" si="1"/>
        <v>0</v>
      </c>
      <c r="J20" s="12">
        <f t="shared" si="1"/>
        <v>0</v>
      </c>
      <c r="K20" s="12">
        <f t="shared" si="1"/>
        <v>243</v>
      </c>
      <c r="L20" s="12">
        <f t="shared" si="1"/>
        <v>835</v>
      </c>
      <c r="M20" s="12">
        <f t="shared" si="1"/>
        <v>29</v>
      </c>
    </row>
    <row r="21" spans="1:13" ht="12.75">
      <c r="A21" s="5" t="s">
        <v>31</v>
      </c>
      <c r="B21" s="3" t="s">
        <v>32</v>
      </c>
      <c r="C21" s="8">
        <f t="shared" si="0"/>
        <v>820</v>
      </c>
      <c r="D21" s="13">
        <v>580</v>
      </c>
      <c r="E21" s="13">
        <v>93</v>
      </c>
      <c r="F21" s="13">
        <v>38</v>
      </c>
      <c r="G21" s="13">
        <v>0</v>
      </c>
      <c r="H21" s="13">
        <v>1</v>
      </c>
      <c r="I21" s="13">
        <v>0</v>
      </c>
      <c r="J21" s="13">
        <v>0</v>
      </c>
      <c r="K21" s="13">
        <v>21</v>
      </c>
      <c r="L21" s="13">
        <v>81</v>
      </c>
      <c r="M21" s="13">
        <v>6</v>
      </c>
    </row>
    <row r="22" spans="1:13" s="5" customFormat="1" ht="12.75">
      <c r="A22" s="5" t="s">
        <v>31</v>
      </c>
      <c r="B22" s="5" t="s">
        <v>33</v>
      </c>
      <c r="C22" s="6">
        <f t="shared" si="0"/>
        <v>1891</v>
      </c>
      <c r="D22" s="7">
        <v>1714</v>
      </c>
      <c r="E22" s="7">
        <v>112</v>
      </c>
      <c r="F22" s="7">
        <v>4</v>
      </c>
      <c r="G22" s="7">
        <v>1</v>
      </c>
      <c r="H22" s="7">
        <v>1</v>
      </c>
      <c r="I22" s="7">
        <v>0</v>
      </c>
      <c r="J22" s="7">
        <v>0</v>
      </c>
      <c r="K22" s="7">
        <v>16</v>
      </c>
      <c r="L22" s="7">
        <v>41</v>
      </c>
      <c r="M22" s="7">
        <v>2</v>
      </c>
    </row>
    <row r="23" spans="1:13" s="5" customFormat="1" ht="12.75">
      <c r="A23" s="5" t="s">
        <v>31</v>
      </c>
      <c r="B23" s="5" t="s">
        <v>34</v>
      </c>
      <c r="C23" s="6">
        <f t="shared" si="0"/>
        <v>2442</v>
      </c>
      <c r="D23" s="7">
        <v>2229</v>
      </c>
      <c r="E23" s="7">
        <v>152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25</v>
      </c>
      <c r="L23" s="7">
        <v>29</v>
      </c>
      <c r="M23" s="7">
        <v>6</v>
      </c>
    </row>
    <row r="24" spans="1:13" s="5" customFormat="1" ht="12.75">
      <c r="A24" s="5" t="s">
        <v>31</v>
      </c>
      <c r="B24" s="5" t="s">
        <v>35</v>
      </c>
      <c r="C24" s="6">
        <f t="shared" si="0"/>
        <v>2499</v>
      </c>
      <c r="D24" s="7">
        <v>1746</v>
      </c>
      <c r="E24" s="7">
        <v>241</v>
      </c>
      <c r="F24" s="7">
        <v>6</v>
      </c>
      <c r="G24" s="7">
        <v>0</v>
      </c>
      <c r="H24" s="7">
        <v>1</v>
      </c>
      <c r="I24" s="7">
        <v>0</v>
      </c>
      <c r="J24" s="7">
        <v>0</v>
      </c>
      <c r="K24" s="7">
        <v>27</v>
      </c>
      <c r="L24" s="7">
        <v>478</v>
      </c>
      <c r="M24" s="7">
        <v>0</v>
      </c>
    </row>
    <row r="25" spans="1:13" s="5" customFormat="1" ht="12.75">
      <c r="A25" s="5" t="s">
        <v>31</v>
      </c>
      <c r="B25" s="5" t="s">
        <v>36</v>
      </c>
      <c r="C25" s="6">
        <f t="shared" si="0"/>
        <v>781</v>
      </c>
      <c r="D25" s="7">
        <v>456</v>
      </c>
      <c r="E25" s="7">
        <v>73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15</v>
      </c>
      <c r="L25" s="7">
        <v>234</v>
      </c>
      <c r="M25" s="7">
        <v>2</v>
      </c>
    </row>
    <row r="26" spans="1:13" s="5" customFormat="1" ht="12.75">
      <c r="A26" s="5" t="s">
        <v>31</v>
      </c>
      <c r="B26" s="5" t="s">
        <v>37</v>
      </c>
      <c r="C26" s="6">
        <f t="shared" si="0"/>
        <v>21662</v>
      </c>
      <c r="D26" s="7">
        <v>18256</v>
      </c>
      <c r="E26" s="7">
        <v>2744</v>
      </c>
      <c r="F26" s="7">
        <v>194</v>
      </c>
      <c r="G26" s="7">
        <v>2</v>
      </c>
      <c r="H26" s="7">
        <v>2</v>
      </c>
      <c r="I26" s="7">
        <v>0</v>
      </c>
      <c r="J26" s="7">
        <v>26</v>
      </c>
      <c r="K26" s="7">
        <v>237</v>
      </c>
      <c r="L26" s="7">
        <v>161</v>
      </c>
      <c r="M26" s="7">
        <v>40</v>
      </c>
    </row>
    <row r="27" spans="1:13" s="10" customFormat="1" ht="12.75">
      <c r="A27" s="9" t="s">
        <v>38</v>
      </c>
      <c r="C27" s="11">
        <f>+C21+C22+C23+C24+C25+C26</f>
        <v>30095</v>
      </c>
      <c r="D27" s="11">
        <f aca="true" t="shared" si="2" ref="D27:M27">+D21+D22+D23+D24+D25+D26</f>
        <v>24981</v>
      </c>
      <c r="E27" s="11">
        <f t="shared" si="2"/>
        <v>3415</v>
      </c>
      <c r="F27" s="11">
        <f t="shared" si="2"/>
        <v>242</v>
      </c>
      <c r="G27" s="11">
        <f t="shared" si="2"/>
        <v>3</v>
      </c>
      <c r="H27" s="11">
        <f t="shared" si="2"/>
        <v>7</v>
      </c>
      <c r="I27" s="11">
        <f t="shared" si="2"/>
        <v>0</v>
      </c>
      <c r="J27" s="11">
        <f t="shared" si="2"/>
        <v>26</v>
      </c>
      <c r="K27" s="11">
        <f t="shared" si="2"/>
        <v>341</v>
      </c>
      <c r="L27" s="11">
        <f t="shared" si="2"/>
        <v>1024</v>
      </c>
      <c r="M27" s="11">
        <f t="shared" si="2"/>
        <v>56</v>
      </c>
    </row>
    <row r="28" spans="1:13" ht="12.75">
      <c r="A28" s="5" t="s">
        <v>39</v>
      </c>
      <c r="B28" s="3" t="s">
        <v>40</v>
      </c>
      <c r="C28" s="8">
        <f t="shared" si="0"/>
        <v>1277</v>
      </c>
      <c r="D28" s="13">
        <v>1072</v>
      </c>
      <c r="E28" s="13">
        <v>174</v>
      </c>
      <c r="F28" s="13">
        <v>0</v>
      </c>
      <c r="G28" s="13">
        <v>1</v>
      </c>
      <c r="H28" s="13">
        <v>1</v>
      </c>
      <c r="I28" s="13">
        <v>0</v>
      </c>
      <c r="J28" s="13">
        <v>0</v>
      </c>
      <c r="K28" s="13">
        <v>25</v>
      </c>
      <c r="L28" s="13">
        <v>0</v>
      </c>
      <c r="M28" s="13">
        <v>4</v>
      </c>
    </row>
    <row r="29" spans="1:13" s="5" customFormat="1" ht="12.75">
      <c r="A29" s="5" t="s">
        <v>39</v>
      </c>
      <c r="B29" s="5" t="s">
        <v>41</v>
      </c>
      <c r="C29" s="6">
        <f t="shared" si="0"/>
        <v>1437</v>
      </c>
      <c r="D29" s="7">
        <v>1282</v>
      </c>
      <c r="E29" s="7">
        <v>57</v>
      </c>
      <c r="F29" s="7">
        <v>0</v>
      </c>
      <c r="G29" s="7">
        <v>2</v>
      </c>
      <c r="H29" s="7">
        <v>2</v>
      </c>
      <c r="I29" s="7">
        <v>0</v>
      </c>
      <c r="J29" s="7">
        <v>14</v>
      </c>
      <c r="K29" s="7">
        <v>53</v>
      </c>
      <c r="L29" s="7">
        <v>2</v>
      </c>
      <c r="M29" s="7">
        <v>25</v>
      </c>
    </row>
    <row r="30" spans="1:13" ht="12.75">
      <c r="A30" s="5" t="s">
        <v>39</v>
      </c>
      <c r="B30" s="3" t="s">
        <v>42</v>
      </c>
      <c r="C30" s="8">
        <f t="shared" si="0"/>
        <v>737</v>
      </c>
      <c r="D30" s="8">
        <v>650</v>
      </c>
      <c r="E30" s="8">
        <v>50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37</v>
      </c>
      <c r="L30" s="8">
        <v>0</v>
      </c>
      <c r="M30" s="8">
        <v>0</v>
      </c>
    </row>
    <row r="31" spans="1:13" ht="12.75">
      <c r="A31" s="5" t="s">
        <v>39</v>
      </c>
      <c r="B31" s="3" t="s">
        <v>43</v>
      </c>
      <c r="C31" s="8">
        <f t="shared" si="0"/>
        <v>3192</v>
      </c>
      <c r="D31" s="8">
        <v>2900</v>
      </c>
      <c r="E31" s="8">
        <v>240</v>
      </c>
      <c r="F31" s="8">
        <v>50</v>
      </c>
      <c r="G31" s="8">
        <v>1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s="10" customFormat="1" ht="12.75">
      <c r="A32" s="9" t="s">
        <v>44</v>
      </c>
      <c r="C32" s="11">
        <f>+C28+C29+C30+C31</f>
        <v>6643</v>
      </c>
      <c r="D32" s="11">
        <f aca="true" t="shared" si="3" ref="D32:M32">+D28+D29+D30+D31</f>
        <v>5904</v>
      </c>
      <c r="E32" s="11">
        <f t="shared" si="3"/>
        <v>521</v>
      </c>
      <c r="F32" s="11">
        <f t="shared" si="3"/>
        <v>50</v>
      </c>
      <c r="G32" s="11">
        <f t="shared" si="3"/>
        <v>4</v>
      </c>
      <c r="H32" s="11">
        <f t="shared" si="3"/>
        <v>4</v>
      </c>
      <c r="I32" s="11">
        <f t="shared" si="3"/>
        <v>0</v>
      </c>
      <c r="J32" s="11">
        <f t="shared" si="3"/>
        <v>14</v>
      </c>
      <c r="K32" s="11">
        <f t="shared" si="3"/>
        <v>115</v>
      </c>
      <c r="L32" s="11">
        <f t="shared" si="3"/>
        <v>2</v>
      </c>
      <c r="M32" s="11">
        <f t="shared" si="3"/>
        <v>29</v>
      </c>
    </row>
    <row r="33" spans="1:13" s="5" customFormat="1" ht="12.75">
      <c r="A33" s="5" t="s">
        <v>45</v>
      </c>
      <c r="B33" s="5" t="s">
        <v>46</v>
      </c>
      <c r="C33" s="6">
        <f t="shared" si="0"/>
        <v>678</v>
      </c>
      <c r="D33" s="7">
        <v>507</v>
      </c>
      <c r="E33" s="7">
        <v>83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27</v>
      </c>
      <c r="L33" s="7">
        <v>56</v>
      </c>
      <c r="M33" s="7">
        <v>4</v>
      </c>
    </row>
    <row r="34" spans="1:13" s="5" customFormat="1" ht="12.75">
      <c r="A34" s="5" t="s">
        <v>45</v>
      </c>
      <c r="B34" s="5" t="s">
        <v>47</v>
      </c>
      <c r="C34" s="6">
        <f t="shared" si="0"/>
        <v>4274</v>
      </c>
      <c r="D34" s="7">
        <v>3532</v>
      </c>
      <c r="E34" s="7">
        <v>576</v>
      </c>
      <c r="F34" s="7">
        <v>16</v>
      </c>
      <c r="G34" s="7">
        <v>0</v>
      </c>
      <c r="H34" s="7">
        <v>1</v>
      </c>
      <c r="I34" s="7">
        <v>0</v>
      </c>
      <c r="J34" s="7">
        <v>0</v>
      </c>
      <c r="K34" s="7">
        <v>61</v>
      </c>
      <c r="L34" s="7">
        <v>87</v>
      </c>
      <c r="M34" s="7">
        <v>1</v>
      </c>
    </row>
    <row r="35" spans="1:13" ht="12.75">
      <c r="A35" s="5" t="s">
        <v>45</v>
      </c>
      <c r="B35" s="3" t="s">
        <v>48</v>
      </c>
      <c r="C35" s="8">
        <f t="shared" si="0"/>
        <v>2211</v>
      </c>
      <c r="D35" s="8">
        <v>1800</v>
      </c>
      <c r="E35" s="8">
        <v>310</v>
      </c>
      <c r="F35" s="8">
        <v>20</v>
      </c>
      <c r="G35" s="8">
        <v>0</v>
      </c>
      <c r="H35" s="8">
        <v>1</v>
      </c>
      <c r="I35" s="8">
        <v>0</v>
      </c>
      <c r="J35" s="8">
        <v>0</v>
      </c>
      <c r="K35" s="8">
        <v>0</v>
      </c>
      <c r="L35" s="8">
        <v>80</v>
      </c>
      <c r="M35" s="8">
        <v>0</v>
      </c>
    </row>
    <row r="36" spans="1:13" s="5" customFormat="1" ht="12.75">
      <c r="A36" s="5" t="s">
        <v>45</v>
      </c>
      <c r="B36" s="5" t="s">
        <v>49</v>
      </c>
      <c r="C36" s="6">
        <f t="shared" si="0"/>
        <v>3211</v>
      </c>
      <c r="D36" s="7">
        <v>2159</v>
      </c>
      <c r="E36" s="7">
        <v>637</v>
      </c>
      <c r="F36" s="7">
        <v>0</v>
      </c>
      <c r="G36" s="7">
        <v>0</v>
      </c>
      <c r="H36" s="7">
        <v>4</v>
      </c>
      <c r="I36" s="7">
        <v>0</v>
      </c>
      <c r="J36" s="7">
        <v>0</v>
      </c>
      <c r="K36" s="7">
        <v>89</v>
      </c>
      <c r="L36" s="7">
        <v>322</v>
      </c>
      <c r="M36" s="7">
        <v>0</v>
      </c>
    </row>
    <row r="37" spans="1:13" s="5" customFormat="1" ht="12.75">
      <c r="A37" s="5" t="s">
        <v>45</v>
      </c>
      <c r="B37" s="5" t="s">
        <v>50</v>
      </c>
      <c r="C37" s="6">
        <f t="shared" si="0"/>
        <v>1561</v>
      </c>
      <c r="D37" s="7">
        <v>1267</v>
      </c>
      <c r="E37" s="7">
        <v>193</v>
      </c>
      <c r="F37" s="7">
        <v>0</v>
      </c>
      <c r="G37" s="7">
        <v>1</v>
      </c>
      <c r="H37" s="7">
        <v>1</v>
      </c>
      <c r="I37" s="7">
        <v>0</v>
      </c>
      <c r="J37" s="7">
        <v>0</v>
      </c>
      <c r="K37" s="7">
        <v>33</v>
      </c>
      <c r="L37" s="7">
        <v>65</v>
      </c>
      <c r="M37" s="7">
        <v>1</v>
      </c>
    </row>
    <row r="38" spans="1:13" s="5" customFormat="1" ht="12.75">
      <c r="A38" s="5" t="s">
        <v>45</v>
      </c>
      <c r="B38" s="5" t="s">
        <v>51</v>
      </c>
      <c r="C38" s="6">
        <f t="shared" si="0"/>
        <v>1666</v>
      </c>
      <c r="D38" s="7">
        <v>1357</v>
      </c>
      <c r="E38" s="7">
        <v>218</v>
      </c>
      <c r="F38" s="7">
        <v>0</v>
      </c>
      <c r="G38" s="7">
        <v>1</v>
      </c>
      <c r="H38" s="7">
        <v>1</v>
      </c>
      <c r="I38" s="7">
        <v>0</v>
      </c>
      <c r="J38" s="7">
        <v>0</v>
      </c>
      <c r="K38" s="7">
        <v>26</v>
      </c>
      <c r="L38" s="7">
        <v>61</v>
      </c>
      <c r="M38" s="7">
        <v>2</v>
      </c>
    </row>
    <row r="39" spans="1:13" ht="12.75">
      <c r="A39" s="5" t="s">
        <v>45</v>
      </c>
      <c r="B39" s="3" t="s">
        <v>52</v>
      </c>
      <c r="C39" s="8">
        <f t="shared" si="0"/>
        <v>770</v>
      </c>
      <c r="D39" s="8">
        <v>590</v>
      </c>
      <c r="E39" s="8">
        <v>150</v>
      </c>
      <c r="F39" s="8">
        <v>0</v>
      </c>
      <c r="G39" s="8">
        <v>1</v>
      </c>
      <c r="H39" s="8">
        <v>1</v>
      </c>
      <c r="I39" s="8">
        <v>0</v>
      </c>
      <c r="J39" s="8">
        <v>0</v>
      </c>
      <c r="K39" s="8">
        <v>22</v>
      </c>
      <c r="L39" s="8">
        <v>1</v>
      </c>
      <c r="M39" s="8">
        <v>5</v>
      </c>
    </row>
    <row r="40" spans="1:13" s="10" customFormat="1" ht="12.75">
      <c r="A40" s="9" t="s">
        <v>53</v>
      </c>
      <c r="C40" s="11">
        <f>+C33+C35+C34+C36+C37+C38+C39</f>
        <v>14371</v>
      </c>
      <c r="D40" s="11">
        <f aca="true" t="shared" si="4" ref="D40:M40">+D33+D35+D34+D36+D37+D38+D39</f>
        <v>11212</v>
      </c>
      <c r="E40" s="11">
        <f t="shared" si="4"/>
        <v>2167</v>
      </c>
      <c r="F40" s="11">
        <f t="shared" si="4"/>
        <v>36</v>
      </c>
      <c r="G40" s="11">
        <f t="shared" si="4"/>
        <v>3</v>
      </c>
      <c r="H40" s="11">
        <f t="shared" si="4"/>
        <v>10</v>
      </c>
      <c r="I40" s="11">
        <f t="shared" si="4"/>
        <v>0</v>
      </c>
      <c r="J40" s="11">
        <f t="shared" si="4"/>
        <v>0</v>
      </c>
      <c r="K40" s="11">
        <f t="shared" si="4"/>
        <v>258</v>
      </c>
      <c r="L40" s="11">
        <f t="shared" si="4"/>
        <v>672</v>
      </c>
      <c r="M40" s="11">
        <f t="shared" si="4"/>
        <v>13</v>
      </c>
    </row>
    <row r="41" spans="1:13" s="5" customFormat="1" ht="12.75">
      <c r="A41" s="5" t="s">
        <v>54</v>
      </c>
      <c r="B41" s="5" t="s">
        <v>55</v>
      </c>
      <c r="C41" s="6">
        <f t="shared" si="0"/>
        <v>1057</v>
      </c>
      <c r="D41" s="7">
        <v>802</v>
      </c>
      <c r="E41" s="7">
        <v>142</v>
      </c>
      <c r="F41" s="7">
        <v>32</v>
      </c>
      <c r="G41" s="7">
        <v>1</v>
      </c>
      <c r="H41" s="7">
        <v>1</v>
      </c>
      <c r="I41" s="7">
        <v>0</v>
      </c>
      <c r="J41" s="7">
        <v>0</v>
      </c>
      <c r="K41" s="7">
        <v>12</v>
      </c>
      <c r="L41" s="7">
        <v>67</v>
      </c>
      <c r="M41" s="7">
        <v>0</v>
      </c>
    </row>
    <row r="42" spans="1:13" ht="12.75">
      <c r="A42" s="5" t="s">
        <v>54</v>
      </c>
      <c r="B42" s="3" t="s">
        <v>56</v>
      </c>
      <c r="C42" s="8">
        <f t="shared" si="0"/>
        <v>726</v>
      </c>
      <c r="D42" s="13">
        <v>565</v>
      </c>
      <c r="E42" s="13">
        <v>121</v>
      </c>
      <c r="F42" s="13">
        <v>1</v>
      </c>
      <c r="G42" s="13">
        <v>0</v>
      </c>
      <c r="H42" s="13">
        <v>1</v>
      </c>
      <c r="I42" s="13">
        <v>0</v>
      </c>
      <c r="J42" s="13">
        <v>0</v>
      </c>
      <c r="K42" s="13">
        <v>14</v>
      </c>
      <c r="L42" s="13">
        <v>22</v>
      </c>
      <c r="M42" s="13">
        <v>2</v>
      </c>
    </row>
    <row r="43" spans="1:13" s="5" customFormat="1" ht="12.75">
      <c r="A43" s="5" t="s">
        <v>54</v>
      </c>
      <c r="B43" s="5" t="s">
        <v>57</v>
      </c>
      <c r="C43" s="6">
        <f t="shared" si="0"/>
        <v>579</v>
      </c>
      <c r="D43" s="7">
        <v>402</v>
      </c>
      <c r="E43" s="7">
        <v>98</v>
      </c>
      <c r="F43" s="7">
        <v>6</v>
      </c>
      <c r="G43" s="7">
        <v>1</v>
      </c>
      <c r="H43" s="7">
        <v>1</v>
      </c>
      <c r="I43" s="7">
        <v>0</v>
      </c>
      <c r="J43" s="7">
        <v>0</v>
      </c>
      <c r="K43" s="7">
        <v>22</v>
      </c>
      <c r="L43" s="7">
        <v>48</v>
      </c>
      <c r="M43" s="7">
        <v>1</v>
      </c>
    </row>
    <row r="44" spans="1:13" ht="12.75">
      <c r="A44" s="5" t="s">
        <v>54</v>
      </c>
      <c r="B44" s="3" t="s">
        <v>58</v>
      </c>
      <c r="C44" s="8">
        <f t="shared" si="0"/>
        <v>619</v>
      </c>
      <c r="D44" s="8">
        <v>420</v>
      </c>
      <c r="E44" s="8">
        <v>100</v>
      </c>
      <c r="F44" s="8">
        <v>3</v>
      </c>
      <c r="G44" s="8">
        <v>0</v>
      </c>
      <c r="H44" s="8">
        <v>1</v>
      </c>
      <c r="I44" s="8">
        <v>0</v>
      </c>
      <c r="J44" s="8">
        <v>0</v>
      </c>
      <c r="K44" s="8">
        <v>24</v>
      </c>
      <c r="L44" s="8">
        <v>70</v>
      </c>
      <c r="M44" s="8">
        <v>1</v>
      </c>
    </row>
    <row r="45" spans="1:13" s="5" customFormat="1" ht="12.75">
      <c r="A45" s="5" t="s">
        <v>54</v>
      </c>
      <c r="B45" s="5" t="s">
        <v>59</v>
      </c>
      <c r="C45" s="6">
        <f t="shared" si="0"/>
        <v>471</v>
      </c>
      <c r="D45" s="7">
        <v>353</v>
      </c>
      <c r="E45" s="7">
        <v>56</v>
      </c>
      <c r="F45" s="7">
        <v>7</v>
      </c>
      <c r="G45" s="7">
        <v>1</v>
      </c>
      <c r="H45" s="7">
        <v>1</v>
      </c>
      <c r="I45" s="7">
        <v>0</v>
      </c>
      <c r="J45" s="7">
        <v>0</v>
      </c>
      <c r="K45" s="7">
        <v>13</v>
      </c>
      <c r="L45" s="7">
        <v>39</v>
      </c>
      <c r="M45" s="7">
        <v>1</v>
      </c>
    </row>
    <row r="46" spans="1:13" s="5" customFormat="1" ht="12.75">
      <c r="A46" s="5" t="s">
        <v>54</v>
      </c>
      <c r="B46" s="5" t="s">
        <v>60</v>
      </c>
      <c r="C46" s="6">
        <f t="shared" si="0"/>
        <v>302</v>
      </c>
      <c r="D46" s="7">
        <v>170</v>
      </c>
      <c r="E46" s="7">
        <v>16</v>
      </c>
      <c r="F46" s="7">
        <v>7</v>
      </c>
      <c r="G46" s="7">
        <v>0</v>
      </c>
      <c r="H46" s="7">
        <v>2</v>
      </c>
      <c r="I46" s="7">
        <v>0</v>
      </c>
      <c r="J46" s="7">
        <v>0</v>
      </c>
      <c r="K46" s="7">
        <v>15</v>
      </c>
      <c r="L46" s="7">
        <v>92</v>
      </c>
      <c r="M46" s="7">
        <v>0</v>
      </c>
    </row>
    <row r="47" spans="1:13" s="5" customFormat="1" ht="12.75">
      <c r="A47" s="5" t="s">
        <v>54</v>
      </c>
      <c r="B47" s="5" t="s">
        <v>61</v>
      </c>
      <c r="C47" s="6">
        <f t="shared" si="0"/>
        <v>318</v>
      </c>
      <c r="D47" s="7">
        <v>255</v>
      </c>
      <c r="E47" s="7">
        <v>15</v>
      </c>
      <c r="F47" s="7">
        <v>1</v>
      </c>
      <c r="G47" s="7">
        <v>1</v>
      </c>
      <c r="H47" s="7">
        <v>1</v>
      </c>
      <c r="I47" s="7">
        <v>0</v>
      </c>
      <c r="J47" s="7">
        <v>0</v>
      </c>
      <c r="K47" s="7">
        <v>11</v>
      </c>
      <c r="L47" s="7">
        <v>34</v>
      </c>
      <c r="M47" s="7">
        <v>0</v>
      </c>
    </row>
    <row r="48" spans="1:13" ht="12.75">
      <c r="A48" s="5" t="s">
        <v>54</v>
      </c>
      <c r="B48" s="3" t="s">
        <v>62</v>
      </c>
      <c r="C48" s="8">
        <f t="shared" si="0"/>
        <v>315</v>
      </c>
      <c r="D48" s="13">
        <v>186</v>
      </c>
      <c r="E48" s="13">
        <v>25</v>
      </c>
      <c r="F48" s="13">
        <v>4</v>
      </c>
      <c r="G48" s="13">
        <v>1</v>
      </c>
      <c r="H48" s="13">
        <v>1</v>
      </c>
      <c r="I48" s="13">
        <v>0</v>
      </c>
      <c r="J48" s="13">
        <v>3</v>
      </c>
      <c r="K48" s="13">
        <v>11</v>
      </c>
      <c r="L48" s="13">
        <v>84</v>
      </c>
      <c r="M48" s="13">
        <v>0</v>
      </c>
    </row>
    <row r="49" spans="1:13" ht="12.75">
      <c r="A49" s="5" t="s">
        <v>54</v>
      </c>
      <c r="B49" s="3" t="s">
        <v>63</v>
      </c>
      <c r="C49" s="8">
        <f t="shared" si="0"/>
        <v>565</v>
      </c>
      <c r="D49" s="13">
        <v>320</v>
      </c>
      <c r="E49" s="13">
        <v>40</v>
      </c>
      <c r="F49" s="13">
        <v>9</v>
      </c>
      <c r="G49" s="13">
        <v>0</v>
      </c>
      <c r="H49" s="13">
        <v>1</v>
      </c>
      <c r="I49" s="13">
        <v>0</v>
      </c>
      <c r="J49" s="13">
        <v>11</v>
      </c>
      <c r="K49" s="13">
        <v>27</v>
      </c>
      <c r="L49" s="13">
        <v>150</v>
      </c>
      <c r="M49" s="13">
        <v>7</v>
      </c>
    </row>
    <row r="50" spans="1:13" s="5" customFormat="1" ht="12.75">
      <c r="A50" s="5" t="s">
        <v>54</v>
      </c>
      <c r="B50" s="5" t="s">
        <v>64</v>
      </c>
      <c r="C50" s="6">
        <f t="shared" si="0"/>
        <v>805</v>
      </c>
      <c r="D50" s="7">
        <v>141</v>
      </c>
      <c r="E50" s="7">
        <v>30</v>
      </c>
      <c r="F50" s="7">
        <v>34</v>
      </c>
      <c r="G50" s="7">
        <v>1</v>
      </c>
      <c r="H50" s="7">
        <v>1</v>
      </c>
      <c r="I50" s="7">
        <v>0</v>
      </c>
      <c r="J50" s="7">
        <v>7</v>
      </c>
      <c r="K50" s="7">
        <v>21</v>
      </c>
      <c r="L50" s="7">
        <v>570</v>
      </c>
      <c r="M50" s="7">
        <v>0</v>
      </c>
    </row>
    <row r="51" spans="1:13" ht="12.75">
      <c r="A51" s="5" t="s">
        <v>54</v>
      </c>
      <c r="B51" s="3" t="s">
        <v>65</v>
      </c>
      <c r="C51" s="8">
        <f t="shared" si="0"/>
        <v>2219</v>
      </c>
      <c r="D51" s="13">
        <v>1753</v>
      </c>
      <c r="E51" s="13">
        <v>381</v>
      </c>
      <c r="F51" s="13">
        <v>14</v>
      </c>
      <c r="G51" s="13">
        <v>0</v>
      </c>
      <c r="H51" s="13">
        <v>1</v>
      </c>
      <c r="I51" s="13">
        <v>0</v>
      </c>
      <c r="J51" s="13">
        <v>0</v>
      </c>
      <c r="K51" s="13">
        <v>18</v>
      </c>
      <c r="L51" s="13">
        <v>52</v>
      </c>
      <c r="M51" s="13">
        <v>0</v>
      </c>
    </row>
    <row r="52" spans="1:13" s="5" customFormat="1" ht="12.75">
      <c r="A52" s="5" t="s">
        <v>54</v>
      </c>
      <c r="B52" s="5" t="s">
        <v>66</v>
      </c>
      <c r="C52" s="6">
        <f t="shared" si="0"/>
        <v>1596</v>
      </c>
      <c r="D52" s="7">
        <v>1369</v>
      </c>
      <c r="E52" s="7">
        <v>89</v>
      </c>
      <c r="F52" s="7">
        <v>22</v>
      </c>
      <c r="G52" s="7">
        <v>3</v>
      </c>
      <c r="H52" s="7">
        <v>1</v>
      </c>
      <c r="I52" s="7">
        <v>0</v>
      </c>
      <c r="J52" s="7">
        <v>3</v>
      </c>
      <c r="K52" s="7">
        <v>21</v>
      </c>
      <c r="L52" s="7">
        <v>80</v>
      </c>
      <c r="M52" s="7">
        <v>8</v>
      </c>
    </row>
    <row r="53" spans="1:13" ht="12.75">
      <c r="A53" s="5" t="s">
        <v>54</v>
      </c>
      <c r="B53" s="5" t="s">
        <v>67</v>
      </c>
      <c r="C53" s="6">
        <f t="shared" si="0"/>
        <v>2115</v>
      </c>
      <c r="D53" s="7">
        <v>1417</v>
      </c>
      <c r="E53" s="7">
        <v>338</v>
      </c>
      <c r="F53" s="7">
        <v>2</v>
      </c>
      <c r="G53" s="7">
        <v>0</v>
      </c>
      <c r="H53" s="7">
        <v>1</v>
      </c>
      <c r="I53" s="7">
        <v>0</v>
      </c>
      <c r="J53" s="7">
        <v>5</v>
      </c>
      <c r="K53" s="7">
        <v>42</v>
      </c>
      <c r="L53" s="7">
        <v>310</v>
      </c>
      <c r="M53" s="7">
        <v>0</v>
      </c>
    </row>
    <row r="54" spans="1:13" ht="12.75">
      <c r="A54" s="5" t="s">
        <v>54</v>
      </c>
      <c r="B54" s="5" t="s">
        <v>68</v>
      </c>
      <c r="C54" s="6">
        <f t="shared" si="0"/>
        <v>1318</v>
      </c>
      <c r="D54" s="7">
        <v>1008</v>
      </c>
      <c r="E54" s="7">
        <v>159</v>
      </c>
      <c r="F54" s="7">
        <v>3</v>
      </c>
      <c r="G54" s="7">
        <v>0</v>
      </c>
      <c r="H54" s="7">
        <v>1</v>
      </c>
      <c r="I54" s="7">
        <v>0</v>
      </c>
      <c r="J54" s="7">
        <v>0</v>
      </c>
      <c r="K54" s="7">
        <v>24</v>
      </c>
      <c r="L54" s="7">
        <v>123</v>
      </c>
      <c r="M54" s="7">
        <v>0</v>
      </c>
    </row>
    <row r="55" spans="1:13" s="10" customFormat="1" ht="12.75">
      <c r="A55" s="9" t="s">
        <v>69</v>
      </c>
      <c r="C55" s="11">
        <f t="shared" si="0"/>
        <v>13005</v>
      </c>
      <c r="D55" s="11">
        <f aca="true" t="shared" si="5" ref="D55:M55">SUM(D41:D54)</f>
        <v>9161</v>
      </c>
      <c r="E55" s="11">
        <f t="shared" si="5"/>
        <v>1610</v>
      </c>
      <c r="F55" s="11">
        <f t="shared" si="5"/>
        <v>145</v>
      </c>
      <c r="G55" s="11">
        <f t="shared" si="5"/>
        <v>9</v>
      </c>
      <c r="H55" s="11">
        <f t="shared" si="5"/>
        <v>15</v>
      </c>
      <c r="I55" s="11">
        <f t="shared" si="5"/>
        <v>0</v>
      </c>
      <c r="J55" s="11">
        <f t="shared" si="5"/>
        <v>29</v>
      </c>
      <c r="K55" s="11">
        <f t="shared" si="5"/>
        <v>275</v>
      </c>
      <c r="L55" s="11">
        <f t="shared" si="5"/>
        <v>1741</v>
      </c>
      <c r="M55" s="11">
        <f t="shared" si="5"/>
        <v>20</v>
      </c>
    </row>
    <row r="56" spans="1:13" ht="12.75">
      <c r="A56" s="5" t="s">
        <v>70</v>
      </c>
      <c r="B56" s="5" t="s">
        <v>71</v>
      </c>
      <c r="C56" s="8">
        <f t="shared" si="0"/>
        <v>8477</v>
      </c>
      <c r="D56" s="8">
        <v>6527</v>
      </c>
      <c r="E56" s="8">
        <v>979</v>
      </c>
      <c r="F56" s="8">
        <v>36</v>
      </c>
      <c r="G56" s="8">
        <v>1</v>
      </c>
      <c r="H56" s="8">
        <v>1</v>
      </c>
      <c r="I56" s="8">
        <v>0</v>
      </c>
      <c r="J56" s="8">
        <v>17</v>
      </c>
      <c r="K56" s="8">
        <v>112</v>
      </c>
      <c r="L56" s="8">
        <v>804</v>
      </c>
      <c r="M56" s="8">
        <v>0</v>
      </c>
    </row>
    <row r="57" spans="1:13" ht="12.75">
      <c r="A57" s="5" t="s">
        <v>70</v>
      </c>
      <c r="B57" s="5" t="s">
        <v>72</v>
      </c>
      <c r="C57" s="8">
        <f t="shared" si="0"/>
        <v>2595</v>
      </c>
      <c r="D57" s="13">
        <v>2049</v>
      </c>
      <c r="E57" s="13">
        <v>214</v>
      </c>
      <c r="F57" s="13">
        <v>22</v>
      </c>
      <c r="G57" s="13">
        <v>0</v>
      </c>
      <c r="H57" s="13">
        <v>2</v>
      </c>
      <c r="I57" s="13">
        <v>0</v>
      </c>
      <c r="J57" s="13">
        <v>1</v>
      </c>
      <c r="K57" s="13">
        <v>91</v>
      </c>
      <c r="L57" s="13">
        <v>215</v>
      </c>
      <c r="M57" s="8">
        <v>1</v>
      </c>
    </row>
    <row r="58" spans="1:13" ht="12.75">
      <c r="A58" s="9" t="s">
        <v>73</v>
      </c>
      <c r="B58" s="10"/>
      <c r="C58" s="14">
        <f t="shared" si="0"/>
        <v>11072</v>
      </c>
      <c r="D58" s="14">
        <f>+D56+D57</f>
        <v>8576</v>
      </c>
      <c r="E58" s="14">
        <f aca="true" t="shared" si="6" ref="E58:M58">+E56+E57</f>
        <v>1193</v>
      </c>
      <c r="F58" s="14">
        <f t="shared" si="6"/>
        <v>58</v>
      </c>
      <c r="G58" s="14">
        <f t="shared" si="6"/>
        <v>1</v>
      </c>
      <c r="H58" s="14">
        <f t="shared" si="6"/>
        <v>3</v>
      </c>
      <c r="I58" s="14">
        <f t="shared" si="6"/>
        <v>0</v>
      </c>
      <c r="J58" s="14">
        <f t="shared" si="6"/>
        <v>18</v>
      </c>
      <c r="K58" s="14">
        <f t="shared" si="6"/>
        <v>203</v>
      </c>
      <c r="L58" s="14">
        <f t="shared" si="6"/>
        <v>1019</v>
      </c>
      <c r="M58" s="14">
        <f t="shared" si="6"/>
        <v>1</v>
      </c>
    </row>
    <row r="59" spans="1:13" ht="12.75">
      <c r="A59" s="5" t="s">
        <v>74</v>
      </c>
      <c r="B59" s="3" t="s">
        <v>75</v>
      </c>
      <c r="C59" s="8">
        <f t="shared" si="0"/>
        <v>825</v>
      </c>
      <c r="D59" s="8">
        <v>490</v>
      </c>
      <c r="E59" s="8">
        <v>120</v>
      </c>
      <c r="F59" s="8">
        <v>0</v>
      </c>
      <c r="G59" s="8">
        <v>0</v>
      </c>
      <c r="H59" s="8">
        <v>1</v>
      </c>
      <c r="I59" s="8">
        <v>0</v>
      </c>
      <c r="J59" s="8">
        <v>0</v>
      </c>
      <c r="K59" s="8">
        <v>14</v>
      </c>
      <c r="L59" s="8">
        <v>200</v>
      </c>
      <c r="M59" s="8">
        <v>0</v>
      </c>
    </row>
    <row r="60" spans="1:13" s="5" customFormat="1" ht="12.75">
      <c r="A60" s="5" t="s">
        <v>74</v>
      </c>
      <c r="B60" s="5" t="s">
        <v>76</v>
      </c>
      <c r="C60" s="6">
        <f t="shared" si="0"/>
        <v>721</v>
      </c>
      <c r="D60" s="7">
        <v>563</v>
      </c>
      <c r="E60" s="7">
        <v>48</v>
      </c>
      <c r="F60" s="7">
        <v>8</v>
      </c>
      <c r="G60" s="7">
        <v>0</v>
      </c>
      <c r="H60" s="7">
        <v>1</v>
      </c>
      <c r="I60" s="7">
        <v>0</v>
      </c>
      <c r="J60" s="7">
        <v>0</v>
      </c>
      <c r="K60" s="7">
        <v>14</v>
      </c>
      <c r="L60" s="7">
        <v>73</v>
      </c>
      <c r="M60" s="7">
        <v>14</v>
      </c>
    </row>
    <row r="61" spans="1:13" s="5" customFormat="1" ht="12.75">
      <c r="A61" s="5" t="s">
        <v>74</v>
      </c>
      <c r="B61" s="5" t="s">
        <v>77</v>
      </c>
      <c r="C61" s="6">
        <f t="shared" si="0"/>
        <v>545</v>
      </c>
      <c r="D61" s="7">
        <v>340</v>
      </c>
      <c r="E61" s="7">
        <v>58</v>
      </c>
      <c r="F61" s="7">
        <v>0</v>
      </c>
      <c r="G61" s="7">
        <v>1</v>
      </c>
      <c r="H61" s="7">
        <v>1</v>
      </c>
      <c r="I61" s="7">
        <v>0</v>
      </c>
      <c r="J61" s="7">
        <v>2</v>
      </c>
      <c r="K61" s="7">
        <v>28</v>
      </c>
      <c r="L61" s="7">
        <v>110</v>
      </c>
      <c r="M61" s="7">
        <v>5</v>
      </c>
    </row>
    <row r="62" spans="1:13" s="5" customFormat="1" ht="12.75">
      <c r="A62" s="5" t="s">
        <v>74</v>
      </c>
      <c r="B62" s="5" t="s">
        <v>78</v>
      </c>
      <c r="C62" s="6">
        <f aca="true" t="shared" si="7" ref="C62:C118">SUM(D62:M62)</f>
        <v>649</v>
      </c>
      <c r="D62" s="7">
        <v>276</v>
      </c>
      <c r="E62" s="7">
        <v>21</v>
      </c>
      <c r="F62" s="7">
        <v>16</v>
      </c>
      <c r="G62" s="7">
        <v>0</v>
      </c>
      <c r="H62" s="7">
        <v>1</v>
      </c>
      <c r="I62" s="7">
        <v>0</v>
      </c>
      <c r="J62" s="7">
        <v>0</v>
      </c>
      <c r="K62" s="7">
        <v>12</v>
      </c>
      <c r="L62" s="7">
        <v>323</v>
      </c>
      <c r="M62" s="7">
        <v>0</v>
      </c>
    </row>
    <row r="63" spans="1:13" s="5" customFormat="1" ht="12.75">
      <c r="A63" s="5" t="s">
        <v>74</v>
      </c>
      <c r="B63" s="5" t="s">
        <v>79</v>
      </c>
      <c r="C63" s="6">
        <f t="shared" si="7"/>
        <v>342</v>
      </c>
      <c r="D63" s="7">
        <v>241</v>
      </c>
      <c r="E63" s="7">
        <v>63</v>
      </c>
      <c r="F63" s="7">
        <v>1</v>
      </c>
      <c r="G63" s="7">
        <v>0</v>
      </c>
      <c r="H63" s="7">
        <v>1</v>
      </c>
      <c r="I63" s="7">
        <v>0</v>
      </c>
      <c r="J63" s="7">
        <v>2</v>
      </c>
      <c r="K63" s="7">
        <v>7</v>
      </c>
      <c r="L63" s="7">
        <v>21</v>
      </c>
      <c r="M63" s="7">
        <v>6</v>
      </c>
    </row>
    <row r="64" spans="1:13" ht="12.75">
      <c r="A64" s="5" t="s">
        <v>74</v>
      </c>
      <c r="B64" s="3" t="s">
        <v>80</v>
      </c>
      <c r="C64" s="8">
        <f t="shared" si="7"/>
        <v>145</v>
      </c>
      <c r="D64" s="13">
        <v>0</v>
      </c>
      <c r="E64" s="13">
        <v>0</v>
      </c>
      <c r="F64" s="13">
        <v>26</v>
      </c>
      <c r="G64" s="13">
        <v>0</v>
      </c>
      <c r="H64" s="13">
        <v>1</v>
      </c>
      <c r="I64" s="13">
        <v>0</v>
      </c>
      <c r="J64" s="13">
        <v>5</v>
      </c>
      <c r="K64" s="13">
        <v>0</v>
      </c>
      <c r="L64" s="13">
        <v>113</v>
      </c>
      <c r="M64" s="13">
        <v>0</v>
      </c>
    </row>
    <row r="65" spans="1:13" s="5" customFormat="1" ht="12.75">
      <c r="A65" s="5" t="s">
        <v>74</v>
      </c>
      <c r="B65" s="5" t="s">
        <v>81</v>
      </c>
      <c r="C65" s="6">
        <f t="shared" si="7"/>
        <v>4959</v>
      </c>
      <c r="D65" s="7">
        <v>3929</v>
      </c>
      <c r="E65" s="7">
        <v>607</v>
      </c>
      <c r="F65" s="7">
        <v>207</v>
      </c>
      <c r="G65" s="7">
        <v>1</v>
      </c>
      <c r="H65" s="7">
        <v>1</v>
      </c>
      <c r="I65" s="7">
        <v>0</v>
      </c>
      <c r="J65" s="7">
        <v>0</v>
      </c>
      <c r="K65" s="7">
        <v>45</v>
      </c>
      <c r="L65" s="7">
        <v>135</v>
      </c>
      <c r="M65" s="7">
        <v>34</v>
      </c>
    </row>
    <row r="66" spans="1:13" s="5" customFormat="1" ht="12.75">
      <c r="A66" s="5" t="s">
        <v>74</v>
      </c>
      <c r="B66" s="5" t="s">
        <v>82</v>
      </c>
      <c r="C66" s="6">
        <f t="shared" si="7"/>
        <v>205</v>
      </c>
      <c r="D66" s="7">
        <v>0</v>
      </c>
      <c r="E66" s="7">
        <v>0</v>
      </c>
      <c r="F66" s="7">
        <v>7</v>
      </c>
      <c r="G66" s="7">
        <v>0</v>
      </c>
      <c r="H66" s="7">
        <v>0</v>
      </c>
      <c r="I66" s="7">
        <v>0</v>
      </c>
      <c r="J66" s="7">
        <v>0</v>
      </c>
      <c r="K66" s="7">
        <v>6</v>
      </c>
      <c r="L66" s="7">
        <v>191</v>
      </c>
      <c r="M66" s="7">
        <v>1</v>
      </c>
    </row>
    <row r="67" spans="1:13" s="5" customFormat="1" ht="12.75">
      <c r="A67" s="5" t="s">
        <v>74</v>
      </c>
      <c r="B67" s="5" t="s">
        <v>83</v>
      </c>
      <c r="C67" s="6">
        <f t="shared" si="7"/>
        <v>38</v>
      </c>
      <c r="D67" s="7">
        <v>12</v>
      </c>
      <c r="E67" s="7">
        <v>6</v>
      </c>
      <c r="F67" s="7">
        <v>0</v>
      </c>
      <c r="G67" s="7">
        <v>1</v>
      </c>
      <c r="H67" s="7">
        <v>0</v>
      </c>
      <c r="I67" s="7">
        <v>0</v>
      </c>
      <c r="J67" s="7">
        <v>0</v>
      </c>
      <c r="K67" s="7">
        <v>1</v>
      </c>
      <c r="L67" s="7">
        <v>17</v>
      </c>
      <c r="M67" s="7">
        <v>1</v>
      </c>
    </row>
    <row r="68" spans="1:13" s="5" customFormat="1" ht="12.75">
      <c r="A68" s="5" t="s">
        <v>74</v>
      </c>
      <c r="B68" s="5" t="s">
        <v>84</v>
      </c>
      <c r="C68" s="6">
        <f t="shared" si="7"/>
        <v>1149</v>
      </c>
      <c r="D68" s="7">
        <v>830</v>
      </c>
      <c r="E68" s="7">
        <v>178</v>
      </c>
      <c r="F68" s="7">
        <v>9</v>
      </c>
      <c r="G68" s="7">
        <v>1</v>
      </c>
      <c r="H68" s="7">
        <v>1</v>
      </c>
      <c r="I68" s="7">
        <v>0</v>
      </c>
      <c r="J68" s="7">
        <v>0</v>
      </c>
      <c r="K68" s="7">
        <v>14</v>
      </c>
      <c r="L68" s="7">
        <v>116</v>
      </c>
      <c r="M68" s="7">
        <v>0</v>
      </c>
    </row>
    <row r="69" spans="1:13" s="5" customFormat="1" ht="12.75">
      <c r="A69" s="5" t="s">
        <v>74</v>
      </c>
      <c r="B69" s="5" t="s">
        <v>85</v>
      </c>
      <c r="C69" s="6">
        <f t="shared" si="7"/>
        <v>670</v>
      </c>
      <c r="D69" s="7">
        <v>538</v>
      </c>
      <c r="E69" s="7">
        <v>71</v>
      </c>
      <c r="F69" s="7">
        <v>8</v>
      </c>
      <c r="G69" s="7">
        <v>1</v>
      </c>
      <c r="H69" s="7">
        <v>1</v>
      </c>
      <c r="I69" s="7">
        <v>0</v>
      </c>
      <c r="J69" s="7">
        <v>1</v>
      </c>
      <c r="K69" s="7">
        <v>13</v>
      </c>
      <c r="L69" s="7">
        <v>36</v>
      </c>
      <c r="M69" s="7">
        <v>1</v>
      </c>
    </row>
    <row r="70" spans="1:13" s="10" customFormat="1" ht="12.75">
      <c r="A70" s="9" t="s">
        <v>86</v>
      </c>
      <c r="C70" s="11">
        <f t="shared" si="7"/>
        <v>10248</v>
      </c>
      <c r="D70" s="11">
        <f>SUM(D59:D69)</f>
        <v>7219</v>
      </c>
      <c r="E70" s="11">
        <f aca="true" t="shared" si="8" ref="E70:M70">SUM(E59:E69)</f>
        <v>1172</v>
      </c>
      <c r="F70" s="11">
        <f t="shared" si="8"/>
        <v>282</v>
      </c>
      <c r="G70" s="11">
        <f t="shared" si="8"/>
        <v>5</v>
      </c>
      <c r="H70" s="11">
        <f t="shared" si="8"/>
        <v>9</v>
      </c>
      <c r="I70" s="11">
        <f t="shared" si="8"/>
        <v>0</v>
      </c>
      <c r="J70" s="11">
        <f t="shared" si="8"/>
        <v>10</v>
      </c>
      <c r="K70" s="11">
        <f t="shared" si="8"/>
        <v>154</v>
      </c>
      <c r="L70" s="11">
        <f t="shared" si="8"/>
        <v>1335</v>
      </c>
      <c r="M70" s="11">
        <f t="shared" si="8"/>
        <v>62</v>
      </c>
    </row>
    <row r="71" spans="1:13" ht="12.75">
      <c r="A71" s="5" t="s">
        <v>87</v>
      </c>
      <c r="B71" s="3" t="s">
        <v>88</v>
      </c>
      <c r="C71" s="8">
        <f t="shared" si="7"/>
        <v>675</v>
      </c>
      <c r="D71" s="13">
        <v>524</v>
      </c>
      <c r="E71" s="13">
        <v>101</v>
      </c>
      <c r="F71" s="13">
        <v>4</v>
      </c>
      <c r="G71" s="13">
        <v>0</v>
      </c>
      <c r="H71" s="13">
        <v>1</v>
      </c>
      <c r="I71" s="13">
        <v>0</v>
      </c>
      <c r="J71" s="13">
        <v>0</v>
      </c>
      <c r="K71" s="13">
        <v>26</v>
      </c>
      <c r="L71" s="13">
        <v>19</v>
      </c>
      <c r="M71" s="13">
        <v>0</v>
      </c>
    </row>
    <row r="72" spans="1:13" s="5" customFormat="1" ht="12.75">
      <c r="A72" s="5" t="s">
        <v>87</v>
      </c>
      <c r="B72" s="5" t="s">
        <v>89</v>
      </c>
      <c r="C72" s="6">
        <f t="shared" si="7"/>
        <v>379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379</v>
      </c>
      <c r="M72" s="7">
        <v>0</v>
      </c>
    </row>
    <row r="73" spans="1:13" ht="12.75">
      <c r="A73" s="5" t="s">
        <v>87</v>
      </c>
      <c r="B73" s="3" t="s">
        <v>90</v>
      </c>
      <c r="C73" s="8">
        <f t="shared" si="7"/>
        <v>255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3</v>
      </c>
      <c r="L73" s="8">
        <v>251</v>
      </c>
      <c r="M73" s="8">
        <v>0</v>
      </c>
    </row>
    <row r="74" spans="1:13" s="5" customFormat="1" ht="12.75">
      <c r="A74" s="5" t="s">
        <v>87</v>
      </c>
      <c r="B74" s="5" t="s">
        <v>91</v>
      </c>
      <c r="C74" s="6">
        <f t="shared" si="7"/>
        <v>2633</v>
      </c>
      <c r="D74" s="7">
        <v>1917</v>
      </c>
      <c r="E74" s="7">
        <v>483</v>
      </c>
      <c r="F74" s="7">
        <v>38</v>
      </c>
      <c r="G74" s="7">
        <v>0</v>
      </c>
      <c r="H74" s="7">
        <v>1</v>
      </c>
      <c r="I74" s="7">
        <v>0</v>
      </c>
      <c r="J74" s="7">
        <v>0</v>
      </c>
      <c r="K74" s="7">
        <v>30</v>
      </c>
      <c r="L74" s="7">
        <v>135</v>
      </c>
      <c r="M74" s="7">
        <v>29</v>
      </c>
    </row>
    <row r="75" spans="1:13" s="5" customFormat="1" ht="12.75">
      <c r="A75" s="5" t="s">
        <v>87</v>
      </c>
      <c r="B75" s="5" t="s">
        <v>92</v>
      </c>
      <c r="C75" s="6">
        <f t="shared" si="7"/>
        <v>3284</v>
      </c>
      <c r="D75" s="7">
        <v>2513</v>
      </c>
      <c r="E75" s="7">
        <v>551</v>
      </c>
      <c r="F75" s="7">
        <v>7</v>
      </c>
      <c r="G75" s="7">
        <v>1</v>
      </c>
      <c r="H75" s="7">
        <v>2</v>
      </c>
      <c r="I75" s="7">
        <v>0</v>
      </c>
      <c r="J75" s="7">
        <v>0</v>
      </c>
      <c r="K75" s="7">
        <v>40</v>
      </c>
      <c r="L75" s="7">
        <v>165</v>
      </c>
      <c r="M75" s="7">
        <v>5</v>
      </c>
    </row>
    <row r="76" spans="1:13" ht="12.75">
      <c r="A76" s="5" t="s">
        <v>87</v>
      </c>
      <c r="B76" s="3" t="s">
        <v>93</v>
      </c>
      <c r="C76" s="8">
        <f t="shared" si="7"/>
        <v>708</v>
      </c>
      <c r="D76" s="13">
        <v>384</v>
      </c>
      <c r="E76" s="13">
        <v>22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15</v>
      </c>
      <c r="L76" s="13">
        <v>278</v>
      </c>
      <c r="M76" s="13">
        <v>8</v>
      </c>
    </row>
    <row r="77" spans="1:13" s="5" customFormat="1" ht="12.75">
      <c r="A77" s="5" t="s">
        <v>87</v>
      </c>
      <c r="B77" s="5" t="s">
        <v>94</v>
      </c>
      <c r="C77" s="6">
        <f t="shared" si="7"/>
        <v>1959</v>
      </c>
      <c r="D77" s="7">
        <v>1635</v>
      </c>
      <c r="E77" s="7">
        <v>123</v>
      </c>
      <c r="F77" s="7">
        <v>20</v>
      </c>
      <c r="G77" s="7">
        <v>1</v>
      </c>
      <c r="H77" s="7">
        <v>1</v>
      </c>
      <c r="I77" s="7">
        <v>0</v>
      </c>
      <c r="J77" s="7">
        <v>0</v>
      </c>
      <c r="K77" s="7">
        <v>7</v>
      </c>
      <c r="L77" s="7">
        <v>167</v>
      </c>
      <c r="M77" s="7">
        <v>5</v>
      </c>
    </row>
    <row r="78" spans="1:13" s="5" customFormat="1" ht="12.75">
      <c r="A78" s="5" t="s">
        <v>87</v>
      </c>
      <c r="B78" s="5" t="s">
        <v>95</v>
      </c>
      <c r="C78" s="6">
        <f t="shared" si="7"/>
        <v>1294</v>
      </c>
      <c r="D78" s="7">
        <v>1047</v>
      </c>
      <c r="E78" s="7">
        <v>101</v>
      </c>
      <c r="F78" s="7">
        <v>86</v>
      </c>
      <c r="G78" s="7">
        <v>0</v>
      </c>
      <c r="H78" s="7">
        <v>1</v>
      </c>
      <c r="I78" s="7">
        <v>0</v>
      </c>
      <c r="J78" s="7">
        <v>0</v>
      </c>
      <c r="K78" s="7">
        <v>12</v>
      </c>
      <c r="L78" s="7">
        <v>47</v>
      </c>
      <c r="M78" s="7">
        <v>0</v>
      </c>
    </row>
    <row r="79" spans="1:13" s="5" customFormat="1" ht="12.75">
      <c r="A79" s="5" t="s">
        <v>87</v>
      </c>
      <c r="B79" s="5" t="s">
        <v>96</v>
      </c>
      <c r="C79" s="6">
        <f t="shared" si="7"/>
        <v>2573</v>
      </c>
      <c r="D79" s="7">
        <v>1568</v>
      </c>
      <c r="E79" s="7">
        <v>240</v>
      </c>
      <c r="F79" s="7">
        <v>26</v>
      </c>
      <c r="G79" s="7">
        <v>1</v>
      </c>
      <c r="H79" s="7">
        <v>1</v>
      </c>
      <c r="I79" s="7">
        <v>0</v>
      </c>
      <c r="J79" s="7">
        <v>0</v>
      </c>
      <c r="K79" s="7">
        <v>52</v>
      </c>
      <c r="L79" s="7">
        <v>685</v>
      </c>
      <c r="M79" s="7">
        <v>0</v>
      </c>
    </row>
    <row r="80" spans="1:13" s="5" customFormat="1" ht="12.75">
      <c r="A80" s="5" t="s">
        <v>87</v>
      </c>
      <c r="B80" s="5" t="s">
        <v>97</v>
      </c>
      <c r="C80" s="6">
        <f t="shared" si="7"/>
        <v>1148</v>
      </c>
      <c r="D80" s="7">
        <v>881</v>
      </c>
      <c r="E80" s="7">
        <v>99</v>
      </c>
      <c r="F80" s="7">
        <v>41</v>
      </c>
      <c r="G80" s="7">
        <v>0</v>
      </c>
      <c r="H80" s="7">
        <v>1</v>
      </c>
      <c r="I80" s="7">
        <v>0</v>
      </c>
      <c r="J80" s="7">
        <v>0</v>
      </c>
      <c r="K80" s="7">
        <v>7</v>
      </c>
      <c r="L80" s="7">
        <v>114</v>
      </c>
      <c r="M80" s="7">
        <v>5</v>
      </c>
    </row>
    <row r="81" spans="1:13" s="10" customFormat="1" ht="12.75">
      <c r="A81" s="9" t="s">
        <v>98</v>
      </c>
      <c r="C81" s="11">
        <f>+C71+C72+C73+C74+C75+C76+C77+C78+C79+C80</f>
        <v>14908</v>
      </c>
      <c r="D81" s="11">
        <f aca="true" t="shared" si="9" ref="D81:M81">+D71+D72+D73+D74+D75+D76+D77+D78+D79+D80</f>
        <v>10469</v>
      </c>
      <c r="E81" s="11">
        <f t="shared" si="9"/>
        <v>1721</v>
      </c>
      <c r="F81" s="11">
        <f t="shared" si="9"/>
        <v>222</v>
      </c>
      <c r="G81" s="11">
        <f t="shared" si="9"/>
        <v>3</v>
      </c>
      <c r="H81" s="11">
        <f t="shared" si="9"/>
        <v>9</v>
      </c>
      <c r="I81" s="11">
        <f t="shared" si="9"/>
        <v>0</v>
      </c>
      <c r="J81" s="11">
        <f t="shared" si="9"/>
        <v>0</v>
      </c>
      <c r="K81" s="11">
        <f t="shared" si="9"/>
        <v>192</v>
      </c>
      <c r="L81" s="11">
        <f t="shared" si="9"/>
        <v>2240</v>
      </c>
      <c r="M81" s="11">
        <f t="shared" si="9"/>
        <v>52</v>
      </c>
    </row>
    <row r="82" spans="1:13" s="5" customFormat="1" ht="12.75">
      <c r="A82" s="5" t="s">
        <v>99</v>
      </c>
      <c r="B82" s="5" t="s">
        <v>100</v>
      </c>
      <c r="C82" s="6">
        <f t="shared" si="7"/>
        <v>1153</v>
      </c>
      <c r="D82" s="7">
        <v>695</v>
      </c>
      <c r="E82" s="7">
        <v>82</v>
      </c>
      <c r="F82" s="7">
        <v>0</v>
      </c>
      <c r="G82" s="7">
        <v>0</v>
      </c>
      <c r="H82" s="7">
        <v>2</v>
      </c>
      <c r="I82" s="7">
        <v>0</v>
      </c>
      <c r="J82" s="7">
        <v>0</v>
      </c>
      <c r="K82" s="7">
        <v>42</v>
      </c>
      <c r="L82" s="7">
        <v>332</v>
      </c>
      <c r="M82" s="7">
        <v>0</v>
      </c>
    </row>
    <row r="83" spans="1:13" s="10" customFormat="1" ht="12.75">
      <c r="A83" s="9" t="s">
        <v>101</v>
      </c>
      <c r="C83" s="11">
        <f t="shared" si="7"/>
        <v>1153</v>
      </c>
      <c r="D83" s="11">
        <f>+D82</f>
        <v>695</v>
      </c>
      <c r="E83" s="11">
        <f aca="true" t="shared" si="10" ref="E83:M83">+E82</f>
        <v>82</v>
      </c>
      <c r="F83" s="11">
        <f t="shared" si="10"/>
        <v>0</v>
      </c>
      <c r="G83" s="11">
        <f t="shared" si="10"/>
        <v>0</v>
      </c>
      <c r="H83" s="11">
        <f t="shared" si="10"/>
        <v>2</v>
      </c>
      <c r="I83" s="11">
        <f t="shared" si="10"/>
        <v>0</v>
      </c>
      <c r="J83" s="11">
        <f t="shared" si="10"/>
        <v>0</v>
      </c>
      <c r="K83" s="11">
        <f t="shared" si="10"/>
        <v>42</v>
      </c>
      <c r="L83" s="11">
        <f t="shared" si="10"/>
        <v>332</v>
      </c>
      <c r="M83" s="11">
        <f t="shared" si="10"/>
        <v>0</v>
      </c>
    </row>
    <row r="84" spans="1:14" s="5" customFormat="1" ht="12.75">
      <c r="A84" s="5" t="s">
        <v>102</v>
      </c>
      <c r="B84" s="5" t="s">
        <v>103</v>
      </c>
      <c r="C84" s="6">
        <f t="shared" si="7"/>
        <v>1605</v>
      </c>
      <c r="D84" s="7">
        <v>608</v>
      </c>
      <c r="E84" s="7">
        <v>125</v>
      </c>
      <c r="F84" s="7">
        <v>32</v>
      </c>
      <c r="G84" s="7">
        <v>1</v>
      </c>
      <c r="H84" s="7">
        <v>1</v>
      </c>
      <c r="I84" s="7">
        <v>0</v>
      </c>
      <c r="J84" s="7">
        <v>0</v>
      </c>
      <c r="K84" s="7">
        <v>74</v>
      </c>
      <c r="L84" s="7">
        <v>763</v>
      </c>
      <c r="M84" s="7">
        <v>1</v>
      </c>
      <c r="N84" s="7"/>
    </row>
    <row r="85" spans="1:13" s="10" customFormat="1" ht="12.75">
      <c r="A85" s="9" t="s">
        <v>104</v>
      </c>
      <c r="C85" s="11">
        <f t="shared" si="7"/>
        <v>1605</v>
      </c>
      <c r="D85" s="11">
        <f>+D84</f>
        <v>608</v>
      </c>
      <c r="E85" s="11">
        <f aca="true" t="shared" si="11" ref="E85:M85">+E84</f>
        <v>125</v>
      </c>
      <c r="F85" s="11">
        <f t="shared" si="11"/>
        <v>32</v>
      </c>
      <c r="G85" s="11">
        <f t="shared" si="11"/>
        <v>1</v>
      </c>
      <c r="H85" s="11">
        <f t="shared" si="11"/>
        <v>1</v>
      </c>
      <c r="I85" s="11">
        <f t="shared" si="11"/>
        <v>0</v>
      </c>
      <c r="J85" s="11">
        <f t="shared" si="11"/>
        <v>0</v>
      </c>
      <c r="K85" s="11">
        <f t="shared" si="11"/>
        <v>74</v>
      </c>
      <c r="L85" s="11">
        <f t="shared" si="11"/>
        <v>763</v>
      </c>
      <c r="M85" s="11">
        <f t="shared" si="11"/>
        <v>1</v>
      </c>
    </row>
    <row r="86" spans="1:13" ht="12.75">
      <c r="A86" s="5" t="s">
        <v>105</v>
      </c>
      <c r="B86" s="3" t="s">
        <v>106</v>
      </c>
      <c r="C86" s="8">
        <f t="shared" si="7"/>
        <v>618</v>
      </c>
      <c r="D86" s="13">
        <v>458</v>
      </c>
      <c r="E86" s="13">
        <v>80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18</v>
      </c>
      <c r="L86" s="13">
        <v>61</v>
      </c>
      <c r="M86" s="13">
        <v>0</v>
      </c>
    </row>
    <row r="87" spans="1:13" s="5" customFormat="1" ht="12.75">
      <c r="A87" s="5" t="s">
        <v>105</v>
      </c>
      <c r="B87" s="5" t="s">
        <v>107</v>
      </c>
      <c r="C87" s="6">
        <f t="shared" si="7"/>
        <v>747</v>
      </c>
      <c r="D87" s="7">
        <v>472</v>
      </c>
      <c r="E87" s="7">
        <v>125</v>
      </c>
      <c r="F87" s="7">
        <v>0</v>
      </c>
      <c r="G87" s="7">
        <v>0</v>
      </c>
      <c r="H87" s="7">
        <v>1</v>
      </c>
      <c r="I87" s="7">
        <v>0</v>
      </c>
      <c r="J87" s="7">
        <v>16</v>
      </c>
      <c r="K87" s="7">
        <v>19</v>
      </c>
      <c r="L87" s="7">
        <v>110</v>
      </c>
      <c r="M87" s="7">
        <v>4</v>
      </c>
    </row>
    <row r="88" spans="1:13" s="5" customFormat="1" ht="12.75">
      <c r="A88" s="5" t="s">
        <v>105</v>
      </c>
      <c r="B88" s="5" t="s">
        <v>108</v>
      </c>
      <c r="C88" s="6">
        <f t="shared" si="7"/>
        <v>10261</v>
      </c>
      <c r="D88" s="7">
        <v>8345</v>
      </c>
      <c r="E88" s="7">
        <v>1448</v>
      </c>
      <c r="F88" s="7">
        <v>31</v>
      </c>
      <c r="G88" s="7">
        <v>1</v>
      </c>
      <c r="H88" s="7">
        <v>1</v>
      </c>
      <c r="I88" s="7">
        <v>0</v>
      </c>
      <c r="J88" s="7">
        <v>0</v>
      </c>
      <c r="K88" s="7">
        <v>116</v>
      </c>
      <c r="L88" s="7">
        <v>311</v>
      </c>
      <c r="M88" s="7">
        <v>8</v>
      </c>
    </row>
    <row r="89" spans="1:13" s="5" customFormat="1" ht="12.75">
      <c r="A89" s="5" t="s">
        <v>105</v>
      </c>
      <c r="B89" s="5" t="s">
        <v>109</v>
      </c>
      <c r="C89" s="6">
        <f t="shared" si="7"/>
        <v>2908</v>
      </c>
      <c r="D89" s="7">
        <v>2194</v>
      </c>
      <c r="E89" s="7">
        <v>467</v>
      </c>
      <c r="F89" s="7">
        <v>16</v>
      </c>
      <c r="G89" s="7">
        <v>2</v>
      </c>
      <c r="H89" s="7">
        <v>2</v>
      </c>
      <c r="I89" s="7">
        <v>0</v>
      </c>
      <c r="J89" s="7">
        <v>0</v>
      </c>
      <c r="K89" s="7">
        <v>16</v>
      </c>
      <c r="L89" s="7">
        <v>202</v>
      </c>
      <c r="M89" s="7">
        <v>9</v>
      </c>
    </row>
    <row r="90" spans="1:13" s="5" customFormat="1" ht="12.75">
      <c r="A90" s="5" t="s">
        <v>105</v>
      </c>
      <c r="B90" s="5" t="s">
        <v>110</v>
      </c>
      <c r="C90" s="6">
        <f t="shared" si="7"/>
        <v>1681</v>
      </c>
      <c r="D90" s="7">
        <v>1287</v>
      </c>
      <c r="E90" s="7">
        <v>163</v>
      </c>
      <c r="F90" s="7">
        <v>0</v>
      </c>
      <c r="G90" s="7">
        <v>1</v>
      </c>
      <c r="H90" s="7">
        <v>0</v>
      </c>
      <c r="I90" s="7">
        <v>0</v>
      </c>
      <c r="J90" s="7">
        <v>0</v>
      </c>
      <c r="K90" s="7">
        <v>50</v>
      </c>
      <c r="L90" s="7">
        <v>180</v>
      </c>
      <c r="M90" s="7">
        <v>0</v>
      </c>
    </row>
    <row r="91" spans="1:13" s="10" customFormat="1" ht="12.75">
      <c r="A91" s="9" t="s">
        <v>111</v>
      </c>
      <c r="C91" s="11">
        <f t="shared" si="7"/>
        <v>16215</v>
      </c>
      <c r="D91" s="11">
        <f>+D86+D87+D88+D89+D90</f>
        <v>12756</v>
      </c>
      <c r="E91" s="11">
        <f aca="true" t="shared" si="12" ref="E91:M91">+E86+E87+E88+E89+E90</f>
        <v>2283</v>
      </c>
      <c r="F91" s="11">
        <f t="shared" si="12"/>
        <v>47</v>
      </c>
      <c r="G91" s="11">
        <f t="shared" si="12"/>
        <v>4</v>
      </c>
      <c r="H91" s="11">
        <f t="shared" si="12"/>
        <v>5</v>
      </c>
      <c r="I91" s="11">
        <f t="shared" si="12"/>
        <v>0</v>
      </c>
      <c r="J91" s="11">
        <f t="shared" si="12"/>
        <v>16</v>
      </c>
      <c r="K91" s="11">
        <f t="shared" si="12"/>
        <v>219</v>
      </c>
      <c r="L91" s="11">
        <f t="shared" si="12"/>
        <v>864</v>
      </c>
      <c r="M91" s="11">
        <f t="shared" si="12"/>
        <v>21</v>
      </c>
    </row>
    <row r="92" spans="1:13" s="5" customFormat="1" ht="12.75">
      <c r="A92" s="5" t="s">
        <v>112</v>
      </c>
      <c r="B92" s="5" t="s">
        <v>113</v>
      </c>
      <c r="C92" s="6">
        <f t="shared" si="7"/>
        <v>830</v>
      </c>
      <c r="D92" s="7">
        <v>621</v>
      </c>
      <c r="E92" s="7">
        <v>49</v>
      </c>
      <c r="F92" s="7">
        <v>1</v>
      </c>
      <c r="G92" s="7">
        <v>1</v>
      </c>
      <c r="H92" s="7">
        <v>1</v>
      </c>
      <c r="I92" s="7">
        <v>0</v>
      </c>
      <c r="J92" s="7">
        <v>0</v>
      </c>
      <c r="K92" s="7">
        <v>5</v>
      </c>
      <c r="L92" s="7">
        <v>133</v>
      </c>
      <c r="M92" s="7">
        <v>19</v>
      </c>
    </row>
    <row r="93" spans="1:13" s="5" customFormat="1" ht="12.75">
      <c r="A93" s="5" t="s">
        <v>112</v>
      </c>
      <c r="B93" s="5" t="s">
        <v>114</v>
      </c>
      <c r="C93" s="6">
        <f t="shared" si="7"/>
        <v>522</v>
      </c>
      <c r="D93" s="7">
        <v>404</v>
      </c>
      <c r="E93" s="7">
        <v>31</v>
      </c>
      <c r="F93" s="7">
        <v>25</v>
      </c>
      <c r="G93" s="7">
        <v>0</v>
      </c>
      <c r="H93" s="7">
        <v>1</v>
      </c>
      <c r="I93" s="7">
        <v>0</v>
      </c>
      <c r="J93" s="7">
        <v>1</v>
      </c>
      <c r="K93" s="7">
        <v>21</v>
      </c>
      <c r="L93" s="7">
        <v>39</v>
      </c>
      <c r="M93" s="7">
        <v>0</v>
      </c>
    </row>
    <row r="94" spans="1:13" s="5" customFormat="1" ht="12.75">
      <c r="A94" s="5" t="s">
        <v>112</v>
      </c>
      <c r="B94" s="5" t="s">
        <v>115</v>
      </c>
      <c r="C94" s="6">
        <f t="shared" si="7"/>
        <v>323</v>
      </c>
      <c r="D94" s="6">
        <v>235</v>
      </c>
      <c r="E94" s="6">
        <v>46</v>
      </c>
      <c r="F94" s="6">
        <v>2</v>
      </c>
      <c r="G94" s="6">
        <v>1</v>
      </c>
      <c r="H94" s="6">
        <v>1</v>
      </c>
      <c r="I94" s="6">
        <v>0</v>
      </c>
      <c r="J94" s="6">
        <v>0</v>
      </c>
      <c r="K94" s="6">
        <v>30</v>
      </c>
      <c r="L94" s="6">
        <v>8</v>
      </c>
      <c r="M94" s="6">
        <v>0</v>
      </c>
    </row>
    <row r="95" spans="1:13" ht="12.75">
      <c r="A95" s="5" t="s">
        <v>112</v>
      </c>
      <c r="B95" s="3" t="s">
        <v>116</v>
      </c>
      <c r="C95" s="8">
        <f t="shared" si="7"/>
        <v>204</v>
      </c>
      <c r="D95" s="8">
        <v>200</v>
      </c>
      <c r="E95" s="8">
        <v>0</v>
      </c>
      <c r="F95" s="8">
        <v>3</v>
      </c>
      <c r="G95" s="8">
        <v>0</v>
      </c>
      <c r="H95" s="8">
        <v>1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</row>
    <row r="96" spans="1:13" s="5" customFormat="1" ht="12.75">
      <c r="A96" s="5" t="s">
        <v>112</v>
      </c>
      <c r="B96" s="5" t="s">
        <v>117</v>
      </c>
      <c r="C96" s="6">
        <f t="shared" si="7"/>
        <v>1174</v>
      </c>
      <c r="D96" s="7">
        <v>1035</v>
      </c>
      <c r="E96" s="7">
        <v>108</v>
      </c>
      <c r="F96" s="7">
        <v>3</v>
      </c>
      <c r="G96" s="7">
        <v>1</v>
      </c>
      <c r="H96" s="7">
        <v>1</v>
      </c>
      <c r="I96" s="7">
        <v>0</v>
      </c>
      <c r="J96" s="7">
        <v>0</v>
      </c>
      <c r="K96" s="7">
        <v>15</v>
      </c>
      <c r="L96" s="7">
        <v>8</v>
      </c>
      <c r="M96" s="7">
        <v>3</v>
      </c>
    </row>
    <row r="97" spans="1:13" s="5" customFormat="1" ht="12.75">
      <c r="A97" s="5" t="s">
        <v>112</v>
      </c>
      <c r="B97" s="5" t="s">
        <v>118</v>
      </c>
      <c r="C97" s="6">
        <f t="shared" si="7"/>
        <v>2936</v>
      </c>
      <c r="D97" s="6">
        <v>2536</v>
      </c>
      <c r="E97" s="6">
        <v>75</v>
      </c>
      <c r="F97" s="6">
        <v>44</v>
      </c>
      <c r="G97" s="6">
        <v>1</v>
      </c>
      <c r="H97" s="6">
        <v>1</v>
      </c>
      <c r="I97" s="6">
        <v>0</v>
      </c>
      <c r="J97" s="6">
        <v>0</v>
      </c>
      <c r="K97" s="6">
        <v>21</v>
      </c>
      <c r="L97" s="6">
        <v>258</v>
      </c>
      <c r="M97" s="6">
        <v>0</v>
      </c>
    </row>
    <row r="98" spans="1:13" s="5" customFormat="1" ht="12.75">
      <c r="A98" s="5" t="s">
        <v>112</v>
      </c>
      <c r="B98" s="5" t="s">
        <v>119</v>
      </c>
      <c r="C98" s="6">
        <f t="shared" si="7"/>
        <v>203</v>
      </c>
      <c r="D98" s="7">
        <v>132</v>
      </c>
      <c r="E98" s="7">
        <v>9</v>
      </c>
      <c r="F98" s="7">
        <v>1</v>
      </c>
      <c r="G98" s="7">
        <v>0</v>
      </c>
      <c r="H98" s="7">
        <v>0</v>
      </c>
      <c r="I98" s="7">
        <v>0</v>
      </c>
      <c r="J98" s="7">
        <v>0</v>
      </c>
      <c r="K98" s="7">
        <v>18</v>
      </c>
      <c r="L98" s="7">
        <v>43</v>
      </c>
      <c r="M98" s="7">
        <v>0</v>
      </c>
    </row>
    <row r="99" spans="1:13" s="5" customFormat="1" ht="12.75">
      <c r="A99" s="5" t="s">
        <v>112</v>
      </c>
      <c r="B99" s="5" t="s">
        <v>120</v>
      </c>
      <c r="C99" s="6">
        <f t="shared" si="7"/>
        <v>4470</v>
      </c>
      <c r="D99" s="7">
        <v>3548</v>
      </c>
      <c r="E99" s="7">
        <v>548</v>
      </c>
      <c r="F99" s="7">
        <v>2</v>
      </c>
      <c r="G99" s="7">
        <v>0</v>
      </c>
      <c r="H99" s="7">
        <v>1</v>
      </c>
      <c r="I99" s="7">
        <v>0</v>
      </c>
      <c r="J99" s="7">
        <v>0</v>
      </c>
      <c r="K99" s="7">
        <v>50</v>
      </c>
      <c r="L99" s="7">
        <v>318</v>
      </c>
      <c r="M99" s="7">
        <v>3</v>
      </c>
    </row>
    <row r="100" spans="1:13" s="5" customFormat="1" ht="12.75">
      <c r="A100" s="5" t="s">
        <v>112</v>
      </c>
      <c r="B100" s="5" t="s">
        <v>121</v>
      </c>
      <c r="C100" s="6">
        <f t="shared" si="7"/>
        <v>5353</v>
      </c>
      <c r="D100" s="7">
        <v>4167</v>
      </c>
      <c r="E100" s="7">
        <v>857</v>
      </c>
      <c r="F100" s="7">
        <v>19</v>
      </c>
      <c r="G100" s="7">
        <v>0</v>
      </c>
      <c r="H100" s="7">
        <v>2</v>
      </c>
      <c r="I100" s="7">
        <v>0</v>
      </c>
      <c r="J100" s="7">
        <v>0</v>
      </c>
      <c r="K100" s="7">
        <v>37</v>
      </c>
      <c r="L100" s="7">
        <v>260</v>
      </c>
      <c r="M100" s="7">
        <v>11</v>
      </c>
    </row>
    <row r="101" spans="1:13" s="5" customFormat="1" ht="12.75">
      <c r="A101" s="5" t="s">
        <v>112</v>
      </c>
      <c r="B101" s="5" t="s">
        <v>122</v>
      </c>
      <c r="C101" s="6">
        <f t="shared" si="7"/>
        <v>4707</v>
      </c>
      <c r="D101" s="7">
        <v>3828</v>
      </c>
      <c r="E101" s="7">
        <v>473</v>
      </c>
      <c r="F101" s="7">
        <v>19</v>
      </c>
      <c r="G101" s="7">
        <v>3</v>
      </c>
      <c r="H101" s="7">
        <v>3</v>
      </c>
      <c r="I101" s="7">
        <v>0</v>
      </c>
      <c r="J101" s="7">
        <v>0</v>
      </c>
      <c r="K101" s="7">
        <v>19</v>
      </c>
      <c r="L101" s="7">
        <v>291</v>
      </c>
      <c r="M101" s="7">
        <v>71</v>
      </c>
    </row>
    <row r="102" spans="1:13" s="5" customFormat="1" ht="12.75">
      <c r="A102" s="5" t="s">
        <v>112</v>
      </c>
      <c r="B102" s="5" t="s">
        <v>123</v>
      </c>
      <c r="C102" s="6">
        <f t="shared" si="7"/>
        <v>3606</v>
      </c>
      <c r="D102" s="7">
        <v>2993</v>
      </c>
      <c r="E102" s="7">
        <v>458</v>
      </c>
      <c r="F102" s="7">
        <v>26</v>
      </c>
      <c r="G102" s="7">
        <v>1</v>
      </c>
      <c r="H102" s="7">
        <v>1</v>
      </c>
      <c r="I102" s="7">
        <v>0</v>
      </c>
      <c r="J102" s="7">
        <v>0</v>
      </c>
      <c r="K102" s="7">
        <v>11</v>
      </c>
      <c r="L102" s="7">
        <v>83</v>
      </c>
      <c r="M102" s="7">
        <v>33</v>
      </c>
    </row>
    <row r="103" spans="1:13" s="5" customFormat="1" ht="12.75">
      <c r="A103" s="5" t="s">
        <v>112</v>
      </c>
      <c r="B103" s="5" t="s">
        <v>124</v>
      </c>
      <c r="C103" s="6">
        <f t="shared" si="7"/>
        <v>4140</v>
      </c>
      <c r="D103" s="7">
        <v>3307</v>
      </c>
      <c r="E103" s="7">
        <v>469</v>
      </c>
      <c r="F103" s="7">
        <v>9</v>
      </c>
      <c r="G103" s="7">
        <v>2</v>
      </c>
      <c r="H103" s="7">
        <v>2</v>
      </c>
      <c r="I103" s="7">
        <v>0</v>
      </c>
      <c r="J103" s="7">
        <v>0</v>
      </c>
      <c r="K103" s="7">
        <v>93</v>
      </c>
      <c r="L103" s="7">
        <v>248</v>
      </c>
      <c r="M103" s="7">
        <v>10</v>
      </c>
    </row>
    <row r="104" spans="1:13" s="5" customFormat="1" ht="12.75">
      <c r="A104" s="5" t="s">
        <v>112</v>
      </c>
      <c r="B104" s="5" t="s">
        <v>125</v>
      </c>
      <c r="C104" s="6">
        <f t="shared" si="7"/>
        <v>3000</v>
      </c>
      <c r="D104" s="7">
        <v>2361</v>
      </c>
      <c r="E104" s="7">
        <v>390</v>
      </c>
      <c r="F104" s="7">
        <v>0</v>
      </c>
      <c r="G104" s="7">
        <v>1</v>
      </c>
      <c r="H104" s="7">
        <v>1</v>
      </c>
      <c r="I104" s="7">
        <v>0</v>
      </c>
      <c r="J104" s="7">
        <v>0</v>
      </c>
      <c r="K104" s="7">
        <v>33</v>
      </c>
      <c r="L104" s="7">
        <v>156</v>
      </c>
      <c r="M104" s="7">
        <v>58</v>
      </c>
    </row>
    <row r="105" spans="1:13" s="5" customFormat="1" ht="12.75">
      <c r="A105" s="5" t="s">
        <v>112</v>
      </c>
      <c r="B105" s="5" t="s">
        <v>126</v>
      </c>
      <c r="C105" s="6">
        <f t="shared" si="7"/>
        <v>1890</v>
      </c>
      <c r="D105" s="7">
        <v>1487</v>
      </c>
      <c r="E105" s="7">
        <v>143</v>
      </c>
      <c r="F105" s="7">
        <v>29</v>
      </c>
      <c r="G105" s="7">
        <v>1</v>
      </c>
      <c r="H105" s="7">
        <v>1</v>
      </c>
      <c r="I105" s="7">
        <v>0</v>
      </c>
      <c r="J105" s="7">
        <v>0</v>
      </c>
      <c r="K105" s="7">
        <v>36</v>
      </c>
      <c r="L105" s="7">
        <v>193</v>
      </c>
      <c r="M105" s="7">
        <v>0</v>
      </c>
    </row>
    <row r="106" spans="1:13" s="5" customFormat="1" ht="12.75">
      <c r="A106" s="5" t="s">
        <v>112</v>
      </c>
      <c r="B106" s="5" t="s">
        <v>127</v>
      </c>
      <c r="C106" s="6">
        <f t="shared" si="7"/>
        <v>2524</v>
      </c>
      <c r="D106" s="7">
        <v>2151</v>
      </c>
      <c r="E106" s="7">
        <v>155</v>
      </c>
      <c r="F106" s="7">
        <v>11</v>
      </c>
      <c r="G106" s="7">
        <v>1</v>
      </c>
      <c r="H106" s="7">
        <v>1</v>
      </c>
      <c r="I106" s="7">
        <v>0</v>
      </c>
      <c r="J106" s="7">
        <v>0</v>
      </c>
      <c r="K106" s="7">
        <v>205</v>
      </c>
      <c r="L106" s="7">
        <v>0</v>
      </c>
      <c r="M106" s="7">
        <v>0</v>
      </c>
    </row>
    <row r="107" spans="1:13" ht="12.75">
      <c r="A107" s="5" t="s">
        <v>112</v>
      </c>
      <c r="B107" s="15" t="s">
        <v>128</v>
      </c>
      <c r="C107" s="16">
        <f t="shared" si="7"/>
        <v>1758</v>
      </c>
      <c r="D107" s="7">
        <v>1267</v>
      </c>
      <c r="E107" s="7">
        <v>344</v>
      </c>
      <c r="F107" s="7">
        <v>5</v>
      </c>
      <c r="G107" s="7">
        <v>1</v>
      </c>
      <c r="H107" s="7">
        <v>1</v>
      </c>
      <c r="I107" s="7">
        <v>0</v>
      </c>
      <c r="J107" s="7">
        <v>0</v>
      </c>
      <c r="K107" s="7">
        <v>11</v>
      </c>
      <c r="L107" s="7">
        <v>113</v>
      </c>
      <c r="M107" s="7">
        <v>16</v>
      </c>
    </row>
    <row r="108" spans="1:13" s="5" customFormat="1" ht="12.75">
      <c r="A108" s="5" t="s">
        <v>112</v>
      </c>
      <c r="B108" s="15" t="s">
        <v>129</v>
      </c>
      <c r="C108" s="6">
        <f t="shared" si="7"/>
        <v>1767</v>
      </c>
      <c r="D108" s="7">
        <v>1222</v>
      </c>
      <c r="E108" s="7">
        <v>241</v>
      </c>
      <c r="F108" s="7">
        <v>0</v>
      </c>
      <c r="G108" s="7">
        <v>0</v>
      </c>
      <c r="H108" s="7">
        <v>1</v>
      </c>
      <c r="I108" s="7">
        <v>0</v>
      </c>
      <c r="J108" s="7">
        <v>0</v>
      </c>
      <c r="K108" s="7">
        <v>36</v>
      </c>
      <c r="L108" s="7">
        <v>267</v>
      </c>
      <c r="M108" s="7">
        <v>0</v>
      </c>
    </row>
    <row r="109" spans="1:13" s="5" customFormat="1" ht="12.75">
      <c r="A109" s="5" t="s">
        <v>112</v>
      </c>
      <c r="B109" s="15" t="s">
        <v>130</v>
      </c>
      <c r="C109" s="6">
        <f t="shared" si="7"/>
        <v>1174</v>
      </c>
      <c r="D109" s="7">
        <v>859</v>
      </c>
      <c r="E109" s="7">
        <v>102</v>
      </c>
      <c r="F109" s="7">
        <v>7</v>
      </c>
      <c r="G109" s="7">
        <v>0</v>
      </c>
      <c r="H109" s="7">
        <v>1</v>
      </c>
      <c r="I109" s="7">
        <v>0</v>
      </c>
      <c r="J109" s="7">
        <v>4</v>
      </c>
      <c r="K109" s="7">
        <v>31</v>
      </c>
      <c r="L109" s="7">
        <v>170</v>
      </c>
      <c r="M109" s="7">
        <v>0</v>
      </c>
    </row>
    <row r="110" spans="1:13" s="5" customFormat="1" ht="12.75">
      <c r="A110" s="5" t="s">
        <v>112</v>
      </c>
      <c r="B110" s="15" t="s">
        <v>280</v>
      </c>
      <c r="C110" s="6">
        <f t="shared" si="7"/>
        <v>499</v>
      </c>
      <c r="D110" s="7">
        <v>392</v>
      </c>
      <c r="E110" s="7">
        <v>16</v>
      </c>
      <c r="F110" s="7">
        <v>0</v>
      </c>
      <c r="G110" s="7">
        <v>1</v>
      </c>
      <c r="H110" s="7">
        <v>2</v>
      </c>
      <c r="I110" s="7">
        <v>0</v>
      </c>
      <c r="J110" s="7">
        <v>0</v>
      </c>
      <c r="K110" s="7">
        <v>0</v>
      </c>
      <c r="L110" s="7">
        <v>88</v>
      </c>
      <c r="M110" s="7">
        <v>0</v>
      </c>
    </row>
    <row r="111" spans="1:13" s="10" customFormat="1" ht="12.75">
      <c r="A111" s="9" t="s">
        <v>131</v>
      </c>
      <c r="B111" s="17"/>
      <c r="C111" s="11">
        <f t="shared" si="7"/>
        <v>41080</v>
      </c>
      <c r="D111" s="11">
        <f aca="true" t="shared" si="13" ref="D111:M111">SUM(D92:D110)</f>
        <v>32745</v>
      </c>
      <c r="E111" s="11">
        <f t="shared" si="13"/>
        <v>4514</v>
      </c>
      <c r="F111" s="11">
        <f t="shared" si="13"/>
        <v>206</v>
      </c>
      <c r="G111" s="11">
        <f t="shared" si="13"/>
        <v>15</v>
      </c>
      <c r="H111" s="11">
        <f t="shared" si="13"/>
        <v>23</v>
      </c>
      <c r="I111" s="11">
        <f t="shared" si="13"/>
        <v>0</v>
      </c>
      <c r="J111" s="11">
        <f t="shared" si="13"/>
        <v>5</v>
      </c>
      <c r="K111" s="11">
        <f t="shared" si="13"/>
        <v>672</v>
      </c>
      <c r="L111" s="11">
        <f t="shared" si="13"/>
        <v>2676</v>
      </c>
      <c r="M111" s="11">
        <f t="shared" si="13"/>
        <v>224</v>
      </c>
    </row>
    <row r="112" spans="1:13" s="5" customFormat="1" ht="12.75">
      <c r="A112" s="5" t="s">
        <v>132</v>
      </c>
      <c r="B112" s="15" t="s">
        <v>133</v>
      </c>
      <c r="C112" s="6">
        <f t="shared" si="7"/>
        <v>1085</v>
      </c>
      <c r="D112" s="7">
        <v>905</v>
      </c>
      <c r="E112" s="7">
        <v>115</v>
      </c>
      <c r="F112" s="7">
        <v>0</v>
      </c>
      <c r="G112" s="7">
        <v>0</v>
      </c>
      <c r="H112" s="7">
        <v>1</v>
      </c>
      <c r="I112" s="7">
        <v>0</v>
      </c>
      <c r="J112" s="7">
        <v>3</v>
      </c>
      <c r="K112" s="7">
        <v>37</v>
      </c>
      <c r="L112" s="7">
        <v>24</v>
      </c>
      <c r="M112" s="7">
        <v>0</v>
      </c>
    </row>
    <row r="113" spans="1:13" s="5" customFormat="1" ht="12.75">
      <c r="A113" s="5" t="s">
        <v>132</v>
      </c>
      <c r="B113" s="15" t="s">
        <v>134</v>
      </c>
      <c r="C113" s="6">
        <f t="shared" si="7"/>
        <v>521</v>
      </c>
      <c r="D113" s="7">
        <v>381</v>
      </c>
      <c r="E113" s="7">
        <v>43</v>
      </c>
      <c r="F113" s="7">
        <v>1</v>
      </c>
      <c r="G113" s="7">
        <v>1</v>
      </c>
      <c r="H113" s="7">
        <v>1</v>
      </c>
      <c r="I113" s="7">
        <v>0</v>
      </c>
      <c r="J113" s="7">
        <v>1</v>
      </c>
      <c r="K113" s="7">
        <v>29</v>
      </c>
      <c r="L113" s="7">
        <v>63</v>
      </c>
      <c r="M113" s="7">
        <v>1</v>
      </c>
    </row>
    <row r="114" spans="1:13" ht="12.75">
      <c r="A114" s="5" t="s">
        <v>132</v>
      </c>
      <c r="B114" s="15" t="s">
        <v>135</v>
      </c>
      <c r="C114" s="6">
        <f t="shared" si="7"/>
        <v>4481</v>
      </c>
      <c r="D114" s="7">
        <v>3486</v>
      </c>
      <c r="E114" s="7">
        <v>483</v>
      </c>
      <c r="F114" s="7">
        <v>12</v>
      </c>
      <c r="G114" s="7">
        <v>1</v>
      </c>
      <c r="H114" s="7">
        <v>1</v>
      </c>
      <c r="I114" s="7">
        <v>0</v>
      </c>
      <c r="J114" s="7">
        <v>29</v>
      </c>
      <c r="K114" s="7">
        <v>141</v>
      </c>
      <c r="L114" s="7">
        <v>328</v>
      </c>
      <c r="M114" s="7">
        <v>0</v>
      </c>
    </row>
    <row r="115" spans="1:13" s="5" customFormat="1" ht="12.75">
      <c r="A115" s="5" t="s">
        <v>132</v>
      </c>
      <c r="B115" s="15" t="s">
        <v>136</v>
      </c>
      <c r="C115" s="6">
        <f t="shared" si="7"/>
        <v>3555</v>
      </c>
      <c r="D115" s="7">
        <v>2682</v>
      </c>
      <c r="E115" s="7">
        <v>403</v>
      </c>
      <c r="F115" s="7">
        <v>24</v>
      </c>
      <c r="G115" s="7">
        <v>6</v>
      </c>
      <c r="H115" s="7">
        <v>8</v>
      </c>
      <c r="I115" s="7">
        <v>0</v>
      </c>
      <c r="J115" s="7">
        <v>17</v>
      </c>
      <c r="K115" s="7">
        <v>54</v>
      </c>
      <c r="L115" s="7">
        <v>322</v>
      </c>
      <c r="M115" s="7">
        <v>39</v>
      </c>
    </row>
    <row r="116" spans="1:13" ht="12.75">
      <c r="A116" s="5" t="s">
        <v>132</v>
      </c>
      <c r="B116" s="18" t="s">
        <v>137</v>
      </c>
      <c r="C116" s="8">
        <f t="shared" si="7"/>
        <v>4222</v>
      </c>
      <c r="D116" s="8">
        <v>2800</v>
      </c>
      <c r="E116" s="8">
        <v>240</v>
      </c>
      <c r="F116" s="8">
        <v>28</v>
      </c>
      <c r="G116" s="8">
        <v>0</v>
      </c>
      <c r="H116" s="8">
        <v>4</v>
      </c>
      <c r="I116" s="8">
        <v>0</v>
      </c>
      <c r="J116" s="8">
        <v>0</v>
      </c>
      <c r="K116" s="8">
        <v>0</v>
      </c>
      <c r="L116" s="8">
        <v>1150</v>
      </c>
      <c r="M116" s="8">
        <v>0</v>
      </c>
    </row>
    <row r="117" spans="1:13" ht="12.75">
      <c r="A117" s="5" t="s">
        <v>132</v>
      </c>
      <c r="B117" s="15" t="s">
        <v>138</v>
      </c>
      <c r="C117" s="6">
        <f t="shared" si="7"/>
        <v>1705</v>
      </c>
      <c r="D117" s="6">
        <v>1405</v>
      </c>
      <c r="E117" s="6">
        <v>169</v>
      </c>
      <c r="F117" s="6">
        <v>18</v>
      </c>
      <c r="G117" s="6">
        <v>0</v>
      </c>
      <c r="H117" s="6">
        <v>1</v>
      </c>
      <c r="I117" s="6">
        <v>0</v>
      </c>
      <c r="J117" s="6">
        <v>0</v>
      </c>
      <c r="K117" s="6">
        <v>16</v>
      </c>
      <c r="L117" s="6">
        <v>96</v>
      </c>
      <c r="M117" s="6">
        <v>0</v>
      </c>
    </row>
    <row r="118" spans="1:13" s="5" customFormat="1" ht="12.75">
      <c r="A118" s="5" t="s">
        <v>132</v>
      </c>
      <c r="B118" s="5" t="s">
        <v>139</v>
      </c>
      <c r="C118" s="6">
        <f t="shared" si="7"/>
        <v>1156</v>
      </c>
      <c r="D118" s="6">
        <v>885</v>
      </c>
      <c r="E118" s="6">
        <v>133</v>
      </c>
      <c r="F118" s="6">
        <v>6</v>
      </c>
      <c r="G118" s="6">
        <v>0</v>
      </c>
      <c r="H118" s="6">
        <v>1</v>
      </c>
      <c r="I118" s="6">
        <v>0</v>
      </c>
      <c r="J118" s="6">
        <v>9</v>
      </c>
      <c r="K118" s="6">
        <v>52</v>
      </c>
      <c r="L118" s="6">
        <v>61</v>
      </c>
      <c r="M118" s="6">
        <v>9</v>
      </c>
    </row>
    <row r="119" spans="1:13" s="10" customFormat="1" ht="12.75">
      <c r="A119" s="9" t="s">
        <v>140</v>
      </c>
      <c r="C119" s="11">
        <f>+C112+C113+C114+C115+C116+C117+C118</f>
        <v>16725</v>
      </c>
      <c r="D119" s="11">
        <f aca="true" t="shared" si="14" ref="D119:M119">+D112+D113+D114+D115+D116+D117+D118</f>
        <v>12544</v>
      </c>
      <c r="E119" s="11">
        <f t="shared" si="14"/>
        <v>1586</v>
      </c>
      <c r="F119" s="11">
        <f t="shared" si="14"/>
        <v>89</v>
      </c>
      <c r="G119" s="11">
        <f t="shared" si="14"/>
        <v>8</v>
      </c>
      <c r="H119" s="11">
        <f t="shared" si="14"/>
        <v>17</v>
      </c>
      <c r="I119" s="11">
        <f t="shared" si="14"/>
        <v>0</v>
      </c>
      <c r="J119" s="11">
        <f t="shared" si="14"/>
        <v>59</v>
      </c>
      <c r="K119" s="11">
        <f t="shared" si="14"/>
        <v>329</v>
      </c>
      <c r="L119" s="11">
        <f t="shared" si="14"/>
        <v>2044</v>
      </c>
      <c r="M119" s="11">
        <f t="shared" si="14"/>
        <v>49</v>
      </c>
    </row>
    <row r="120" spans="1:13" ht="12.75">
      <c r="A120" s="5" t="s">
        <v>141</v>
      </c>
      <c r="B120" s="3" t="s">
        <v>142</v>
      </c>
      <c r="C120" s="8">
        <f aca="true" t="shared" si="15" ref="C120:C176">SUM(D120:M120)</f>
        <v>629</v>
      </c>
      <c r="D120" s="8">
        <v>438</v>
      </c>
      <c r="E120" s="8">
        <v>97</v>
      </c>
      <c r="F120" s="8">
        <v>0</v>
      </c>
      <c r="G120" s="8">
        <v>0</v>
      </c>
      <c r="H120" s="8">
        <v>1</v>
      </c>
      <c r="I120" s="8">
        <v>0</v>
      </c>
      <c r="J120" s="8">
        <v>0</v>
      </c>
      <c r="K120" s="8">
        <v>23</v>
      </c>
      <c r="L120" s="8">
        <v>70</v>
      </c>
      <c r="M120" s="8">
        <v>0</v>
      </c>
    </row>
    <row r="121" spans="1:13" s="5" customFormat="1" ht="12.75">
      <c r="A121" s="5" t="s">
        <v>141</v>
      </c>
      <c r="B121" s="5" t="s">
        <v>143</v>
      </c>
      <c r="C121" s="6">
        <f t="shared" si="15"/>
        <v>2116</v>
      </c>
      <c r="D121" s="6">
        <v>1805</v>
      </c>
      <c r="E121" s="6">
        <v>132</v>
      </c>
      <c r="F121" s="6">
        <v>7</v>
      </c>
      <c r="G121" s="6">
        <v>0</v>
      </c>
      <c r="H121" s="6">
        <v>1</v>
      </c>
      <c r="I121" s="6">
        <v>0</v>
      </c>
      <c r="J121" s="6">
        <v>0</v>
      </c>
      <c r="K121" s="6">
        <v>39</v>
      </c>
      <c r="L121" s="6">
        <v>132</v>
      </c>
      <c r="M121" s="6">
        <v>0</v>
      </c>
    </row>
    <row r="122" spans="1:13" s="10" customFormat="1" ht="12.75">
      <c r="A122" s="9" t="s">
        <v>144</v>
      </c>
      <c r="C122" s="11">
        <f>+C120+C121</f>
        <v>2745</v>
      </c>
      <c r="D122" s="11">
        <f aca="true" t="shared" si="16" ref="D122:M122">+D120+D121</f>
        <v>2243</v>
      </c>
      <c r="E122" s="11">
        <f t="shared" si="16"/>
        <v>229</v>
      </c>
      <c r="F122" s="11">
        <f t="shared" si="16"/>
        <v>7</v>
      </c>
      <c r="G122" s="11">
        <f t="shared" si="16"/>
        <v>0</v>
      </c>
      <c r="H122" s="11">
        <f t="shared" si="16"/>
        <v>2</v>
      </c>
      <c r="I122" s="11">
        <f t="shared" si="16"/>
        <v>0</v>
      </c>
      <c r="J122" s="11">
        <f t="shared" si="16"/>
        <v>0</v>
      </c>
      <c r="K122" s="11">
        <f t="shared" si="16"/>
        <v>62</v>
      </c>
      <c r="L122" s="11">
        <f t="shared" si="16"/>
        <v>202</v>
      </c>
      <c r="M122" s="11">
        <f t="shared" si="16"/>
        <v>0</v>
      </c>
    </row>
    <row r="123" spans="1:13" s="5" customFormat="1" ht="12.75">
      <c r="A123" s="5" t="s">
        <v>145</v>
      </c>
      <c r="B123" s="5" t="s">
        <v>146</v>
      </c>
      <c r="C123" s="6">
        <f t="shared" si="15"/>
        <v>661</v>
      </c>
      <c r="D123" s="7">
        <v>517</v>
      </c>
      <c r="E123" s="7">
        <v>44</v>
      </c>
      <c r="F123" s="7">
        <v>46</v>
      </c>
      <c r="G123" s="7">
        <v>0</v>
      </c>
      <c r="H123" s="7">
        <v>1</v>
      </c>
      <c r="I123" s="7">
        <v>0</v>
      </c>
      <c r="J123" s="7">
        <v>0</v>
      </c>
      <c r="K123" s="7">
        <v>12</v>
      </c>
      <c r="L123" s="7">
        <v>36</v>
      </c>
      <c r="M123" s="7">
        <v>5</v>
      </c>
    </row>
    <row r="124" spans="1:13" s="5" customFormat="1" ht="12.75">
      <c r="A124" s="5" t="s">
        <v>145</v>
      </c>
      <c r="B124" s="5" t="s">
        <v>147</v>
      </c>
      <c r="C124" s="6">
        <f t="shared" si="15"/>
        <v>700</v>
      </c>
      <c r="D124" s="7">
        <v>499</v>
      </c>
      <c r="E124" s="7">
        <v>64</v>
      </c>
      <c r="F124" s="7">
        <v>7</v>
      </c>
      <c r="G124" s="7">
        <v>1</v>
      </c>
      <c r="H124" s="7">
        <v>3</v>
      </c>
      <c r="I124" s="7">
        <v>0</v>
      </c>
      <c r="J124" s="7">
        <v>13</v>
      </c>
      <c r="K124" s="7">
        <v>18</v>
      </c>
      <c r="L124" s="7">
        <v>93</v>
      </c>
      <c r="M124" s="7">
        <v>2</v>
      </c>
    </row>
    <row r="125" spans="1:13" ht="12.75">
      <c r="A125" s="5" t="s">
        <v>145</v>
      </c>
      <c r="B125" s="3" t="s">
        <v>148</v>
      </c>
      <c r="C125" s="8">
        <f t="shared" si="15"/>
        <v>400</v>
      </c>
      <c r="D125" s="13">
        <v>315</v>
      </c>
      <c r="E125" s="13">
        <v>42</v>
      </c>
      <c r="F125" s="13">
        <v>0</v>
      </c>
      <c r="G125" s="13">
        <v>1</v>
      </c>
      <c r="H125" s="13">
        <v>2</v>
      </c>
      <c r="I125" s="13">
        <v>0</v>
      </c>
      <c r="J125" s="13">
        <v>0</v>
      </c>
      <c r="K125" s="13">
        <v>10</v>
      </c>
      <c r="L125" s="13">
        <v>28</v>
      </c>
      <c r="M125" s="13">
        <v>2</v>
      </c>
    </row>
    <row r="126" spans="1:13" s="5" customFormat="1" ht="12.75">
      <c r="A126" s="5" t="s">
        <v>145</v>
      </c>
      <c r="B126" s="5" t="s">
        <v>149</v>
      </c>
      <c r="C126" s="6">
        <f t="shared" si="15"/>
        <v>548</v>
      </c>
      <c r="D126" s="7">
        <v>340</v>
      </c>
      <c r="E126" s="7">
        <v>91</v>
      </c>
      <c r="F126" s="7">
        <v>1</v>
      </c>
      <c r="G126" s="7">
        <v>1</v>
      </c>
      <c r="H126" s="7">
        <v>1</v>
      </c>
      <c r="I126" s="7">
        <v>0</v>
      </c>
      <c r="J126" s="7">
        <v>4</v>
      </c>
      <c r="K126" s="7">
        <v>28</v>
      </c>
      <c r="L126" s="7">
        <v>76</v>
      </c>
      <c r="M126" s="7">
        <v>6</v>
      </c>
    </row>
    <row r="127" spans="1:13" s="5" customFormat="1" ht="12.75">
      <c r="A127" s="5" t="s">
        <v>145</v>
      </c>
      <c r="B127" s="5" t="s">
        <v>150</v>
      </c>
      <c r="C127" s="6">
        <f t="shared" si="15"/>
        <v>204</v>
      </c>
      <c r="D127" s="6">
        <v>66</v>
      </c>
      <c r="E127" s="6">
        <v>25</v>
      </c>
      <c r="F127" s="6">
        <v>1</v>
      </c>
      <c r="G127" s="6">
        <v>0</v>
      </c>
      <c r="H127" s="6">
        <v>2</v>
      </c>
      <c r="I127" s="6">
        <v>0</v>
      </c>
      <c r="J127" s="6">
        <v>0</v>
      </c>
      <c r="K127" s="6">
        <v>12</v>
      </c>
      <c r="L127" s="6">
        <v>98</v>
      </c>
      <c r="M127" s="6">
        <v>0</v>
      </c>
    </row>
    <row r="128" spans="1:13" s="5" customFormat="1" ht="12.75">
      <c r="A128" s="5" t="s">
        <v>145</v>
      </c>
      <c r="B128" s="5" t="s">
        <v>151</v>
      </c>
      <c r="C128" s="6">
        <f t="shared" si="15"/>
        <v>7648</v>
      </c>
      <c r="D128" s="7">
        <v>6738</v>
      </c>
      <c r="E128" s="7">
        <v>619</v>
      </c>
      <c r="F128" s="7">
        <v>71</v>
      </c>
      <c r="G128" s="7">
        <v>3</v>
      </c>
      <c r="H128" s="7">
        <v>3</v>
      </c>
      <c r="I128" s="7">
        <v>0</v>
      </c>
      <c r="J128" s="7">
        <v>0</v>
      </c>
      <c r="K128" s="7">
        <v>95</v>
      </c>
      <c r="L128" s="7">
        <v>97</v>
      </c>
      <c r="M128" s="7">
        <v>22</v>
      </c>
    </row>
    <row r="129" spans="1:13" s="5" customFormat="1" ht="12.75">
      <c r="A129" s="5" t="s">
        <v>145</v>
      </c>
      <c r="B129" s="5" t="s">
        <v>152</v>
      </c>
      <c r="C129" s="6">
        <f t="shared" si="15"/>
        <v>6488</v>
      </c>
      <c r="D129" s="7">
        <v>4760</v>
      </c>
      <c r="E129" s="7">
        <v>1185</v>
      </c>
      <c r="F129" s="7">
        <v>195</v>
      </c>
      <c r="G129" s="7">
        <v>1</v>
      </c>
      <c r="H129" s="7">
        <v>1</v>
      </c>
      <c r="I129" s="7">
        <v>0</v>
      </c>
      <c r="J129" s="7">
        <v>0</v>
      </c>
      <c r="K129" s="7">
        <v>57</v>
      </c>
      <c r="L129" s="7">
        <v>155</v>
      </c>
      <c r="M129" s="7">
        <v>134</v>
      </c>
    </row>
    <row r="130" spans="1:13" s="5" customFormat="1" ht="12.75">
      <c r="A130" s="5" t="s">
        <v>145</v>
      </c>
      <c r="B130" s="5" t="s">
        <v>153</v>
      </c>
      <c r="C130" s="6">
        <f t="shared" si="15"/>
        <v>3387</v>
      </c>
      <c r="D130" s="7">
        <v>2989</v>
      </c>
      <c r="E130" s="7">
        <v>185</v>
      </c>
      <c r="F130" s="7">
        <v>30</v>
      </c>
      <c r="G130" s="7">
        <v>1</v>
      </c>
      <c r="H130" s="7">
        <v>2</v>
      </c>
      <c r="I130" s="7">
        <v>0</v>
      </c>
      <c r="J130" s="7">
        <v>2</v>
      </c>
      <c r="K130" s="7">
        <v>50</v>
      </c>
      <c r="L130" s="7">
        <v>128</v>
      </c>
      <c r="M130" s="7">
        <v>0</v>
      </c>
    </row>
    <row r="131" spans="1:13" s="5" customFormat="1" ht="12.75">
      <c r="A131" s="5" t="s">
        <v>145</v>
      </c>
      <c r="B131" s="5" t="s">
        <v>154</v>
      </c>
      <c r="C131" s="6">
        <f t="shared" si="15"/>
        <v>2943</v>
      </c>
      <c r="D131" s="7">
        <v>2237</v>
      </c>
      <c r="E131" s="7">
        <v>296</v>
      </c>
      <c r="F131" s="7">
        <v>30</v>
      </c>
      <c r="G131" s="7">
        <v>0</v>
      </c>
      <c r="H131" s="7">
        <v>1</v>
      </c>
      <c r="I131" s="7">
        <v>0</v>
      </c>
      <c r="J131" s="7">
        <v>0</v>
      </c>
      <c r="K131" s="7">
        <v>51</v>
      </c>
      <c r="L131" s="7">
        <v>301</v>
      </c>
      <c r="M131" s="7">
        <v>27</v>
      </c>
    </row>
    <row r="132" spans="1:13" s="5" customFormat="1" ht="12.75">
      <c r="A132" s="5" t="s">
        <v>145</v>
      </c>
      <c r="B132" s="5" t="s">
        <v>155</v>
      </c>
      <c r="C132" s="6">
        <f t="shared" si="15"/>
        <v>2678</v>
      </c>
      <c r="D132" s="7">
        <v>2162</v>
      </c>
      <c r="E132" s="7">
        <v>360</v>
      </c>
      <c r="F132" s="7">
        <v>33</v>
      </c>
      <c r="G132" s="7">
        <v>1</v>
      </c>
      <c r="H132" s="7">
        <v>1</v>
      </c>
      <c r="I132" s="7">
        <v>0</v>
      </c>
      <c r="J132" s="7">
        <v>0</v>
      </c>
      <c r="K132" s="7">
        <v>29</v>
      </c>
      <c r="L132" s="7">
        <v>75</v>
      </c>
      <c r="M132" s="7">
        <v>17</v>
      </c>
    </row>
    <row r="133" spans="1:13" s="5" customFormat="1" ht="12.75">
      <c r="A133" s="5" t="s">
        <v>145</v>
      </c>
      <c r="B133" s="5" t="s">
        <v>156</v>
      </c>
      <c r="C133" s="6">
        <f t="shared" si="15"/>
        <v>1241</v>
      </c>
      <c r="D133" s="7">
        <v>870</v>
      </c>
      <c r="E133" s="7">
        <v>176</v>
      </c>
      <c r="F133" s="7">
        <v>8</v>
      </c>
      <c r="G133" s="7">
        <v>1</v>
      </c>
      <c r="H133" s="7">
        <v>1</v>
      </c>
      <c r="I133" s="7">
        <v>0</v>
      </c>
      <c r="J133" s="7">
        <v>0</v>
      </c>
      <c r="K133" s="7">
        <v>24</v>
      </c>
      <c r="L133" s="7">
        <v>147</v>
      </c>
      <c r="M133" s="7">
        <v>14</v>
      </c>
    </row>
    <row r="134" spans="1:13" s="5" customFormat="1" ht="12.75">
      <c r="A134" s="5" t="s">
        <v>145</v>
      </c>
      <c r="B134" s="5" t="s">
        <v>157</v>
      </c>
      <c r="C134" s="6">
        <f t="shared" si="15"/>
        <v>798</v>
      </c>
      <c r="D134" s="7">
        <v>606</v>
      </c>
      <c r="E134" s="7">
        <v>131</v>
      </c>
      <c r="F134" s="7">
        <v>12</v>
      </c>
      <c r="G134" s="7">
        <v>1</v>
      </c>
      <c r="H134" s="7">
        <v>1</v>
      </c>
      <c r="I134" s="7">
        <v>0</v>
      </c>
      <c r="J134" s="7">
        <v>0</v>
      </c>
      <c r="K134" s="7">
        <v>17</v>
      </c>
      <c r="L134" s="7">
        <v>30</v>
      </c>
      <c r="M134" s="7">
        <v>0</v>
      </c>
    </row>
    <row r="135" spans="1:13" s="5" customFormat="1" ht="12.75">
      <c r="A135" s="5" t="s">
        <v>145</v>
      </c>
      <c r="B135" s="5" t="s">
        <v>158</v>
      </c>
      <c r="C135" s="6">
        <f t="shared" si="15"/>
        <v>893</v>
      </c>
      <c r="D135" s="7">
        <v>650</v>
      </c>
      <c r="E135" s="7">
        <v>149</v>
      </c>
      <c r="F135" s="7">
        <v>0</v>
      </c>
      <c r="G135" s="7">
        <v>1</v>
      </c>
      <c r="H135" s="7">
        <v>1</v>
      </c>
      <c r="I135" s="7">
        <v>0</v>
      </c>
      <c r="J135" s="7">
        <v>0</v>
      </c>
      <c r="K135" s="7">
        <v>20</v>
      </c>
      <c r="L135" s="7">
        <v>57</v>
      </c>
      <c r="M135" s="7">
        <v>15</v>
      </c>
    </row>
    <row r="136" spans="1:13" ht="12.75">
      <c r="A136" s="5" t="s">
        <v>145</v>
      </c>
      <c r="B136" s="15" t="s">
        <v>159</v>
      </c>
      <c r="C136" s="6">
        <f t="shared" si="15"/>
        <v>350</v>
      </c>
      <c r="D136" s="7">
        <v>263</v>
      </c>
      <c r="E136" s="7">
        <v>33</v>
      </c>
      <c r="F136" s="7">
        <v>2</v>
      </c>
      <c r="G136" s="7">
        <v>1</v>
      </c>
      <c r="H136" s="7">
        <v>1</v>
      </c>
      <c r="I136" s="7">
        <v>0</v>
      </c>
      <c r="J136" s="7">
        <v>0</v>
      </c>
      <c r="K136" s="7">
        <v>12</v>
      </c>
      <c r="L136" s="7">
        <v>32</v>
      </c>
      <c r="M136" s="7">
        <v>6</v>
      </c>
    </row>
    <row r="137" spans="1:13" s="10" customFormat="1" ht="12.75">
      <c r="A137" s="9" t="s">
        <v>160</v>
      </c>
      <c r="C137" s="11">
        <f t="shared" si="15"/>
        <v>28939</v>
      </c>
      <c r="D137" s="11">
        <f aca="true" t="shared" si="17" ref="D137:M137">SUM(D123:D136)</f>
        <v>23012</v>
      </c>
      <c r="E137" s="11">
        <f t="shared" si="17"/>
        <v>3400</v>
      </c>
      <c r="F137" s="11">
        <f t="shared" si="17"/>
        <v>436</v>
      </c>
      <c r="G137" s="11">
        <f t="shared" si="17"/>
        <v>13</v>
      </c>
      <c r="H137" s="11">
        <f t="shared" si="17"/>
        <v>21</v>
      </c>
      <c r="I137" s="11">
        <f t="shared" si="17"/>
        <v>0</v>
      </c>
      <c r="J137" s="11">
        <f t="shared" si="17"/>
        <v>19</v>
      </c>
      <c r="K137" s="11">
        <f t="shared" si="17"/>
        <v>435</v>
      </c>
      <c r="L137" s="11">
        <f t="shared" si="17"/>
        <v>1353</v>
      </c>
      <c r="M137" s="11">
        <f t="shared" si="17"/>
        <v>250</v>
      </c>
    </row>
    <row r="138" spans="1:13" s="5" customFormat="1" ht="12.75">
      <c r="A138" s="5" t="s">
        <v>161</v>
      </c>
      <c r="B138" s="5" t="s">
        <v>162</v>
      </c>
      <c r="C138" s="6">
        <f t="shared" si="15"/>
        <v>2265</v>
      </c>
      <c r="D138" s="6">
        <v>1826</v>
      </c>
      <c r="E138" s="6">
        <v>391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48</v>
      </c>
      <c r="L138" s="6">
        <v>0</v>
      </c>
      <c r="M138" s="6">
        <v>0</v>
      </c>
    </row>
    <row r="139" spans="1:13" s="5" customFormat="1" ht="12.75">
      <c r="A139" s="5" t="s">
        <v>161</v>
      </c>
      <c r="B139" s="5" t="s">
        <v>163</v>
      </c>
      <c r="C139" s="6">
        <f t="shared" si="15"/>
        <v>9086</v>
      </c>
      <c r="D139" s="7">
        <v>7286</v>
      </c>
      <c r="E139" s="7">
        <v>1637</v>
      </c>
      <c r="F139" s="7">
        <v>0</v>
      </c>
      <c r="G139" s="7">
        <v>1</v>
      </c>
      <c r="H139" s="7">
        <v>1</v>
      </c>
      <c r="I139" s="7">
        <v>0</v>
      </c>
      <c r="J139" s="7">
        <v>0</v>
      </c>
      <c r="K139" s="7">
        <v>161</v>
      </c>
      <c r="L139" s="7">
        <v>0</v>
      </c>
      <c r="M139" s="7">
        <v>0</v>
      </c>
    </row>
    <row r="140" spans="1:13" s="5" customFormat="1" ht="12.75">
      <c r="A140" s="5" t="s">
        <v>161</v>
      </c>
      <c r="B140" s="5" t="s">
        <v>164</v>
      </c>
      <c r="C140" s="6">
        <f t="shared" si="15"/>
        <v>4023</v>
      </c>
      <c r="D140" s="7">
        <v>3616</v>
      </c>
      <c r="E140" s="7">
        <v>271</v>
      </c>
      <c r="F140" s="7">
        <v>0</v>
      </c>
      <c r="G140" s="7">
        <v>5</v>
      </c>
      <c r="H140" s="7">
        <v>8</v>
      </c>
      <c r="I140" s="7">
        <v>0</v>
      </c>
      <c r="J140" s="7">
        <v>36</v>
      </c>
      <c r="K140" s="7">
        <v>84</v>
      </c>
      <c r="L140" s="7">
        <v>0</v>
      </c>
      <c r="M140" s="7">
        <v>3</v>
      </c>
    </row>
    <row r="141" spans="1:13" s="10" customFormat="1" ht="12.75">
      <c r="A141" s="9" t="s">
        <v>165</v>
      </c>
      <c r="C141" s="11">
        <f t="shared" si="15"/>
        <v>15374</v>
      </c>
      <c r="D141" s="11">
        <f>+D138+D139+D140</f>
        <v>12728</v>
      </c>
      <c r="E141" s="11">
        <f aca="true" t="shared" si="18" ref="E141:M141">+E138+E139+E140</f>
        <v>2299</v>
      </c>
      <c r="F141" s="11">
        <f t="shared" si="18"/>
        <v>0</v>
      </c>
      <c r="G141" s="11">
        <f t="shared" si="18"/>
        <v>6</v>
      </c>
      <c r="H141" s="11">
        <f t="shared" si="18"/>
        <v>9</v>
      </c>
      <c r="I141" s="11">
        <f t="shared" si="18"/>
        <v>0</v>
      </c>
      <c r="J141" s="11">
        <f t="shared" si="18"/>
        <v>36</v>
      </c>
      <c r="K141" s="11">
        <f t="shared" si="18"/>
        <v>293</v>
      </c>
      <c r="L141" s="11">
        <f t="shared" si="18"/>
        <v>0</v>
      </c>
      <c r="M141" s="11">
        <f t="shared" si="18"/>
        <v>3</v>
      </c>
    </row>
    <row r="142" spans="1:13" s="5" customFormat="1" ht="12.75">
      <c r="A142" s="5" t="s">
        <v>166</v>
      </c>
      <c r="B142" s="5" t="s">
        <v>167</v>
      </c>
      <c r="C142" s="6">
        <f t="shared" si="15"/>
        <v>580</v>
      </c>
      <c r="D142" s="7">
        <v>0</v>
      </c>
      <c r="E142" s="7">
        <v>61</v>
      </c>
      <c r="F142" s="7">
        <v>5</v>
      </c>
      <c r="G142" s="7">
        <v>0</v>
      </c>
      <c r="H142" s="7">
        <v>5</v>
      </c>
      <c r="I142" s="7">
        <v>0</v>
      </c>
      <c r="J142" s="7">
        <v>0</v>
      </c>
      <c r="K142" s="7">
        <v>17</v>
      </c>
      <c r="L142" s="7">
        <v>492</v>
      </c>
      <c r="M142" s="7">
        <v>0</v>
      </c>
    </row>
    <row r="143" spans="1:13" s="5" customFormat="1" ht="12.75">
      <c r="A143" s="5" t="s">
        <v>166</v>
      </c>
      <c r="B143" s="5" t="s">
        <v>168</v>
      </c>
      <c r="C143" s="6">
        <f t="shared" si="15"/>
        <v>816</v>
      </c>
      <c r="D143" s="7">
        <v>680</v>
      </c>
      <c r="E143" s="7">
        <v>118</v>
      </c>
      <c r="F143" s="7">
        <v>0</v>
      </c>
      <c r="G143" s="7">
        <v>1</v>
      </c>
      <c r="H143" s="7">
        <v>1</v>
      </c>
      <c r="I143" s="7">
        <v>0</v>
      </c>
      <c r="J143" s="7">
        <v>0</v>
      </c>
      <c r="K143" s="7">
        <v>15</v>
      </c>
      <c r="L143" s="7">
        <v>0</v>
      </c>
      <c r="M143" s="7">
        <v>1</v>
      </c>
    </row>
    <row r="144" spans="1:13" ht="12.75">
      <c r="A144" s="5" t="s">
        <v>166</v>
      </c>
      <c r="B144" s="3" t="s">
        <v>169</v>
      </c>
      <c r="C144" s="8">
        <f t="shared" si="15"/>
        <v>1747</v>
      </c>
      <c r="D144" s="8">
        <v>1532</v>
      </c>
      <c r="E144" s="8">
        <v>179</v>
      </c>
      <c r="F144" s="8">
        <v>0</v>
      </c>
      <c r="G144" s="8">
        <v>0</v>
      </c>
      <c r="H144" s="8">
        <v>1</v>
      </c>
      <c r="I144" s="8">
        <v>0</v>
      </c>
      <c r="J144" s="8">
        <v>0</v>
      </c>
      <c r="K144" s="8">
        <v>35</v>
      </c>
      <c r="L144" s="8">
        <v>0</v>
      </c>
      <c r="M144" s="8">
        <v>0</v>
      </c>
    </row>
    <row r="145" spans="1:13" s="5" customFormat="1" ht="12.75">
      <c r="A145" s="5" t="s">
        <v>166</v>
      </c>
      <c r="B145" s="5" t="s">
        <v>164</v>
      </c>
      <c r="C145" s="6">
        <f t="shared" si="15"/>
        <v>19255</v>
      </c>
      <c r="D145" s="7">
        <v>16428</v>
      </c>
      <c r="E145" s="7">
        <v>2484</v>
      </c>
      <c r="F145" s="7">
        <v>0</v>
      </c>
      <c r="G145" s="7">
        <v>6</v>
      </c>
      <c r="H145" s="7">
        <v>8</v>
      </c>
      <c r="I145" s="7">
        <v>0</v>
      </c>
      <c r="J145" s="7">
        <v>25</v>
      </c>
      <c r="K145" s="7">
        <v>275</v>
      </c>
      <c r="L145" s="7">
        <v>0</v>
      </c>
      <c r="M145" s="7">
        <v>29</v>
      </c>
    </row>
    <row r="146" spans="1:13" s="10" customFormat="1" ht="12.75">
      <c r="A146" s="9" t="s">
        <v>170</v>
      </c>
      <c r="C146" s="11">
        <f t="shared" si="15"/>
        <v>22398</v>
      </c>
      <c r="D146" s="11">
        <f>+D142+D143+D144+D145</f>
        <v>18640</v>
      </c>
      <c r="E146" s="11">
        <f aca="true" t="shared" si="19" ref="E146:M146">+E142+E143+E144+E145</f>
        <v>2842</v>
      </c>
      <c r="F146" s="11">
        <f t="shared" si="19"/>
        <v>5</v>
      </c>
      <c r="G146" s="11">
        <f t="shared" si="19"/>
        <v>7</v>
      </c>
      <c r="H146" s="11">
        <f t="shared" si="19"/>
        <v>15</v>
      </c>
      <c r="I146" s="11">
        <f t="shared" si="19"/>
        <v>0</v>
      </c>
      <c r="J146" s="11">
        <f t="shared" si="19"/>
        <v>25</v>
      </c>
      <c r="K146" s="11">
        <f t="shared" si="19"/>
        <v>342</v>
      </c>
      <c r="L146" s="11">
        <f t="shared" si="19"/>
        <v>492</v>
      </c>
      <c r="M146" s="11">
        <f t="shared" si="19"/>
        <v>30</v>
      </c>
    </row>
    <row r="147" spans="1:13" s="5" customFormat="1" ht="12.75">
      <c r="A147" s="5" t="s">
        <v>171</v>
      </c>
      <c r="B147" s="5" t="s">
        <v>172</v>
      </c>
      <c r="C147" s="6">
        <f t="shared" si="15"/>
        <v>962</v>
      </c>
      <c r="D147" s="7">
        <v>690</v>
      </c>
      <c r="E147" s="7">
        <v>154</v>
      </c>
      <c r="F147" s="7">
        <v>0</v>
      </c>
      <c r="G147" s="7">
        <v>0</v>
      </c>
      <c r="H147" s="7">
        <v>1</v>
      </c>
      <c r="I147" s="7">
        <v>0</v>
      </c>
      <c r="J147" s="7">
        <v>0</v>
      </c>
      <c r="K147" s="7">
        <v>29</v>
      </c>
      <c r="L147" s="7">
        <v>88</v>
      </c>
      <c r="M147" s="7">
        <v>0</v>
      </c>
    </row>
    <row r="148" spans="1:13" s="5" customFormat="1" ht="12.75">
      <c r="A148" s="5" t="s">
        <v>171</v>
      </c>
      <c r="B148" s="5" t="s">
        <v>173</v>
      </c>
      <c r="C148" s="6">
        <f t="shared" si="15"/>
        <v>1020</v>
      </c>
      <c r="D148" s="7">
        <v>718</v>
      </c>
      <c r="E148" s="7">
        <v>98</v>
      </c>
      <c r="F148" s="7">
        <v>3</v>
      </c>
      <c r="G148" s="7">
        <v>1</v>
      </c>
      <c r="H148" s="7">
        <v>1</v>
      </c>
      <c r="I148" s="7">
        <v>0</v>
      </c>
      <c r="J148" s="7">
        <v>0</v>
      </c>
      <c r="K148" s="7">
        <v>21</v>
      </c>
      <c r="L148" s="7">
        <v>173</v>
      </c>
      <c r="M148" s="7">
        <v>5</v>
      </c>
    </row>
    <row r="149" spans="1:13" ht="12.75">
      <c r="A149" s="5" t="s">
        <v>171</v>
      </c>
      <c r="B149" s="3" t="s">
        <v>174</v>
      </c>
      <c r="C149" s="8">
        <f t="shared" si="15"/>
        <v>807</v>
      </c>
      <c r="D149" s="8">
        <v>474</v>
      </c>
      <c r="E149" s="8">
        <v>89</v>
      </c>
      <c r="F149" s="8">
        <v>0</v>
      </c>
      <c r="G149" s="8">
        <v>1</v>
      </c>
      <c r="H149" s="8">
        <v>1</v>
      </c>
      <c r="I149" s="8">
        <v>0</v>
      </c>
      <c r="J149" s="8">
        <v>1</v>
      </c>
      <c r="K149" s="8">
        <v>23</v>
      </c>
      <c r="L149" s="8">
        <v>212</v>
      </c>
      <c r="M149" s="13">
        <v>6</v>
      </c>
    </row>
    <row r="150" spans="1:13" s="5" customFormat="1" ht="12.75">
      <c r="A150" s="5" t="s">
        <v>171</v>
      </c>
      <c r="B150" s="5" t="s">
        <v>175</v>
      </c>
      <c r="C150" s="6">
        <f t="shared" si="15"/>
        <v>678</v>
      </c>
      <c r="D150" s="7">
        <v>485</v>
      </c>
      <c r="E150" s="7">
        <v>65</v>
      </c>
      <c r="F150" s="7">
        <v>0</v>
      </c>
      <c r="G150" s="7">
        <v>0</v>
      </c>
      <c r="H150" s="7">
        <v>1</v>
      </c>
      <c r="I150" s="7">
        <v>0</v>
      </c>
      <c r="J150" s="7">
        <v>0</v>
      </c>
      <c r="K150" s="7">
        <v>24</v>
      </c>
      <c r="L150" s="7">
        <v>93</v>
      </c>
      <c r="M150" s="7">
        <v>10</v>
      </c>
    </row>
    <row r="151" spans="1:13" s="5" customFormat="1" ht="12.75">
      <c r="A151" s="5" t="s">
        <v>171</v>
      </c>
      <c r="B151" s="5" t="s">
        <v>176</v>
      </c>
      <c r="C151" s="6">
        <f t="shared" si="15"/>
        <v>709</v>
      </c>
      <c r="D151" s="7">
        <v>532</v>
      </c>
      <c r="E151" s="7">
        <v>51</v>
      </c>
      <c r="F151" s="7">
        <v>14</v>
      </c>
      <c r="G151" s="7">
        <v>0</v>
      </c>
      <c r="H151" s="7">
        <v>1</v>
      </c>
      <c r="I151" s="7">
        <v>0</v>
      </c>
      <c r="J151" s="7">
        <v>0</v>
      </c>
      <c r="K151" s="7">
        <v>18</v>
      </c>
      <c r="L151" s="7">
        <v>87</v>
      </c>
      <c r="M151" s="7">
        <v>6</v>
      </c>
    </row>
    <row r="152" spans="1:13" ht="12.75">
      <c r="A152" s="5" t="s">
        <v>171</v>
      </c>
      <c r="B152" s="3" t="s">
        <v>177</v>
      </c>
      <c r="C152" s="8">
        <f t="shared" si="15"/>
        <v>703</v>
      </c>
      <c r="D152" s="8">
        <v>437</v>
      </c>
      <c r="E152" s="8">
        <v>87</v>
      </c>
      <c r="F152" s="8">
        <v>0</v>
      </c>
      <c r="G152" s="8">
        <v>0</v>
      </c>
      <c r="H152" s="8">
        <v>1</v>
      </c>
      <c r="I152" s="8">
        <v>0</v>
      </c>
      <c r="J152" s="8">
        <v>0</v>
      </c>
      <c r="K152" s="8">
        <v>20</v>
      </c>
      <c r="L152" s="8">
        <v>152</v>
      </c>
      <c r="M152" s="8">
        <v>6</v>
      </c>
    </row>
    <row r="153" spans="1:13" s="5" customFormat="1" ht="12.75">
      <c r="A153" s="5" t="s">
        <v>171</v>
      </c>
      <c r="B153" s="5" t="s">
        <v>178</v>
      </c>
      <c r="C153" s="6">
        <f t="shared" si="15"/>
        <v>671</v>
      </c>
      <c r="D153" s="7">
        <v>475</v>
      </c>
      <c r="E153" s="7">
        <v>56</v>
      </c>
      <c r="F153" s="7">
        <v>0</v>
      </c>
      <c r="G153" s="7">
        <v>0</v>
      </c>
      <c r="H153" s="7">
        <v>1</v>
      </c>
      <c r="I153" s="7">
        <v>0</v>
      </c>
      <c r="J153" s="7">
        <v>0</v>
      </c>
      <c r="K153" s="7">
        <v>12</v>
      </c>
      <c r="L153" s="7">
        <v>119</v>
      </c>
      <c r="M153" s="7">
        <v>8</v>
      </c>
    </row>
    <row r="154" spans="1:13" s="5" customFormat="1" ht="12.75">
      <c r="A154" s="5" t="s">
        <v>171</v>
      </c>
      <c r="B154" s="5" t="s">
        <v>179</v>
      </c>
      <c r="C154" s="6">
        <f t="shared" si="15"/>
        <v>10506</v>
      </c>
      <c r="D154" s="7">
        <v>9039</v>
      </c>
      <c r="E154" s="7">
        <v>1220</v>
      </c>
      <c r="F154" s="7">
        <v>15</v>
      </c>
      <c r="G154" s="7">
        <v>1</v>
      </c>
      <c r="H154" s="7">
        <v>1</v>
      </c>
      <c r="I154" s="7">
        <v>0</v>
      </c>
      <c r="J154" s="7">
        <v>0</v>
      </c>
      <c r="K154" s="7">
        <v>40</v>
      </c>
      <c r="L154" s="7">
        <v>150</v>
      </c>
      <c r="M154" s="7">
        <v>40</v>
      </c>
    </row>
    <row r="155" spans="1:13" s="5" customFormat="1" ht="12.75">
      <c r="A155" s="5" t="s">
        <v>171</v>
      </c>
      <c r="B155" s="5" t="s">
        <v>180</v>
      </c>
      <c r="C155" s="6">
        <f t="shared" si="15"/>
        <v>9109</v>
      </c>
      <c r="D155" s="7">
        <v>6840</v>
      </c>
      <c r="E155" s="7">
        <v>1812</v>
      </c>
      <c r="F155" s="7">
        <v>205</v>
      </c>
      <c r="G155" s="7">
        <v>1</v>
      </c>
      <c r="H155" s="7">
        <v>1</v>
      </c>
      <c r="I155" s="7">
        <v>0</v>
      </c>
      <c r="J155" s="7">
        <v>0</v>
      </c>
      <c r="K155" s="7">
        <v>81</v>
      </c>
      <c r="L155" s="7">
        <v>147</v>
      </c>
      <c r="M155" s="7">
        <v>22</v>
      </c>
    </row>
    <row r="156" spans="1:13" s="5" customFormat="1" ht="12.75">
      <c r="A156" s="5" t="s">
        <v>171</v>
      </c>
      <c r="B156" s="5" t="s">
        <v>181</v>
      </c>
      <c r="C156" s="6">
        <f t="shared" si="15"/>
        <v>8417</v>
      </c>
      <c r="D156" s="7">
        <v>6551</v>
      </c>
      <c r="E156" s="7">
        <v>1099</v>
      </c>
      <c r="F156" s="7">
        <v>157</v>
      </c>
      <c r="G156" s="7">
        <v>0</v>
      </c>
      <c r="H156" s="7">
        <v>1</v>
      </c>
      <c r="I156" s="7">
        <v>0</v>
      </c>
      <c r="J156" s="7">
        <v>0</v>
      </c>
      <c r="K156" s="7">
        <v>134</v>
      </c>
      <c r="L156" s="7">
        <v>450</v>
      </c>
      <c r="M156" s="7">
        <v>25</v>
      </c>
    </row>
    <row r="157" spans="1:13" s="5" customFormat="1" ht="12.75">
      <c r="A157" s="5" t="s">
        <v>171</v>
      </c>
      <c r="B157" s="5" t="s">
        <v>182</v>
      </c>
      <c r="C157" s="6">
        <f t="shared" si="15"/>
        <v>522</v>
      </c>
      <c r="D157" s="7">
        <v>269</v>
      </c>
      <c r="E157" s="7">
        <v>12</v>
      </c>
      <c r="F157" s="7">
        <v>6</v>
      </c>
      <c r="G157" s="7">
        <v>1</v>
      </c>
      <c r="H157" s="7">
        <v>3</v>
      </c>
      <c r="I157" s="7">
        <v>0</v>
      </c>
      <c r="J157" s="7">
        <v>0</v>
      </c>
      <c r="K157" s="7">
        <v>43</v>
      </c>
      <c r="L157" s="7">
        <v>185</v>
      </c>
      <c r="M157" s="7">
        <v>3</v>
      </c>
    </row>
    <row r="158" spans="1:13" ht="12.75">
      <c r="A158" s="5" t="s">
        <v>171</v>
      </c>
      <c r="B158" s="3" t="s">
        <v>183</v>
      </c>
      <c r="C158" s="8">
        <f t="shared" si="15"/>
        <v>659</v>
      </c>
      <c r="D158" s="8">
        <v>469</v>
      </c>
      <c r="E158" s="8">
        <v>86</v>
      </c>
      <c r="F158" s="8">
        <v>0</v>
      </c>
      <c r="G158" s="8">
        <v>0</v>
      </c>
      <c r="H158" s="8">
        <v>1</v>
      </c>
      <c r="I158" s="8">
        <v>0</v>
      </c>
      <c r="J158" s="8">
        <v>0</v>
      </c>
      <c r="K158" s="8">
        <v>0</v>
      </c>
      <c r="L158" s="8">
        <v>103</v>
      </c>
      <c r="M158" s="8">
        <v>0</v>
      </c>
    </row>
    <row r="159" spans="1:13" s="5" customFormat="1" ht="12.75">
      <c r="A159" s="5" t="s">
        <v>171</v>
      </c>
      <c r="B159" s="5" t="s">
        <v>184</v>
      </c>
      <c r="C159" s="6">
        <f t="shared" si="15"/>
        <v>358</v>
      </c>
      <c r="D159" s="7">
        <v>162</v>
      </c>
      <c r="E159" s="7">
        <v>113</v>
      </c>
      <c r="F159" s="7">
        <v>0</v>
      </c>
      <c r="G159" s="7">
        <v>0</v>
      </c>
      <c r="H159" s="7">
        <v>1</v>
      </c>
      <c r="I159" s="7">
        <v>0</v>
      </c>
      <c r="J159" s="7">
        <v>0</v>
      </c>
      <c r="K159" s="7">
        <v>4</v>
      </c>
      <c r="L159" s="7">
        <v>75</v>
      </c>
      <c r="M159" s="7">
        <v>3</v>
      </c>
    </row>
    <row r="160" spans="1:13" s="5" customFormat="1" ht="12.75">
      <c r="A160" s="5" t="s">
        <v>171</v>
      </c>
      <c r="B160" s="5" t="s">
        <v>185</v>
      </c>
      <c r="C160" s="6">
        <f t="shared" si="15"/>
        <v>5186</v>
      </c>
      <c r="D160" s="7">
        <v>4202</v>
      </c>
      <c r="E160" s="7">
        <v>555</v>
      </c>
      <c r="F160" s="7">
        <v>21</v>
      </c>
      <c r="G160" s="7">
        <v>0</v>
      </c>
      <c r="H160" s="7">
        <v>1</v>
      </c>
      <c r="I160" s="7">
        <v>0</v>
      </c>
      <c r="J160" s="7">
        <v>0</v>
      </c>
      <c r="K160" s="7">
        <v>59</v>
      </c>
      <c r="L160" s="7">
        <v>260</v>
      </c>
      <c r="M160" s="7">
        <v>88</v>
      </c>
    </row>
    <row r="161" spans="1:13" s="5" customFormat="1" ht="12.75">
      <c r="A161" s="5" t="s">
        <v>171</v>
      </c>
      <c r="B161" s="5" t="s">
        <v>186</v>
      </c>
      <c r="C161" s="6">
        <f t="shared" si="15"/>
        <v>3441</v>
      </c>
      <c r="D161" s="7">
        <v>2455</v>
      </c>
      <c r="E161" s="7">
        <v>745</v>
      </c>
      <c r="F161" s="7">
        <v>28</v>
      </c>
      <c r="G161" s="7">
        <v>1</v>
      </c>
      <c r="H161" s="7">
        <v>1</v>
      </c>
      <c r="I161" s="7">
        <v>0</v>
      </c>
      <c r="J161" s="7">
        <v>0</v>
      </c>
      <c r="K161" s="7">
        <v>31</v>
      </c>
      <c r="L161" s="7">
        <v>180</v>
      </c>
      <c r="M161" s="7">
        <v>0</v>
      </c>
    </row>
    <row r="162" spans="1:13" ht="12.75">
      <c r="A162" s="5" t="s">
        <v>171</v>
      </c>
      <c r="B162" s="3" t="s">
        <v>187</v>
      </c>
      <c r="C162" s="8">
        <f t="shared" si="15"/>
        <v>346</v>
      </c>
      <c r="D162" s="8">
        <v>75</v>
      </c>
      <c r="E162" s="8">
        <v>0</v>
      </c>
      <c r="F162" s="8">
        <v>4</v>
      </c>
      <c r="G162" s="8">
        <v>0</v>
      </c>
      <c r="H162" s="8">
        <v>1</v>
      </c>
      <c r="I162" s="8">
        <v>0</v>
      </c>
      <c r="J162" s="8">
        <v>0</v>
      </c>
      <c r="K162" s="8">
        <v>9</v>
      </c>
      <c r="L162" s="8">
        <v>256</v>
      </c>
      <c r="M162" s="8">
        <v>1</v>
      </c>
    </row>
    <row r="163" spans="1:13" s="5" customFormat="1" ht="12.75">
      <c r="A163" s="5" t="s">
        <v>171</v>
      </c>
      <c r="B163" s="5" t="s">
        <v>188</v>
      </c>
      <c r="C163" s="6">
        <f t="shared" si="15"/>
        <v>2778</v>
      </c>
      <c r="D163" s="7">
        <v>2442</v>
      </c>
      <c r="E163" s="7">
        <v>189</v>
      </c>
      <c r="F163" s="7">
        <v>2</v>
      </c>
      <c r="G163" s="7">
        <v>0</v>
      </c>
      <c r="H163" s="7">
        <v>1</v>
      </c>
      <c r="I163" s="7">
        <v>0</v>
      </c>
      <c r="J163" s="7">
        <v>0</v>
      </c>
      <c r="K163" s="7">
        <v>8</v>
      </c>
      <c r="L163" s="7">
        <v>135</v>
      </c>
      <c r="M163" s="7">
        <v>1</v>
      </c>
    </row>
    <row r="164" spans="1:13" s="5" customFormat="1" ht="12.75">
      <c r="A164" s="5" t="s">
        <v>171</v>
      </c>
      <c r="B164" s="5" t="s">
        <v>189</v>
      </c>
      <c r="C164" s="6">
        <f t="shared" si="15"/>
        <v>1918</v>
      </c>
      <c r="D164" s="7">
        <v>1550</v>
      </c>
      <c r="E164" s="7">
        <v>167</v>
      </c>
      <c r="F164" s="7">
        <v>15</v>
      </c>
      <c r="G164" s="7">
        <v>0</v>
      </c>
      <c r="H164" s="7">
        <v>1</v>
      </c>
      <c r="I164" s="7">
        <v>0</v>
      </c>
      <c r="J164" s="7">
        <v>0</v>
      </c>
      <c r="K164" s="7">
        <v>28</v>
      </c>
      <c r="L164" s="7">
        <v>145</v>
      </c>
      <c r="M164" s="7">
        <v>12</v>
      </c>
    </row>
    <row r="165" spans="1:13" s="5" customFormat="1" ht="12.75">
      <c r="A165" s="5" t="s">
        <v>171</v>
      </c>
      <c r="B165" s="5" t="s">
        <v>190</v>
      </c>
      <c r="C165" s="6">
        <f t="shared" si="15"/>
        <v>1543</v>
      </c>
      <c r="D165" s="7">
        <v>1184</v>
      </c>
      <c r="E165" s="7">
        <v>221</v>
      </c>
      <c r="F165" s="7">
        <v>6</v>
      </c>
      <c r="G165" s="7">
        <v>1</v>
      </c>
      <c r="H165" s="7">
        <v>1</v>
      </c>
      <c r="I165" s="7">
        <v>0</v>
      </c>
      <c r="J165" s="7">
        <v>0</v>
      </c>
      <c r="K165" s="7">
        <v>18</v>
      </c>
      <c r="L165" s="7">
        <v>107</v>
      </c>
      <c r="M165" s="7">
        <v>5</v>
      </c>
    </row>
    <row r="166" spans="1:13" s="5" customFormat="1" ht="12.75">
      <c r="A166" s="5" t="s">
        <v>171</v>
      </c>
      <c r="B166" s="5" t="s">
        <v>191</v>
      </c>
      <c r="C166" s="6">
        <f t="shared" si="15"/>
        <v>1231</v>
      </c>
      <c r="D166" s="7">
        <v>890</v>
      </c>
      <c r="E166" s="7">
        <v>163</v>
      </c>
      <c r="F166" s="7">
        <v>3</v>
      </c>
      <c r="G166" s="7">
        <v>1</v>
      </c>
      <c r="H166" s="7">
        <v>1</v>
      </c>
      <c r="I166" s="7">
        <v>0</v>
      </c>
      <c r="J166" s="7">
        <v>0</v>
      </c>
      <c r="K166" s="7">
        <v>19</v>
      </c>
      <c r="L166" s="7">
        <v>153</v>
      </c>
      <c r="M166" s="7">
        <v>1</v>
      </c>
    </row>
    <row r="167" spans="1:13" s="5" customFormat="1" ht="12.75">
      <c r="A167" s="5" t="s">
        <v>171</v>
      </c>
      <c r="B167" s="5" t="s">
        <v>192</v>
      </c>
      <c r="C167" s="6">
        <f t="shared" si="15"/>
        <v>1244</v>
      </c>
      <c r="D167" s="7">
        <v>972</v>
      </c>
      <c r="E167" s="7">
        <v>133</v>
      </c>
      <c r="F167" s="7">
        <v>27</v>
      </c>
      <c r="G167" s="7">
        <v>1</v>
      </c>
      <c r="H167" s="7">
        <v>1</v>
      </c>
      <c r="I167" s="7">
        <v>0</v>
      </c>
      <c r="J167" s="7">
        <v>0</v>
      </c>
      <c r="K167" s="7">
        <v>25</v>
      </c>
      <c r="L167" s="7">
        <v>80</v>
      </c>
      <c r="M167" s="7">
        <v>5</v>
      </c>
    </row>
    <row r="168" spans="1:13" s="5" customFormat="1" ht="12.75">
      <c r="A168" s="5" t="s">
        <v>171</v>
      </c>
      <c r="B168" s="5" t="s">
        <v>193</v>
      </c>
      <c r="C168" s="6">
        <f t="shared" si="15"/>
        <v>1561</v>
      </c>
      <c r="D168" s="7">
        <v>1268</v>
      </c>
      <c r="E168" s="7">
        <v>90</v>
      </c>
      <c r="F168" s="7">
        <v>17</v>
      </c>
      <c r="G168" s="7">
        <v>1</v>
      </c>
      <c r="H168" s="7">
        <v>1</v>
      </c>
      <c r="I168" s="7">
        <v>0</v>
      </c>
      <c r="J168" s="7">
        <v>0</v>
      </c>
      <c r="K168" s="7">
        <v>26</v>
      </c>
      <c r="L168" s="7">
        <v>138</v>
      </c>
      <c r="M168" s="7">
        <v>20</v>
      </c>
    </row>
    <row r="169" spans="1:13" s="5" customFormat="1" ht="12.75">
      <c r="A169" s="5" t="s">
        <v>171</v>
      </c>
      <c r="B169" s="5" t="s">
        <v>194</v>
      </c>
      <c r="C169" s="6">
        <f t="shared" si="15"/>
        <v>1524</v>
      </c>
      <c r="D169" s="7">
        <v>1294</v>
      </c>
      <c r="E169" s="7">
        <v>100</v>
      </c>
      <c r="F169" s="7">
        <v>8</v>
      </c>
      <c r="G169" s="7">
        <v>0</v>
      </c>
      <c r="H169" s="7">
        <v>1</v>
      </c>
      <c r="I169" s="7">
        <v>0</v>
      </c>
      <c r="J169" s="7">
        <v>0</v>
      </c>
      <c r="K169" s="7">
        <v>38</v>
      </c>
      <c r="L169" s="7">
        <v>83</v>
      </c>
      <c r="M169" s="7">
        <v>0</v>
      </c>
    </row>
    <row r="170" spans="1:13" s="5" customFormat="1" ht="12.75">
      <c r="A170" s="5" t="s">
        <v>171</v>
      </c>
      <c r="B170" s="5" t="s">
        <v>195</v>
      </c>
      <c r="C170" s="6">
        <f t="shared" si="15"/>
        <v>1005</v>
      </c>
      <c r="D170" s="7">
        <v>726</v>
      </c>
      <c r="E170" s="7">
        <v>148</v>
      </c>
      <c r="F170" s="7">
        <v>5</v>
      </c>
      <c r="G170" s="7">
        <v>0</v>
      </c>
      <c r="H170" s="7">
        <v>1</v>
      </c>
      <c r="I170" s="7">
        <v>0</v>
      </c>
      <c r="J170" s="7">
        <v>0</v>
      </c>
      <c r="K170" s="7">
        <v>25</v>
      </c>
      <c r="L170" s="7">
        <v>100</v>
      </c>
      <c r="M170" s="7">
        <v>0</v>
      </c>
    </row>
    <row r="171" spans="1:13" s="5" customFormat="1" ht="12.75">
      <c r="A171" s="5" t="s">
        <v>171</v>
      </c>
      <c r="B171" s="5" t="s">
        <v>196</v>
      </c>
      <c r="C171" s="6">
        <f t="shared" si="15"/>
        <v>2392</v>
      </c>
      <c r="D171" s="6">
        <v>1955</v>
      </c>
      <c r="E171" s="6">
        <v>159</v>
      </c>
      <c r="F171" s="6">
        <v>27</v>
      </c>
      <c r="G171" s="6">
        <v>2</v>
      </c>
      <c r="H171" s="6">
        <v>2</v>
      </c>
      <c r="I171" s="6">
        <v>0</v>
      </c>
      <c r="J171" s="6">
        <v>0</v>
      </c>
      <c r="K171" s="6">
        <v>61</v>
      </c>
      <c r="L171" s="6">
        <v>175</v>
      </c>
      <c r="M171" s="6">
        <v>11</v>
      </c>
    </row>
    <row r="172" spans="1:13" s="10" customFormat="1" ht="12.75">
      <c r="A172" s="9" t="s">
        <v>197</v>
      </c>
      <c r="C172" s="11">
        <f t="shared" si="15"/>
        <v>59290</v>
      </c>
      <c r="D172" s="11">
        <f aca="true" t="shared" si="20" ref="D172:M172">SUM(D147:D171)</f>
        <v>46154</v>
      </c>
      <c r="E172" s="11">
        <f t="shared" si="20"/>
        <v>7612</v>
      </c>
      <c r="F172" s="11">
        <f t="shared" si="20"/>
        <v>563</v>
      </c>
      <c r="G172" s="11">
        <f t="shared" si="20"/>
        <v>12</v>
      </c>
      <c r="H172" s="11">
        <f t="shared" si="20"/>
        <v>28</v>
      </c>
      <c r="I172" s="11">
        <f t="shared" si="20"/>
        <v>0</v>
      </c>
      <c r="J172" s="11">
        <f t="shared" si="20"/>
        <v>1</v>
      </c>
      <c r="K172" s="11">
        <f t="shared" si="20"/>
        <v>796</v>
      </c>
      <c r="L172" s="11">
        <f t="shared" si="20"/>
        <v>3846</v>
      </c>
      <c r="M172" s="11">
        <f t="shared" si="20"/>
        <v>278</v>
      </c>
    </row>
    <row r="173" spans="1:13" s="5" customFormat="1" ht="12.75">
      <c r="A173" s="5" t="s">
        <v>198</v>
      </c>
      <c r="B173" s="5" t="s">
        <v>199</v>
      </c>
      <c r="C173" s="6">
        <f t="shared" si="15"/>
        <v>4098</v>
      </c>
      <c r="D173" s="7">
        <v>3822</v>
      </c>
      <c r="E173" s="7">
        <v>187</v>
      </c>
      <c r="F173" s="7">
        <v>14</v>
      </c>
      <c r="G173" s="7">
        <v>1</v>
      </c>
      <c r="H173" s="7">
        <v>4</v>
      </c>
      <c r="I173" s="7">
        <v>0</v>
      </c>
      <c r="J173" s="7">
        <v>0</v>
      </c>
      <c r="K173" s="7">
        <v>43</v>
      </c>
      <c r="L173" s="7">
        <v>26</v>
      </c>
      <c r="M173" s="7">
        <v>1</v>
      </c>
    </row>
    <row r="174" spans="1:13" ht="12.75">
      <c r="A174" s="5" t="s">
        <v>198</v>
      </c>
      <c r="B174" s="3" t="s">
        <v>200</v>
      </c>
      <c r="C174" s="8">
        <f t="shared" si="15"/>
        <v>360</v>
      </c>
      <c r="D174" s="8">
        <v>230</v>
      </c>
      <c r="E174" s="8">
        <v>60</v>
      </c>
      <c r="F174" s="8">
        <v>5</v>
      </c>
      <c r="G174" s="8">
        <v>0</v>
      </c>
      <c r="H174" s="8">
        <v>1</v>
      </c>
      <c r="I174" s="8">
        <v>0</v>
      </c>
      <c r="J174" s="8">
        <v>0</v>
      </c>
      <c r="K174" s="8">
        <v>4</v>
      </c>
      <c r="L174" s="8">
        <v>60</v>
      </c>
      <c r="M174" s="8">
        <v>0</v>
      </c>
    </row>
    <row r="175" spans="1:13" s="5" customFormat="1" ht="12.75">
      <c r="A175" s="5" t="s">
        <v>198</v>
      </c>
      <c r="B175" s="5" t="s">
        <v>201</v>
      </c>
      <c r="C175" s="6">
        <f t="shared" si="15"/>
        <v>413</v>
      </c>
      <c r="D175" s="7">
        <v>323</v>
      </c>
      <c r="E175" s="7">
        <v>11</v>
      </c>
      <c r="F175" s="7">
        <v>0</v>
      </c>
      <c r="G175" s="7">
        <v>1</v>
      </c>
      <c r="H175" s="7">
        <v>1</v>
      </c>
      <c r="I175" s="7">
        <v>0</v>
      </c>
      <c r="J175" s="7">
        <v>0</v>
      </c>
      <c r="K175" s="7">
        <v>6</v>
      </c>
      <c r="L175" s="7">
        <v>67</v>
      </c>
      <c r="M175" s="7">
        <v>4</v>
      </c>
    </row>
    <row r="176" spans="1:13" ht="12.75">
      <c r="A176" s="5" t="s">
        <v>198</v>
      </c>
      <c r="B176" s="3" t="s">
        <v>202</v>
      </c>
      <c r="C176" s="8">
        <f t="shared" si="15"/>
        <v>257</v>
      </c>
      <c r="D176" s="13">
        <v>164</v>
      </c>
      <c r="E176" s="13">
        <v>20</v>
      </c>
      <c r="F176" s="13">
        <v>2</v>
      </c>
      <c r="G176" s="13">
        <v>0</v>
      </c>
      <c r="H176" s="13">
        <v>1</v>
      </c>
      <c r="I176" s="13">
        <v>0</v>
      </c>
      <c r="J176" s="13">
        <v>0</v>
      </c>
      <c r="K176" s="13">
        <v>5</v>
      </c>
      <c r="L176" s="13">
        <v>62</v>
      </c>
      <c r="M176" s="13">
        <v>3</v>
      </c>
    </row>
    <row r="177" spans="1:13" ht="12.75">
      <c r="A177" s="5" t="s">
        <v>198</v>
      </c>
      <c r="B177" s="3" t="s">
        <v>203</v>
      </c>
      <c r="C177" s="8">
        <f aca="true" t="shared" si="21" ref="C177:C232">SUM(D177:M177)</f>
        <v>589</v>
      </c>
      <c r="D177" s="13">
        <v>458</v>
      </c>
      <c r="E177" s="13">
        <v>124</v>
      </c>
      <c r="F177" s="13">
        <v>6</v>
      </c>
      <c r="G177" s="13">
        <v>0</v>
      </c>
      <c r="H177" s="13">
        <v>1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</row>
    <row r="178" spans="1:13" ht="12.75">
      <c r="A178" s="5" t="s">
        <v>198</v>
      </c>
      <c r="B178" s="3" t="s">
        <v>204</v>
      </c>
      <c r="C178" s="8">
        <f t="shared" si="21"/>
        <v>297</v>
      </c>
      <c r="D178" s="8">
        <v>290</v>
      </c>
      <c r="E178" s="8">
        <v>0</v>
      </c>
      <c r="F178" s="8">
        <v>0</v>
      </c>
      <c r="G178" s="8">
        <v>1</v>
      </c>
      <c r="H178" s="8">
        <v>1</v>
      </c>
      <c r="I178" s="8">
        <v>0</v>
      </c>
      <c r="J178" s="8">
        <v>0</v>
      </c>
      <c r="K178" s="8">
        <v>4</v>
      </c>
      <c r="L178" s="8">
        <v>0</v>
      </c>
      <c r="M178" s="8">
        <v>1</v>
      </c>
    </row>
    <row r="179" spans="1:13" s="5" customFormat="1" ht="12.75">
      <c r="A179" s="5" t="s">
        <v>198</v>
      </c>
      <c r="B179" s="5" t="s">
        <v>205</v>
      </c>
      <c r="C179" s="6">
        <f t="shared" si="21"/>
        <v>98</v>
      </c>
      <c r="D179" s="7">
        <v>80</v>
      </c>
      <c r="E179" s="7">
        <v>15</v>
      </c>
      <c r="F179" s="7">
        <v>0</v>
      </c>
      <c r="G179" s="7">
        <v>0</v>
      </c>
      <c r="H179" s="7">
        <v>3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</row>
    <row r="180" spans="1:13" ht="12.75">
      <c r="A180" s="5" t="s">
        <v>198</v>
      </c>
      <c r="B180" s="3" t="s">
        <v>206</v>
      </c>
      <c r="C180" s="8">
        <f t="shared" si="21"/>
        <v>240</v>
      </c>
      <c r="D180" s="8">
        <v>190</v>
      </c>
      <c r="E180" s="8">
        <v>20</v>
      </c>
      <c r="F180" s="8">
        <v>11</v>
      </c>
      <c r="G180" s="8">
        <v>1</v>
      </c>
      <c r="H180" s="8">
        <v>1</v>
      </c>
      <c r="I180" s="8">
        <v>0</v>
      </c>
      <c r="J180" s="8">
        <v>0</v>
      </c>
      <c r="K180" s="8">
        <v>7</v>
      </c>
      <c r="L180" s="8">
        <v>10</v>
      </c>
      <c r="M180" s="8">
        <v>0</v>
      </c>
    </row>
    <row r="181" spans="1:13" s="5" customFormat="1" ht="12.75">
      <c r="A181" s="5" t="s">
        <v>198</v>
      </c>
      <c r="B181" s="5" t="s">
        <v>207</v>
      </c>
      <c r="C181" s="6">
        <f t="shared" si="21"/>
        <v>361</v>
      </c>
      <c r="D181" s="7">
        <v>311</v>
      </c>
      <c r="E181" s="7">
        <v>7</v>
      </c>
      <c r="F181" s="7">
        <v>0</v>
      </c>
      <c r="G181" s="7">
        <v>1</v>
      </c>
      <c r="H181" s="7">
        <v>1</v>
      </c>
      <c r="I181" s="7">
        <v>0</v>
      </c>
      <c r="J181" s="7">
        <v>0</v>
      </c>
      <c r="K181" s="7">
        <v>22</v>
      </c>
      <c r="L181" s="7">
        <v>19</v>
      </c>
      <c r="M181" s="7">
        <v>0</v>
      </c>
    </row>
    <row r="182" spans="1:13" s="5" customFormat="1" ht="12.75">
      <c r="A182" s="5" t="s">
        <v>198</v>
      </c>
      <c r="B182" s="5" t="s">
        <v>208</v>
      </c>
      <c r="C182" s="6">
        <f t="shared" si="21"/>
        <v>445</v>
      </c>
      <c r="D182" s="7">
        <v>383</v>
      </c>
      <c r="E182" s="7">
        <v>58</v>
      </c>
      <c r="F182" s="7">
        <v>0</v>
      </c>
      <c r="G182" s="7">
        <v>1</v>
      </c>
      <c r="H182" s="7">
        <v>1</v>
      </c>
      <c r="I182" s="7">
        <v>0</v>
      </c>
      <c r="J182" s="7">
        <v>0</v>
      </c>
      <c r="K182" s="7">
        <v>2</v>
      </c>
      <c r="L182" s="7">
        <v>0</v>
      </c>
      <c r="M182" s="7">
        <v>0</v>
      </c>
    </row>
    <row r="183" spans="1:13" s="5" customFormat="1" ht="12.75">
      <c r="A183" s="5" t="s">
        <v>198</v>
      </c>
      <c r="B183" s="5" t="s">
        <v>209</v>
      </c>
      <c r="C183" s="6">
        <f t="shared" si="21"/>
        <v>2616</v>
      </c>
      <c r="D183" s="7">
        <v>2247</v>
      </c>
      <c r="E183" s="7">
        <v>139</v>
      </c>
      <c r="F183" s="7">
        <v>12</v>
      </c>
      <c r="G183" s="7">
        <v>1</v>
      </c>
      <c r="H183" s="7">
        <v>1</v>
      </c>
      <c r="I183" s="7">
        <v>0</v>
      </c>
      <c r="J183" s="7">
        <v>0</v>
      </c>
      <c r="K183" s="7">
        <v>10</v>
      </c>
      <c r="L183" s="7">
        <v>206</v>
      </c>
      <c r="M183" s="7">
        <v>0</v>
      </c>
    </row>
    <row r="184" spans="1:13" s="5" customFormat="1" ht="12.75">
      <c r="A184" s="5" t="s">
        <v>198</v>
      </c>
      <c r="B184" s="5" t="s">
        <v>210</v>
      </c>
      <c r="C184" s="6">
        <f t="shared" si="21"/>
        <v>1581</v>
      </c>
      <c r="D184" s="7">
        <v>1324</v>
      </c>
      <c r="E184" s="7">
        <v>127</v>
      </c>
      <c r="F184" s="7">
        <v>14</v>
      </c>
      <c r="G184" s="7">
        <v>1</v>
      </c>
      <c r="H184" s="7">
        <v>1</v>
      </c>
      <c r="I184" s="7">
        <v>0</v>
      </c>
      <c r="J184" s="7">
        <v>0</v>
      </c>
      <c r="K184" s="7">
        <v>27</v>
      </c>
      <c r="L184" s="7">
        <v>85</v>
      </c>
      <c r="M184" s="7">
        <v>2</v>
      </c>
    </row>
    <row r="185" spans="1:13" s="10" customFormat="1" ht="12.75">
      <c r="A185" s="9" t="s">
        <v>211</v>
      </c>
      <c r="C185" s="11">
        <f t="shared" si="21"/>
        <v>11355</v>
      </c>
      <c r="D185" s="11">
        <f aca="true" t="shared" si="22" ref="D185:M185">SUM(D173:D184)</f>
        <v>9822</v>
      </c>
      <c r="E185" s="11">
        <f t="shared" si="22"/>
        <v>768</v>
      </c>
      <c r="F185" s="11">
        <f t="shared" si="22"/>
        <v>64</v>
      </c>
      <c r="G185" s="11">
        <f t="shared" si="22"/>
        <v>8</v>
      </c>
      <c r="H185" s="11">
        <f t="shared" si="22"/>
        <v>17</v>
      </c>
      <c r="I185" s="11">
        <f t="shared" si="22"/>
        <v>0</v>
      </c>
      <c r="J185" s="11">
        <f t="shared" si="22"/>
        <v>0</v>
      </c>
      <c r="K185" s="11">
        <f t="shared" si="22"/>
        <v>130</v>
      </c>
      <c r="L185" s="11">
        <f t="shared" si="22"/>
        <v>535</v>
      </c>
      <c r="M185" s="11">
        <f t="shared" si="22"/>
        <v>11</v>
      </c>
    </row>
    <row r="186" spans="1:13" s="5" customFormat="1" ht="12.75">
      <c r="A186" s="5" t="s">
        <v>212</v>
      </c>
      <c r="B186" s="3" t="s">
        <v>213</v>
      </c>
      <c r="C186" s="8">
        <f t="shared" si="21"/>
        <v>301</v>
      </c>
      <c r="D186" s="13">
        <v>224</v>
      </c>
      <c r="E186" s="13">
        <v>41</v>
      </c>
      <c r="F186" s="13">
        <v>0</v>
      </c>
      <c r="G186" s="13">
        <v>2</v>
      </c>
      <c r="H186" s="13">
        <v>0</v>
      </c>
      <c r="I186" s="13">
        <v>0</v>
      </c>
      <c r="J186" s="13">
        <v>0</v>
      </c>
      <c r="K186" s="13">
        <v>34</v>
      </c>
      <c r="L186" s="13">
        <v>0</v>
      </c>
      <c r="M186" s="13">
        <v>0</v>
      </c>
    </row>
    <row r="187" spans="1:13" s="10" customFormat="1" ht="12.75">
      <c r="A187" s="9" t="s">
        <v>214</v>
      </c>
      <c r="C187" s="11">
        <f>+C186</f>
        <v>301</v>
      </c>
      <c r="D187" s="11">
        <f aca="true" t="shared" si="23" ref="D187:M187">+D186</f>
        <v>224</v>
      </c>
      <c r="E187" s="11">
        <f t="shared" si="23"/>
        <v>41</v>
      </c>
      <c r="F187" s="11">
        <f t="shared" si="23"/>
        <v>0</v>
      </c>
      <c r="G187" s="11">
        <f t="shared" si="23"/>
        <v>2</v>
      </c>
      <c r="H187" s="11">
        <f t="shared" si="23"/>
        <v>0</v>
      </c>
      <c r="I187" s="11">
        <f t="shared" si="23"/>
        <v>0</v>
      </c>
      <c r="J187" s="11">
        <f t="shared" si="23"/>
        <v>0</v>
      </c>
      <c r="K187" s="11">
        <f t="shared" si="23"/>
        <v>34</v>
      </c>
      <c r="L187" s="11">
        <f t="shared" si="23"/>
        <v>0</v>
      </c>
      <c r="M187" s="11">
        <f t="shared" si="23"/>
        <v>0</v>
      </c>
    </row>
    <row r="188" spans="1:13" s="5" customFormat="1" ht="12.75">
      <c r="A188" s="5" t="s">
        <v>215</v>
      </c>
      <c r="B188" s="5" t="s">
        <v>216</v>
      </c>
      <c r="C188" s="6">
        <f t="shared" si="21"/>
        <v>445</v>
      </c>
      <c r="D188" s="7">
        <v>342</v>
      </c>
      <c r="E188" s="7">
        <v>52</v>
      </c>
      <c r="F188" s="7">
        <v>7</v>
      </c>
      <c r="G188" s="7">
        <v>1</v>
      </c>
      <c r="H188" s="7">
        <v>1</v>
      </c>
      <c r="I188" s="7">
        <v>0</v>
      </c>
      <c r="J188" s="7">
        <v>0</v>
      </c>
      <c r="K188" s="7">
        <v>21</v>
      </c>
      <c r="L188" s="7">
        <v>21</v>
      </c>
      <c r="M188" s="7">
        <v>0</v>
      </c>
    </row>
    <row r="189" spans="1:13" s="5" customFormat="1" ht="12.75">
      <c r="A189" s="5" t="s">
        <v>215</v>
      </c>
      <c r="B189" s="5" t="s">
        <v>217</v>
      </c>
      <c r="C189" s="6">
        <f t="shared" si="21"/>
        <v>561</v>
      </c>
      <c r="D189" s="7">
        <v>209</v>
      </c>
      <c r="E189" s="7">
        <v>21</v>
      </c>
      <c r="F189" s="7">
        <v>6</v>
      </c>
      <c r="G189" s="7">
        <v>0</v>
      </c>
      <c r="H189" s="7">
        <v>2</v>
      </c>
      <c r="I189" s="7">
        <v>0</v>
      </c>
      <c r="J189" s="7">
        <v>5</v>
      </c>
      <c r="K189" s="7">
        <v>9</v>
      </c>
      <c r="L189" s="7">
        <v>308</v>
      </c>
      <c r="M189" s="7">
        <v>1</v>
      </c>
    </row>
    <row r="190" spans="1:13" s="5" customFormat="1" ht="12.75">
      <c r="A190" s="5" t="s">
        <v>215</v>
      </c>
      <c r="B190" s="5" t="s">
        <v>218</v>
      </c>
      <c r="C190" s="6">
        <f t="shared" si="21"/>
        <v>316</v>
      </c>
      <c r="D190" s="7">
        <v>188</v>
      </c>
      <c r="E190" s="7">
        <v>17</v>
      </c>
      <c r="F190" s="7">
        <v>0</v>
      </c>
      <c r="G190" s="7">
        <v>0</v>
      </c>
      <c r="H190" s="7">
        <v>1</v>
      </c>
      <c r="I190" s="7">
        <v>0</v>
      </c>
      <c r="J190" s="7">
        <v>0</v>
      </c>
      <c r="K190" s="7">
        <v>12</v>
      </c>
      <c r="L190" s="7">
        <v>92</v>
      </c>
      <c r="M190" s="7">
        <v>6</v>
      </c>
    </row>
    <row r="191" spans="1:13" ht="12.75">
      <c r="A191" s="5" t="s">
        <v>215</v>
      </c>
      <c r="B191" s="3" t="s">
        <v>219</v>
      </c>
      <c r="C191" s="8">
        <f t="shared" si="21"/>
        <v>364</v>
      </c>
      <c r="D191" s="8">
        <v>152</v>
      </c>
      <c r="E191" s="8">
        <v>50</v>
      </c>
      <c r="F191" s="8">
        <v>3</v>
      </c>
      <c r="G191" s="8">
        <v>0</v>
      </c>
      <c r="H191" s="8">
        <v>1</v>
      </c>
      <c r="I191" s="8">
        <v>0</v>
      </c>
      <c r="J191" s="8">
        <v>0</v>
      </c>
      <c r="K191" s="8">
        <v>16</v>
      </c>
      <c r="L191" s="8">
        <v>142</v>
      </c>
      <c r="M191" s="8">
        <v>0</v>
      </c>
    </row>
    <row r="192" spans="1:13" ht="12.75">
      <c r="A192" s="5" t="s">
        <v>215</v>
      </c>
      <c r="B192" s="3" t="s">
        <v>220</v>
      </c>
      <c r="C192" s="8">
        <f t="shared" si="21"/>
        <v>148</v>
      </c>
      <c r="D192" s="8">
        <v>43</v>
      </c>
      <c r="E192" s="8">
        <v>4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3</v>
      </c>
      <c r="L192" s="8">
        <v>98</v>
      </c>
      <c r="M192" s="8">
        <v>0</v>
      </c>
    </row>
    <row r="193" spans="1:13" s="5" customFormat="1" ht="12.75">
      <c r="A193" s="5" t="s">
        <v>215</v>
      </c>
      <c r="B193" s="5" t="s">
        <v>221</v>
      </c>
      <c r="C193" s="6">
        <f t="shared" si="21"/>
        <v>5554</v>
      </c>
      <c r="D193" s="7">
        <v>4761</v>
      </c>
      <c r="E193" s="7">
        <v>554</v>
      </c>
      <c r="F193" s="7">
        <v>16</v>
      </c>
      <c r="G193" s="7">
        <v>1</v>
      </c>
      <c r="H193" s="7">
        <v>1</v>
      </c>
      <c r="I193" s="7">
        <v>0</v>
      </c>
      <c r="J193" s="7">
        <v>0</v>
      </c>
      <c r="K193" s="7">
        <v>61</v>
      </c>
      <c r="L193" s="7">
        <v>117</v>
      </c>
      <c r="M193" s="7">
        <v>43</v>
      </c>
    </row>
    <row r="194" spans="1:13" s="5" customFormat="1" ht="12.75">
      <c r="A194" s="5" t="s">
        <v>215</v>
      </c>
      <c r="B194" s="5" t="s">
        <v>222</v>
      </c>
      <c r="C194" s="6">
        <f t="shared" si="21"/>
        <v>6123</v>
      </c>
      <c r="D194" s="7">
        <v>5136</v>
      </c>
      <c r="E194" s="7">
        <v>665</v>
      </c>
      <c r="F194" s="7">
        <v>26</v>
      </c>
      <c r="G194" s="7">
        <v>0</v>
      </c>
      <c r="H194" s="7">
        <v>1</v>
      </c>
      <c r="I194" s="7">
        <v>0</v>
      </c>
      <c r="J194" s="7">
        <v>0</v>
      </c>
      <c r="K194" s="7">
        <v>81</v>
      </c>
      <c r="L194" s="7">
        <v>214</v>
      </c>
      <c r="M194" s="7">
        <v>0</v>
      </c>
    </row>
    <row r="195" spans="1:13" s="5" customFormat="1" ht="12.75">
      <c r="A195" s="5" t="s">
        <v>215</v>
      </c>
      <c r="B195" s="5" t="s">
        <v>223</v>
      </c>
      <c r="C195" s="6">
        <f t="shared" si="21"/>
        <v>5088</v>
      </c>
      <c r="D195" s="7">
        <v>4314</v>
      </c>
      <c r="E195" s="7">
        <v>593</v>
      </c>
      <c r="F195" s="7">
        <v>15</v>
      </c>
      <c r="G195" s="7">
        <v>2</v>
      </c>
      <c r="H195" s="7">
        <v>2</v>
      </c>
      <c r="I195" s="7">
        <v>0</v>
      </c>
      <c r="J195" s="7">
        <v>0</v>
      </c>
      <c r="K195" s="7">
        <v>48</v>
      </c>
      <c r="L195" s="7">
        <v>98</v>
      </c>
      <c r="M195" s="7">
        <v>16</v>
      </c>
    </row>
    <row r="196" spans="1:13" ht="12.75">
      <c r="A196" s="5" t="s">
        <v>215</v>
      </c>
      <c r="B196" s="3" t="s">
        <v>224</v>
      </c>
      <c r="C196" s="8">
        <f t="shared" si="21"/>
        <v>52</v>
      </c>
      <c r="D196" s="13">
        <v>0</v>
      </c>
      <c r="E196" s="13">
        <v>0</v>
      </c>
      <c r="F196" s="13">
        <v>8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44</v>
      </c>
      <c r="M196" s="13">
        <v>0</v>
      </c>
    </row>
    <row r="197" spans="1:13" s="5" customFormat="1" ht="12.75">
      <c r="A197" s="5" t="s">
        <v>215</v>
      </c>
      <c r="B197" s="5" t="s">
        <v>225</v>
      </c>
      <c r="C197" s="6">
        <f t="shared" si="21"/>
        <v>2221</v>
      </c>
      <c r="D197" s="7">
        <v>1690</v>
      </c>
      <c r="E197" s="7">
        <v>426</v>
      </c>
      <c r="F197" s="7">
        <v>0</v>
      </c>
      <c r="G197" s="7">
        <v>1</v>
      </c>
      <c r="H197" s="7">
        <v>1</v>
      </c>
      <c r="I197" s="7">
        <v>0</v>
      </c>
      <c r="J197" s="7">
        <v>0</v>
      </c>
      <c r="K197" s="7">
        <v>16</v>
      </c>
      <c r="L197" s="7">
        <v>58</v>
      </c>
      <c r="M197" s="7">
        <v>29</v>
      </c>
    </row>
    <row r="198" spans="1:13" s="5" customFormat="1" ht="12.75">
      <c r="A198" s="5" t="s">
        <v>215</v>
      </c>
      <c r="B198" s="5" t="s">
        <v>226</v>
      </c>
      <c r="C198" s="6">
        <f t="shared" si="21"/>
        <v>76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76</v>
      </c>
      <c r="M198" s="7">
        <v>0</v>
      </c>
    </row>
    <row r="199" spans="1:13" s="5" customFormat="1" ht="12.75">
      <c r="A199" s="5" t="s">
        <v>215</v>
      </c>
      <c r="B199" s="5" t="s">
        <v>227</v>
      </c>
      <c r="C199" s="6">
        <f t="shared" si="21"/>
        <v>21599</v>
      </c>
      <c r="D199" s="7">
        <v>18154</v>
      </c>
      <c r="E199" s="7">
        <v>2746</v>
      </c>
      <c r="F199" s="7">
        <v>158</v>
      </c>
      <c r="G199" s="7">
        <v>1</v>
      </c>
      <c r="H199" s="7">
        <v>1</v>
      </c>
      <c r="I199" s="7">
        <v>0</v>
      </c>
      <c r="J199" s="7">
        <v>0</v>
      </c>
      <c r="K199" s="7">
        <v>179</v>
      </c>
      <c r="L199" s="7">
        <v>159</v>
      </c>
      <c r="M199" s="7">
        <v>201</v>
      </c>
    </row>
    <row r="200" spans="1:13" s="5" customFormat="1" ht="12.75">
      <c r="A200" s="5" t="s">
        <v>215</v>
      </c>
      <c r="B200" s="5" t="s">
        <v>228</v>
      </c>
      <c r="C200" s="6">
        <f t="shared" si="21"/>
        <v>788</v>
      </c>
      <c r="D200" s="7">
        <v>671</v>
      </c>
      <c r="E200" s="7">
        <v>73</v>
      </c>
      <c r="F200" s="7">
        <v>5</v>
      </c>
      <c r="G200" s="7">
        <v>0</v>
      </c>
      <c r="H200" s="7">
        <v>1</v>
      </c>
      <c r="I200" s="7">
        <v>0</v>
      </c>
      <c r="J200" s="7">
        <v>0</v>
      </c>
      <c r="K200" s="7">
        <v>13</v>
      </c>
      <c r="L200" s="7">
        <v>16</v>
      </c>
      <c r="M200" s="7">
        <v>9</v>
      </c>
    </row>
    <row r="201" spans="1:13" ht="12.75">
      <c r="A201" s="5" t="s">
        <v>215</v>
      </c>
      <c r="B201" s="3" t="s">
        <v>229</v>
      </c>
      <c r="C201" s="8">
        <f t="shared" si="21"/>
        <v>989</v>
      </c>
      <c r="D201" s="13">
        <v>855</v>
      </c>
      <c r="E201" s="13">
        <v>63</v>
      </c>
      <c r="F201" s="13">
        <v>0</v>
      </c>
      <c r="G201" s="13">
        <v>0</v>
      </c>
      <c r="H201" s="13">
        <v>1</v>
      </c>
      <c r="I201" s="13">
        <v>0</v>
      </c>
      <c r="J201" s="13">
        <v>0</v>
      </c>
      <c r="K201" s="13">
        <v>19</v>
      </c>
      <c r="L201" s="13">
        <v>51</v>
      </c>
      <c r="M201" s="13">
        <v>0</v>
      </c>
    </row>
    <row r="202" spans="1:13" s="10" customFormat="1" ht="12.75">
      <c r="A202" s="9" t="s">
        <v>230</v>
      </c>
      <c r="C202" s="11">
        <f t="shared" si="21"/>
        <v>44324</v>
      </c>
      <c r="D202" s="11">
        <f aca="true" t="shared" si="24" ref="D202:M202">SUM(D188:D201)</f>
        <v>36515</v>
      </c>
      <c r="E202" s="11">
        <f t="shared" si="24"/>
        <v>5264</v>
      </c>
      <c r="F202" s="11">
        <f t="shared" si="24"/>
        <v>244</v>
      </c>
      <c r="G202" s="11">
        <f t="shared" si="24"/>
        <v>6</v>
      </c>
      <c r="H202" s="11">
        <f t="shared" si="24"/>
        <v>13</v>
      </c>
      <c r="I202" s="11">
        <f t="shared" si="24"/>
        <v>0</v>
      </c>
      <c r="J202" s="11">
        <f t="shared" si="24"/>
        <v>5</v>
      </c>
      <c r="K202" s="11">
        <f t="shared" si="24"/>
        <v>478</v>
      </c>
      <c r="L202" s="11">
        <f t="shared" si="24"/>
        <v>1494</v>
      </c>
      <c r="M202" s="11">
        <f t="shared" si="24"/>
        <v>305</v>
      </c>
    </row>
    <row r="203" spans="1:13" s="5" customFormat="1" ht="12.75">
      <c r="A203" s="5" t="s">
        <v>231</v>
      </c>
      <c r="B203" s="5" t="s">
        <v>232</v>
      </c>
      <c r="C203" s="6">
        <f t="shared" si="21"/>
        <v>1130</v>
      </c>
      <c r="D203" s="7">
        <v>862</v>
      </c>
      <c r="E203" s="7">
        <v>124</v>
      </c>
      <c r="F203" s="7">
        <v>19</v>
      </c>
      <c r="G203" s="7">
        <v>0</v>
      </c>
      <c r="H203" s="7">
        <v>4</v>
      </c>
      <c r="I203" s="7">
        <v>0</v>
      </c>
      <c r="J203" s="7">
        <v>0</v>
      </c>
      <c r="K203" s="7">
        <v>51</v>
      </c>
      <c r="L203" s="7">
        <v>66</v>
      </c>
      <c r="M203" s="7">
        <v>4</v>
      </c>
    </row>
    <row r="204" spans="1:13" s="5" customFormat="1" ht="12.75">
      <c r="A204" s="5" t="s">
        <v>231</v>
      </c>
      <c r="B204" s="5" t="s">
        <v>233</v>
      </c>
      <c r="C204" s="6">
        <f t="shared" si="21"/>
        <v>577</v>
      </c>
      <c r="D204" s="7">
        <v>351</v>
      </c>
      <c r="E204" s="7">
        <v>68</v>
      </c>
      <c r="F204" s="7">
        <v>0</v>
      </c>
      <c r="G204" s="7">
        <v>0</v>
      </c>
      <c r="H204" s="7">
        <v>1</v>
      </c>
      <c r="I204" s="7">
        <v>0</v>
      </c>
      <c r="J204" s="7">
        <v>14</v>
      </c>
      <c r="K204" s="7">
        <v>33</v>
      </c>
      <c r="L204" s="7">
        <v>110</v>
      </c>
      <c r="M204" s="7">
        <v>0</v>
      </c>
    </row>
    <row r="205" spans="1:13" ht="12.75">
      <c r="A205" s="5" t="s">
        <v>231</v>
      </c>
      <c r="B205" s="3" t="s">
        <v>234</v>
      </c>
      <c r="C205" s="8">
        <f t="shared" si="21"/>
        <v>902</v>
      </c>
      <c r="D205" s="8">
        <v>640</v>
      </c>
      <c r="E205" s="8">
        <v>86</v>
      </c>
      <c r="F205" s="8">
        <v>0</v>
      </c>
      <c r="G205" s="8">
        <v>0</v>
      </c>
      <c r="H205" s="8">
        <v>1</v>
      </c>
      <c r="I205" s="8">
        <v>0</v>
      </c>
      <c r="J205" s="8">
        <v>6</v>
      </c>
      <c r="K205" s="8">
        <v>49</v>
      </c>
      <c r="L205" s="8">
        <v>120</v>
      </c>
      <c r="M205" s="8">
        <v>0</v>
      </c>
    </row>
    <row r="206" spans="1:13" ht="12.75">
      <c r="A206" s="5" t="s">
        <v>231</v>
      </c>
      <c r="B206" s="3" t="s">
        <v>235</v>
      </c>
      <c r="C206" s="8">
        <f t="shared" si="21"/>
        <v>140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140</v>
      </c>
      <c r="M206" s="8">
        <v>0</v>
      </c>
    </row>
    <row r="207" spans="1:13" s="10" customFormat="1" ht="12.75">
      <c r="A207" s="9" t="s">
        <v>236</v>
      </c>
      <c r="C207" s="11">
        <f>+C203+C204+C205+C206</f>
        <v>2749</v>
      </c>
      <c r="D207" s="11">
        <f aca="true" t="shared" si="25" ref="D207:M207">+D203+D204+D205+D206</f>
        <v>1853</v>
      </c>
      <c r="E207" s="11">
        <f t="shared" si="25"/>
        <v>278</v>
      </c>
      <c r="F207" s="11">
        <f t="shared" si="25"/>
        <v>19</v>
      </c>
      <c r="G207" s="11">
        <f t="shared" si="25"/>
        <v>0</v>
      </c>
      <c r="H207" s="11">
        <f t="shared" si="25"/>
        <v>6</v>
      </c>
      <c r="I207" s="11">
        <f t="shared" si="25"/>
        <v>0</v>
      </c>
      <c r="J207" s="11">
        <f t="shared" si="25"/>
        <v>20</v>
      </c>
      <c r="K207" s="11">
        <f t="shared" si="25"/>
        <v>133</v>
      </c>
      <c r="L207" s="11">
        <f t="shared" si="25"/>
        <v>436</v>
      </c>
      <c r="M207" s="11">
        <f t="shared" si="25"/>
        <v>4</v>
      </c>
    </row>
    <row r="208" spans="1:13" s="5" customFormat="1" ht="12.75">
      <c r="A208" s="5" t="s">
        <v>237</v>
      </c>
      <c r="B208" s="5" t="s">
        <v>238</v>
      </c>
      <c r="C208" s="6">
        <f t="shared" si="21"/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</row>
    <row r="209" spans="1:13" ht="12.75">
      <c r="A209" s="5" t="s">
        <v>237</v>
      </c>
      <c r="B209" s="3" t="s">
        <v>239</v>
      </c>
      <c r="C209" s="8">
        <f t="shared" si="21"/>
        <v>621</v>
      </c>
      <c r="D209" s="8">
        <v>264</v>
      </c>
      <c r="E209" s="8">
        <v>17</v>
      </c>
      <c r="F209" s="8">
        <v>16</v>
      </c>
      <c r="G209" s="8">
        <v>0</v>
      </c>
      <c r="H209" s="8">
        <v>1</v>
      </c>
      <c r="I209" s="8">
        <v>0</v>
      </c>
      <c r="J209" s="8">
        <v>0</v>
      </c>
      <c r="K209" s="8">
        <v>12</v>
      </c>
      <c r="L209" s="8">
        <v>311</v>
      </c>
      <c r="M209" s="8">
        <v>0</v>
      </c>
    </row>
    <row r="210" spans="1:13" s="5" customFormat="1" ht="12.75">
      <c r="A210" s="5" t="s">
        <v>237</v>
      </c>
      <c r="B210" s="5" t="s">
        <v>240</v>
      </c>
      <c r="C210" s="6">
        <f t="shared" si="21"/>
        <v>2120</v>
      </c>
      <c r="D210" s="7">
        <v>1729</v>
      </c>
      <c r="E210" s="7">
        <v>243</v>
      </c>
      <c r="F210" s="7">
        <v>0</v>
      </c>
      <c r="G210" s="7">
        <v>1</v>
      </c>
      <c r="H210" s="7">
        <v>1</v>
      </c>
      <c r="I210" s="7">
        <v>0</v>
      </c>
      <c r="J210" s="7">
        <v>0</v>
      </c>
      <c r="K210" s="7">
        <v>29</v>
      </c>
      <c r="L210" s="7">
        <v>117</v>
      </c>
      <c r="M210" s="7">
        <v>0</v>
      </c>
    </row>
    <row r="211" spans="1:13" s="10" customFormat="1" ht="12.75">
      <c r="A211" s="9" t="s">
        <v>241</v>
      </c>
      <c r="C211" s="11">
        <f t="shared" si="21"/>
        <v>2741</v>
      </c>
      <c r="D211" s="11">
        <f>+D208+D209+D210</f>
        <v>1993</v>
      </c>
      <c r="E211" s="11">
        <f aca="true" t="shared" si="26" ref="E211:M211">+E208+E209+E210</f>
        <v>260</v>
      </c>
      <c r="F211" s="11">
        <f t="shared" si="26"/>
        <v>16</v>
      </c>
      <c r="G211" s="11">
        <f t="shared" si="26"/>
        <v>1</v>
      </c>
      <c r="H211" s="11">
        <f t="shared" si="26"/>
        <v>2</v>
      </c>
      <c r="I211" s="11">
        <f t="shared" si="26"/>
        <v>0</v>
      </c>
      <c r="J211" s="11">
        <f t="shared" si="26"/>
        <v>0</v>
      </c>
      <c r="K211" s="11">
        <f t="shared" si="26"/>
        <v>41</v>
      </c>
      <c r="L211" s="11">
        <f t="shared" si="26"/>
        <v>428</v>
      </c>
      <c r="M211" s="11">
        <f t="shared" si="26"/>
        <v>0</v>
      </c>
    </row>
    <row r="212" spans="1:13" ht="12.75">
      <c r="A212" s="5" t="s">
        <v>242</v>
      </c>
      <c r="B212" s="3" t="s">
        <v>243</v>
      </c>
      <c r="C212" s="8">
        <f t="shared" si="21"/>
        <v>922</v>
      </c>
      <c r="D212" s="8">
        <v>690</v>
      </c>
      <c r="E212" s="8">
        <v>78</v>
      </c>
      <c r="F212" s="8">
        <v>7</v>
      </c>
      <c r="G212" s="8">
        <v>0</v>
      </c>
      <c r="H212" s="8">
        <v>1</v>
      </c>
      <c r="I212" s="8">
        <v>0</v>
      </c>
      <c r="J212" s="8">
        <v>4</v>
      </c>
      <c r="K212" s="8">
        <v>8</v>
      </c>
      <c r="L212" s="8">
        <v>126</v>
      </c>
      <c r="M212" s="8">
        <v>8</v>
      </c>
    </row>
    <row r="213" spans="1:13" s="5" customFormat="1" ht="12.75">
      <c r="A213" s="5" t="s">
        <v>242</v>
      </c>
      <c r="B213" s="5" t="s">
        <v>244</v>
      </c>
      <c r="C213" s="6">
        <f t="shared" si="21"/>
        <v>720</v>
      </c>
      <c r="D213" s="7">
        <v>493</v>
      </c>
      <c r="E213" s="7">
        <v>103</v>
      </c>
      <c r="F213" s="7">
        <v>20</v>
      </c>
      <c r="G213" s="7">
        <v>1</v>
      </c>
      <c r="H213" s="7">
        <v>1</v>
      </c>
      <c r="I213" s="7">
        <v>0</v>
      </c>
      <c r="J213" s="7">
        <v>0</v>
      </c>
      <c r="K213" s="7">
        <v>17</v>
      </c>
      <c r="L213" s="7">
        <v>85</v>
      </c>
      <c r="M213" s="7">
        <v>0</v>
      </c>
    </row>
    <row r="214" spans="1:13" ht="12.75">
      <c r="A214" s="5" t="s">
        <v>242</v>
      </c>
      <c r="B214" s="3" t="s">
        <v>245</v>
      </c>
      <c r="C214" s="8">
        <f t="shared" si="21"/>
        <v>615</v>
      </c>
      <c r="D214" s="8">
        <v>440</v>
      </c>
      <c r="E214" s="8">
        <v>100</v>
      </c>
      <c r="F214" s="8">
        <v>10</v>
      </c>
      <c r="G214" s="8">
        <v>1</v>
      </c>
      <c r="H214" s="8">
        <v>1</v>
      </c>
      <c r="I214" s="8">
        <v>0</v>
      </c>
      <c r="J214" s="8">
        <v>0</v>
      </c>
      <c r="K214" s="8">
        <v>13</v>
      </c>
      <c r="L214" s="8">
        <v>50</v>
      </c>
      <c r="M214" s="8">
        <v>0</v>
      </c>
    </row>
    <row r="215" spans="1:13" s="5" customFormat="1" ht="12.75">
      <c r="A215" s="5" t="s">
        <v>242</v>
      </c>
      <c r="B215" s="5" t="s">
        <v>246</v>
      </c>
      <c r="C215" s="6">
        <f t="shared" si="21"/>
        <v>347</v>
      </c>
      <c r="D215" s="7">
        <v>255</v>
      </c>
      <c r="E215" s="7">
        <v>29</v>
      </c>
      <c r="F215" s="7">
        <v>2</v>
      </c>
      <c r="G215" s="7">
        <v>0</v>
      </c>
      <c r="H215" s="7">
        <v>1</v>
      </c>
      <c r="I215" s="7">
        <v>0</v>
      </c>
      <c r="J215" s="7">
        <v>1</v>
      </c>
      <c r="K215" s="7">
        <v>10</v>
      </c>
      <c r="L215" s="7">
        <v>48</v>
      </c>
      <c r="M215" s="7">
        <v>1</v>
      </c>
    </row>
    <row r="216" spans="1:13" s="5" customFormat="1" ht="12.75">
      <c r="A216" s="5" t="s">
        <v>242</v>
      </c>
      <c r="B216" s="5" t="s">
        <v>247</v>
      </c>
      <c r="C216" s="6">
        <f t="shared" si="21"/>
        <v>116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116</v>
      </c>
      <c r="M216" s="7">
        <v>0</v>
      </c>
    </row>
    <row r="217" spans="1:13" s="5" customFormat="1" ht="12.75">
      <c r="A217" s="5" t="s">
        <v>242</v>
      </c>
      <c r="B217" s="5" t="s">
        <v>248</v>
      </c>
      <c r="C217" s="6">
        <f t="shared" si="21"/>
        <v>507</v>
      </c>
      <c r="D217" s="7">
        <v>265</v>
      </c>
      <c r="E217" s="7">
        <v>31</v>
      </c>
      <c r="F217" s="7">
        <v>0</v>
      </c>
      <c r="G217" s="7">
        <v>4</v>
      </c>
      <c r="H217" s="7">
        <v>4</v>
      </c>
      <c r="I217" s="7">
        <v>0</v>
      </c>
      <c r="J217" s="7">
        <v>0</v>
      </c>
      <c r="K217" s="7">
        <v>0</v>
      </c>
      <c r="L217" s="7">
        <v>202</v>
      </c>
      <c r="M217" s="7">
        <v>1</v>
      </c>
    </row>
    <row r="218" spans="1:13" s="5" customFormat="1" ht="12.75">
      <c r="A218" s="5" t="s">
        <v>242</v>
      </c>
      <c r="B218" s="5" t="s">
        <v>249</v>
      </c>
      <c r="C218" s="6">
        <f t="shared" si="21"/>
        <v>304</v>
      </c>
      <c r="D218" s="7">
        <v>235</v>
      </c>
      <c r="E218" s="7">
        <v>18</v>
      </c>
      <c r="F218" s="7">
        <v>8</v>
      </c>
      <c r="G218" s="7">
        <v>1</v>
      </c>
      <c r="H218" s="7">
        <v>1</v>
      </c>
      <c r="I218" s="7">
        <v>0</v>
      </c>
      <c r="J218" s="7">
        <v>0</v>
      </c>
      <c r="K218" s="7">
        <v>14</v>
      </c>
      <c r="L218" s="7">
        <v>25</v>
      </c>
      <c r="M218" s="7">
        <v>2</v>
      </c>
    </row>
    <row r="219" spans="1:13" s="5" customFormat="1" ht="12.75">
      <c r="A219" s="5" t="s">
        <v>242</v>
      </c>
      <c r="B219" s="5" t="s">
        <v>250</v>
      </c>
      <c r="C219" s="6">
        <f t="shared" si="21"/>
        <v>429</v>
      </c>
      <c r="D219" s="7">
        <v>194</v>
      </c>
      <c r="E219" s="7">
        <v>1</v>
      </c>
      <c r="F219" s="7">
        <v>5</v>
      </c>
      <c r="G219" s="7">
        <v>0</v>
      </c>
      <c r="H219" s="7">
        <v>1</v>
      </c>
      <c r="I219" s="7">
        <v>0</v>
      </c>
      <c r="J219" s="7">
        <v>0</v>
      </c>
      <c r="K219" s="7">
        <v>10</v>
      </c>
      <c r="L219" s="7">
        <v>217</v>
      </c>
      <c r="M219" s="7">
        <v>1</v>
      </c>
    </row>
    <row r="220" spans="1:13" s="5" customFormat="1" ht="12.75">
      <c r="A220" s="5" t="s">
        <v>242</v>
      </c>
      <c r="B220" s="5" t="s">
        <v>251</v>
      </c>
      <c r="C220" s="6">
        <f t="shared" si="21"/>
        <v>4458</v>
      </c>
      <c r="D220" s="7">
        <v>3382</v>
      </c>
      <c r="E220" s="7">
        <v>265</v>
      </c>
      <c r="F220" s="7">
        <v>550</v>
      </c>
      <c r="G220" s="7">
        <v>1</v>
      </c>
      <c r="H220" s="7">
        <v>1</v>
      </c>
      <c r="I220" s="7">
        <v>0</v>
      </c>
      <c r="J220" s="7">
        <v>2</v>
      </c>
      <c r="K220" s="7">
        <v>89</v>
      </c>
      <c r="L220" s="7">
        <v>167</v>
      </c>
      <c r="M220" s="7">
        <v>1</v>
      </c>
    </row>
    <row r="221" spans="1:13" s="5" customFormat="1" ht="12.75">
      <c r="A221" s="5" t="s">
        <v>242</v>
      </c>
      <c r="B221" s="5" t="s">
        <v>252</v>
      </c>
      <c r="C221" s="6">
        <f t="shared" si="21"/>
        <v>4187</v>
      </c>
      <c r="D221" s="7">
        <v>3151</v>
      </c>
      <c r="E221" s="7">
        <v>640</v>
      </c>
      <c r="F221" s="7">
        <v>51</v>
      </c>
      <c r="G221" s="7">
        <v>1</v>
      </c>
      <c r="H221" s="7">
        <v>1</v>
      </c>
      <c r="I221" s="7">
        <v>0</v>
      </c>
      <c r="J221" s="7">
        <v>0</v>
      </c>
      <c r="K221" s="7">
        <v>58</v>
      </c>
      <c r="L221" s="7">
        <v>276</v>
      </c>
      <c r="M221" s="7">
        <v>9</v>
      </c>
    </row>
    <row r="222" spans="1:13" s="5" customFormat="1" ht="12.75">
      <c r="A222" s="5" t="s">
        <v>242</v>
      </c>
      <c r="B222" s="5" t="s">
        <v>253</v>
      </c>
      <c r="C222" s="6">
        <f t="shared" si="21"/>
        <v>82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82</v>
      </c>
      <c r="M222" s="6">
        <v>0</v>
      </c>
    </row>
    <row r="223" spans="1:13" s="5" customFormat="1" ht="12.75">
      <c r="A223" s="5" t="s">
        <v>242</v>
      </c>
      <c r="B223" s="5" t="s">
        <v>254</v>
      </c>
      <c r="C223" s="6">
        <f t="shared" si="21"/>
        <v>99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99</v>
      </c>
      <c r="M223" s="7">
        <v>0</v>
      </c>
    </row>
    <row r="224" spans="1:13" s="5" customFormat="1" ht="12.75">
      <c r="A224" s="5" t="s">
        <v>242</v>
      </c>
      <c r="B224" s="5" t="s">
        <v>255</v>
      </c>
      <c r="C224" s="6">
        <f t="shared" si="21"/>
        <v>224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224</v>
      </c>
      <c r="M224" s="7">
        <v>0</v>
      </c>
    </row>
    <row r="225" spans="1:13" s="5" customFormat="1" ht="12.75">
      <c r="A225" s="5" t="s">
        <v>242</v>
      </c>
      <c r="B225" s="5" t="s">
        <v>256</v>
      </c>
      <c r="C225" s="6">
        <f t="shared" si="21"/>
        <v>1499</v>
      </c>
      <c r="D225" s="7">
        <v>1314</v>
      </c>
      <c r="E225" s="7">
        <v>82</v>
      </c>
      <c r="F225" s="7">
        <v>31</v>
      </c>
      <c r="G225" s="7">
        <v>0</v>
      </c>
      <c r="H225" s="7">
        <v>1</v>
      </c>
      <c r="I225" s="7">
        <v>0</v>
      </c>
      <c r="J225" s="7">
        <v>0</v>
      </c>
      <c r="K225" s="7">
        <v>12</v>
      </c>
      <c r="L225" s="7">
        <v>47</v>
      </c>
      <c r="M225" s="7">
        <v>12</v>
      </c>
    </row>
    <row r="226" spans="1:13" s="5" customFormat="1" ht="12.75">
      <c r="A226" s="5" t="s">
        <v>242</v>
      </c>
      <c r="B226" s="5" t="s">
        <v>257</v>
      </c>
      <c r="C226" s="6">
        <f t="shared" si="21"/>
        <v>1354</v>
      </c>
      <c r="D226" s="7">
        <v>988</v>
      </c>
      <c r="E226" s="7">
        <v>240</v>
      </c>
      <c r="F226" s="7">
        <v>7</v>
      </c>
      <c r="G226" s="7">
        <v>0</v>
      </c>
      <c r="H226" s="7">
        <v>1</v>
      </c>
      <c r="I226" s="7">
        <v>0</v>
      </c>
      <c r="J226" s="7">
        <v>0</v>
      </c>
      <c r="K226" s="7">
        <v>24</v>
      </c>
      <c r="L226" s="7">
        <v>91</v>
      </c>
      <c r="M226" s="7">
        <v>3</v>
      </c>
    </row>
    <row r="227" spans="1:13" s="5" customFormat="1" ht="12.75">
      <c r="A227" s="5" t="s">
        <v>242</v>
      </c>
      <c r="B227" s="5" t="s">
        <v>258</v>
      </c>
      <c r="C227" s="6">
        <f t="shared" si="21"/>
        <v>169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169</v>
      </c>
      <c r="M227" s="7">
        <v>0</v>
      </c>
    </row>
    <row r="228" spans="1:13" ht="12.75">
      <c r="A228" s="5" t="s">
        <v>242</v>
      </c>
      <c r="B228" s="3" t="s">
        <v>259</v>
      </c>
      <c r="C228" s="8">
        <f t="shared" si="21"/>
        <v>841</v>
      </c>
      <c r="D228" s="8">
        <v>621</v>
      </c>
      <c r="E228" s="8">
        <v>130</v>
      </c>
      <c r="F228" s="8">
        <v>10</v>
      </c>
      <c r="G228" s="8">
        <v>0</v>
      </c>
      <c r="H228" s="8">
        <v>3</v>
      </c>
      <c r="I228" s="8">
        <v>0</v>
      </c>
      <c r="J228" s="8">
        <v>0</v>
      </c>
      <c r="K228" s="8">
        <v>4</v>
      </c>
      <c r="L228" s="8">
        <v>72</v>
      </c>
      <c r="M228" s="8">
        <v>1</v>
      </c>
    </row>
    <row r="229" spans="1:13" s="5" customFormat="1" ht="12.75">
      <c r="A229" s="5" t="s">
        <v>242</v>
      </c>
      <c r="B229" s="5" t="s">
        <v>260</v>
      </c>
      <c r="C229" s="6">
        <f t="shared" si="21"/>
        <v>801</v>
      </c>
      <c r="D229" s="7">
        <v>623</v>
      </c>
      <c r="E229" s="7">
        <v>102</v>
      </c>
      <c r="F229" s="7">
        <v>4</v>
      </c>
      <c r="G229" s="7">
        <v>0</v>
      </c>
      <c r="H229" s="7">
        <v>1</v>
      </c>
      <c r="I229" s="7">
        <v>0</v>
      </c>
      <c r="J229" s="7">
        <v>0</v>
      </c>
      <c r="K229" s="7">
        <v>24</v>
      </c>
      <c r="L229" s="7">
        <v>47</v>
      </c>
      <c r="M229" s="7">
        <v>0</v>
      </c>
    </row>
    <row r="230" spans="1:13" s="10" customFormat="1" ht="12.75">
      <c r="A230" s="9" t="s">
        <v>261</v>
      </c>
      <c r="C230" s="11">
        <f t="shared" si="21"/>
        <v>17674</v>
      </c>
      <c r="D230" s="11">
        <f aca="true" t="shared" si="27" ref="D230:M230">SUM(D212:D229)</f>
        <v>12651</v>
      </c>
      <c r="E230" s="11">
        <f t="shared" si="27"/>
        <v>1819</v>
      </c>
      <c r="F230" s="11">
        <f t="shared" si="27"/>
        <v>705</v>
      </c>
      <c r="G230" s="11">
        <f t="shared" si="27"/>
        <v>9</v>
      </c>
      <c r="H230" s="11">
        <f t="shared" si="27"/>
        <v>18</v>
      </c>
      <c r="I230" s="11">
        <f t="shared" si="27"/>
        <v>0</v>
      </c>
      <c r="J230" s="11">
        <f t="shared" si="27"/>
        <v>7</v>
      </c>
      <c r="K230" s="11">
        <f t="shared" si="27"/>
        <v>283</v>
      </c>
      <c r="L230" s="11">
        <f t="shared" si="27"/>
        <v>2143</v>
      </c>
      <c r="M230" s="11">
        <f t="shared" si="27"/>
        <v>39</v>
      </c>
    </row>
    <row r="231" spans="1:13" ht="12.75">
      <c r="A231" s="3"/>
      <c r="B231" s="3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s="10" customFormat="1" ht="12.75">
      <c r="A232" s="9" t="s">
        <v>262</v>
      </c>
      <c r="C232" s="11">
        <f t="shared" si="21"/>
        <v>414620</v>
      </c>
      <c r="D232" s="11">
        <v>327884</v>
      </c>
      <c r="E232" s="11">
        <v>48402</v>
      </c>
      <c r="F232" s="11">
        <v>3563</v>
      </c>
      <c r="G232" s="11">
        <v>132</v>
      </c>
      <c r="H232" s="11">
        <v>252</v>
      </c>
      <c r="I232" s="11">
        <v>0</v>
      </c>
      <c r="J232" s="11">
        <v>290</v>
      </c>
      <c r="K232" s="11">
        <v>6144</v>
      </c>
      <c r="L232" s="11">
        <v>26476</v>
      </c>
      <c r="M232" s="11">
        <v>1477</v>
      </c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1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9" t="s">
        <v>263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1" t="s">
        <v>281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2015-12-18T16:22:24Z</cp:lastPrinted>
  <dcterms:created xsi:type="dcterms:W3CDTF">2012-12-10T19:59:13Z</dcterms:created>
  <dcterms:modified xsi:type="dcterms:W3CDTF">2015-12-18T16:22:49Z</dcterms:modified>
  <cp:category/>
  <cp:version/>
  <cp:contentType/>
  <cp:contentStatus/>
</cp:coreProperties>
</file>