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santafefactur" sheetId="1" r:id="rId1"/>
    <sheet name="santafeusu" sheetId="2" r:id="rId2"/>
  </sheets>
  <definedNames/>
  <calcPr fullCalcOnLoad="1"/>
</workbook>
</file>

<file path=xl/sharedStrings.xml><?xml version="1.0" encoding="utf-8"?>
<sst xmlns="http://schemas.openxmlformats.org/spreadsheetml/2006/main" count="322" uniqueCount="119">
  <si>
    <t>Provincia de SANTA FE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</si>
  <si>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</si>
  <si>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</si>
  <si>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</si>
  <si>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</si>
  <si>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</si>
  <si>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</si>
  <si>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</si>
  <si>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</si>
  <si>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</si>
  <si>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</si>
  <si>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</si>
  <si>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</si>
  <si>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</si>
  <si>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</si>
  <si>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</si>
  <si>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Belgrano</t>
  </si>
  <si>
    <t>Coop de Armstrong</t>
  </si>
  <si>
    <t>Coop de Tortugas</t>
  </si>
  <si>
    <t>Total Belgrano</t>
  </si>
  <si>
    <t>Caseros</t>
  </si>
  <si>
    <t>Coop de San José de La Esquina</t>
  </si>
  <si>
    <t>Coop de Chabasense</t>
  </si>
  <si>
    <t>Coop de Arequito</t>
  </si>
  <si>
    <t>Coop de Bigand</t>
  </si>
  <si>
    <t>Coop de Los Molinos</t>
  </si>
  <si>
    <t>Coop de Godeken</t>
  </si>
  <si>
    <t>Total Caseros</t>
  </si>
  <si>
    <t>Castellanos</t>
  </si>
  <si>
    <t>Coop de Tacural</t>
  </si>
  <si>
    <t>Coop de Colonia Josefina</t>
  </si>
  <si>
    <t>Coop de Humberto Primero</t>
  </si>
  <si>
    <t>Total Castellanos</t>
  </si>
  <si>
    <t>Constitución</t>
  </si>
  <si>
    <t>Coop de Juncal</t>
  </si>
  <si>
    <t>Coop de Gelly</t>
  </si>
  <si>
    <t>Coop de Gelly Rural</t>
  </si>
  <si>
    <t>Coop de Cañada Rica</t>
  </si>
  <si>
    <t>Coop de Santa Teresa</t>
  </si>
  <si>
    <t>Coop de Peyrano</t>
  </si>
  <si>
    <t>Coop de Pavón Arriba</t>
  </si>
  <si>
    <t>Coop de J. B. Molina</t>
  </si>
  <si>
    <t>Total Constitución</t>
  </si>
  <si>
    <t>Garay</t>
  </si>
  <si>
    <t>Coop de Helvecia</t>
  </si>
  <si>
    <t>Total Garay</t>
  </si>
  <si>
    <t>General López</t>
  </si>
  <si>
    <t>Coop Rural de San Eduardo</t>
  </si>
  <si>
    <t>Coop de San Eduardo</t>
  </si>
  <si>
    <t>Coop de Rufino</t>
  </si>
  <si>
    <t>Municipalidad de Christophersen</t>
  </si>
  <si>
    <t>Coop de Villa Cañás</t>
  </si>
  <si>
    <t>Coop de Elortondo</t>
  </si>
  <si>
    <t>Coop de Wheelwright</t>
  </si>
  <si>
    <t>Coop El Chingolo (Teodelina)</t>
  </si>
  <si>
    <t>Coop de Venado Tuerto</t>
  </si>
  <si>
    <t>Coop de Hugues</t>
  </si>
  <si>
    <t>Coop de San Gregorio</t>
  </si>
  <si>
    <t>Coop de Sancti Spiritu</t>
  </si>
  <si>
    <t>Coop de Maria Teresa</t>
  </si>
  <si>
    <t>Coop de Murphy</t>
  </si>
  <si>
    <t>Coop de Chovet</t>
  </si>
  <si>
    <t>Coop de Carmen</t>
  </si>
  <si>
    <t>Total General López</t>
  </si>
  <si>
    <t>General Obligado</t>
  </si>
  <si>
    <t>Coop de Avellaneda</t>
  </si>
  <si>
    <t>Coop de El Araza</t>
  </si>
  <si>
    <t>Coop de Las Toscas</t>
  </si>
  <si>
    <t>Total General Obligado</t>
  </si>
  <si>
    <t>Iriondo</t>
  </si>
  <si>
    <t>Coop de Serodino Ltda.</t>
  </si>
  <si>
    <t>Coop de Cañada de Gomez</t>
  </si>
  <si>
    <t>Total Iriondo</t>
  </si>
  <si>
    <t>Las Colonias</t>
  </si>
  <si>
    <t>Coop de Sa Pereyra</t>
  </si>
  <si>
    <t>Comuna de San Carlos Norte</t>
  </si>
  <si>
    <t>Total Las Colonias</t>
  </si>
  <si>
    <t>Rosario</t>
  </si>
  <si>
    <t>Coop de Villa  Amelia</t>
  </si>
  <si>
    <t>Coop de Ibarlucea</t>
  </si>
  <si>
    <t>Comuna de Arminda</t>
  </si>
  <si>
    <t>Coop de Villa Gdor. Galvez</t>
  </si>
  <si>
    <t>Coop de Soldini</t>
  </si>
  <si>
    <t>Coop de Acebal</t>
  </si>
  <si>
    <t>Coop de Pueblo Esther</t>
  </si>
  <si>
    <t>Total Rosario</t>
  </si>
  <si>
    <t>San Cristóbal</t>
  </si>
  <si>
    <t>Coop de Rivadavia (S. del Estero)</t>
  </si>
  <si>
    <t>Total San Cristóbal</t>
  </si>
  <si>
    <t>San Javier</t>
  </si>
  <si>
    <t>Coop de Romang</t>
  </si>
  <si>
    <t>Total San Javier</t>
  </si>
  <si>
    <t>San Jeronimo</t>
  </si>
  <si>
    <t>Coop de Lopez</t>
  </si>
  <si>
    <t>Coop de Galvez</t>
  </si>
  <si>
    <t>Coop de Centeno</t>
  </si>
  <si>
    <t>Total San Jeronimo</t>
  </si>
  <si>
    <t>San Justo</t>
  </si>
  <si>
    <t>Coop de Vera y Pintado y La Camila</t>
  </si>
  <si>
    <t>Coop de La Criolla</t>
  </si>
  <si>
    <t>Total San Justo</t>
  </si>
  <si>
    <t>San Lorenzo</t>
  </si>
  <si>
    <t>Coop de Carcarañá</t>
  </si>
  <si>
    <t>Coop de Villa Mugueta</t>
  </si>
  <si>
    <t>Coop de Fuentes</t>
  </si>
  <si>
    <t>Total San Lorenzo</t>
  </si>
  <si>
    <t>San Martín</t>
  </si>
  <si>
    <t>Coop de Colonia Belgrano</t>
  </si>
  <si>
    <t>Total San Martín</t>
  </si>
  <si>
    <t>Vera</t>
  </si>
  <si>
    <t>Coop de Calchaquí</t>
  </si>
  <si>
    <t>Coop de Margarita</t>
  </si>
  <si>
    <t>Total Vera</t>
  </si>
  <si>
    <t>TOTAL COOPERATIVAS</t>
  </si>
  <si>
    <t>Cantidad de usuarios</t>
  </si>
  <si>
    <t>AÑO 2014</t>
  </si>
  <si>
    <t xml:space="preserve">Las cooperativas indicadas en rojo, no tienen datos actualizados, ya que no han enviado por varios años, se han indicado con cero. </t>
  </si>
  <si>
    <t xml:space="preserve">Las restantes cooperativas indicadas en rojo, no tienen datos actualizados, ya que no han enviado por varios años, se han indicado con cero. </t>
  </si>
  <si>
    <t>En las Cooperativa de Fuentes, Villa Amelia y El Chingolo se repitieron los datos del 2013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</si>
</sst>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0" fillId="0" borderId="0" xfId="53" applyNumberFormat="1" applyFont="1" applyFill="1" applyBorder="1" applyAlignment="1">
      <alignment horizontal="center" wrapText="1"/>
      <protection/>
    </xf>
    <xf numFmtId="3" fontId="2" fillId="0" borderId="0" xfId="53" applyNumberFormat="1" applyFont="1" applyFill="1" applyBorder="1" applyAlignment="1">
      <alignment horizontal="center" wrapText="1"/>
      <protection/>
    </xf>
    <xf numFmtId="3" fontId="0" fillId="0" borderId="0" xfId="53" applyNumberFormat="1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19.421875" style="2" customWidth="1"/>
    <col min="2" max="2" width="30.00390625" style="2" customWidth="1"/>
    <col min="3" max="3" width="13.140625" style="2" customWidth="1"/>
    <col min="4" max="8" width="11.421875" style="2" customWidth="1"/>
    <col min="9" max="9" width="9.8515625" style="2" customWidth="1"/>
    <col min="10" max="10" width="8.8515625" style="2" customWidth="1"/>
    <col min="11" max="11" width="10.140625" style="2" customWidth="1"/>
    <col min="12" max="12" width="11.421875" style="2" customWidth="1"/>
    <col min="13" max="13" width="9.28125" style="2" customWidth="1"/>
    <col min="14" max="16384" width="11.421875" style="2" customWidth="1"/>
  </cols>
  <sheetData>
    <row r="1" spans="1:13" ht="12.75">
      <c r="A1" s="1" t="s">
        <v>115</v>
      </c>
      <c r="C1" s="1"/>
      <c r="D1" s="1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1" t="s">
        <v>0</v>
      </c>
      <c r="C2" s="1"/>
      <c r="D2" s="1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1" t="s">
        <v>1</v>
      </c>
      <c r="C3" s="1"/>
      <c r="D3" s="1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1" t="s">
        <v>2</v>
      </c>
      <c r="C4" s="4"/>
      <c r="D4" s="1"/>
      <c r="E4" s="3"/>
      <c r="F4" s="3"/>
      <c r="G4" s="3"/>
      <c r="H4" s="3"/>
      <c r="I4" s="3"/>
      <c r="J4" s="3"/>
      <c r="K4" s="3"/>
      <c r="L4" s="3"/>
      <c r="M4" s="3"/>
    </row>
    <row r="5" spans="2:13" ht="12.75">
      <c r="B5" s="1"/>
      <c r="C5" s="1"/>
      <c r="D5" s="1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1" t="s">
        <v>3</v>
      </c>
      <c r="B6" s="1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</row>
    <row r="7" spans="1:13" s="6" customFormat="1" ht="12.75">
      <c r="A7" s="6" t="s">
        <v>16</v>
      </c>
      <c r="B7" s="6" t="s">
        <v>17</v>
      </c>
      <c r="C7" s="7">
        <f aca="true" t="shared" si="0" ref="C7:C54">SUM(D7:M7)</f>
        <v>30993.940000000002</v>
      </c>
      <c r="D7" s="7">
        <v>10397.137</v>
      </c>
      <c r="E7" s="7">
        <v>8579.578</v>
      </c>
      <c r="F7" s="7">
        <v>6321.151</v>
      </c>
      <c r="G7" s="7">
        <v>1333.406</v>
      </c>
      <c r="H7" s="7">
        <v>1919.886</v>
      </c>
      <c r="I7" s="7">
        <v>0</v>
      </c>
      <c r="J7" s="7">
        <v>0</v>
      </c>
      <c r="K7" s="7">
        <v>442.863</v>
      </c>
      <c r="L7" s="7">
        <v>1894.111</v>
      </c>
      <c r="M7" s="7">
        <v>105.808</v>
      </c>
    </row>
    <row r="8" spans="1:13" s="6" customFormat="1" ht="12.75">
      <c r="A8" s="6" t="s">
        <v>16</v>
      </c>
      <c r="B8" s="6" t="s">
        <v>18</v>
      </c>
      <c r="C8" s="7">
        <f t="shared" si="0"/>
        <v>5328.660999999999</v>
      </c>
      <c r="D8" s="7">
        <v>3069.542</v>
      </c>
      <c r="E8" s="7">
        <v>680.569</v>
      </c>
      <c r="F8" s="7">
        <v>362.765</v>
      </c>
      <c r="G8" s="7">
        <v>0</v>
      </c>
      <c r="H8" s="7">
        <v>461.833</v>
      </c>
      <c r="I8" s="7">
        <v>0</v>
      </c>
      <c r="J8" s="7">
        <v>0</v>
      </c>
      <c r="K8" s="7">
        <v>177.833</v>
      </c>
      <c r="L8" s="7">
        <v>576.119</v>
      </c>
      <c r="M8" s="7">
        <v>0</v>
      </c>
    </row>
    <row r="9" spans="1:13" s="9" customFormat="1" ht="12.75">
      <c r="A9" s="8" t="s">
        <v>19</v>
      </c>
      <c r="C9" s="10">
        <f>+C7+C8</f>
        <v>36322.601</v>
      </c>
      <c r="D9" s="10">
        <f aca="true" t="shared" si="1" ref="D9:M9">+D7+D8</f>
        <v>13466.679</v>
      </c>
      <c r="E9" s="10">
        <f t="shared" si="1"/>
        <v>9260.146999999999</v>
      </c>
      <c r="F9" s="10">
        <f t="shared" si="1"/>
        <v>6683.916</v>
      </c>
      <c r="G9" s="10">
        <f t="shared" si="1"/>
        <v>1333.406</v>
      </c>
      <c r="H9" s="10">
        <f t="shared" si="1"/>
        <v>2381.719</v>
      </c>
      <c r="I9" s="10">
        <f t="shared" si="1"/>
        <v>0</v>
      </c>
      <c r="J9" s="10">
        <f t="shared" si="1"/>
        <v>0</v>
      </c>
      <c r="K9" s="10">
        <f t="shared" si="1"/>
        <v>620.696</v>
      </c>
      <c r="L9" s="10">
        <f t="shared" si="1"/>
        <v>2470.23</v>
      </c>
      <c r="M9" s="10">
        <f t="shared" si="1"/>
        <v>105.808</v>
      </c>
    </row>
    <row r="10" spans="1:13" s="6" customFormat="1" ht="12.75">
      <c r="A10" s="6" t="s">
        <v>20</v>
      </c>
      <c r="B10" s="6" t="s">
        <v>21</v>
      </c>
      <c r="C10" s="7">
        <f t="shared" si="0"/>
        <v>1027.612</v>
      </c>
      <c r="D10" s="7">
        <v>0</v>
      </c>
      <c r="E10" s="7">
        <v>0</v>
      </c>
      <c r="F10" s="7">
        <v>395.02</v>
      </c>
      <c r="G10" s="7">
        <v>241.414</v>
      </c>
      <c r="H10" s="7">
        <v>0</v>
      </c>
      <c r="I10" s="7">
        <v>0</v>
      </c>
      <c r="J10" s="7">
        <v>0</v>
      </c>
      <c r="K10" s="7">
        <v>0</v>
      </c>
      <c r="L10" s="7">
        <v>391.178</v>
      </c>
      <c r="M10" s="7">
        <v>0</v>
      </c>
    </row>
    <row r="11" spans="1:13" s="6" customFormat="1" ht="12.75">
      <c r="A11" s="6" t="s">
        <v>20</v>
      </c>
      <c r="B11" s="6" t="s">
        <v>22</v>
      </c>
      <c r="C11" s="7">
        <f t="shared" si="0"/>
        <v>76717.35499999998</v>
      </c>
      <c r="D11" s="7">
        <v>6976.407</v>
      </c>
      <c r="E11" s="7">
        <v>3411.777</v>
      </c>
      <c r="F11" s="7">
        <v>63844.05</v>
      </c>
      <c r="G11" s="7">
        <v>105.93</v>
      </c>
      <c r="H11" s="7">
        <v>1410.5</v>
      </c>
      <c r="I11" s="7">
        <v>0</v>
      </c>
      <c r="J11" s="7">
        <v>0</v>
      </c>
      <c r="K11" s="7">
        <v>248.023</v>
      </c>
      <c r="L11" s="7">
        <v>477.184</v>
      </c>
      <c r="M11" s="7">
        <v>243.484</v>
      </c>
    </row>
    <row r="12" spans="1:13" s="6" customFormat="1" ht="12.75">
      <c r="A12" s="6" t="s">
        <v>20</v>
      </c>
      <c r="B12" s="6" t="s">
        <v>23</v>
      </c>
      <c r="C12" s="7">
        <f t="shared" si="0"/>
        <v>230.272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230.272</v>
      </c>
      <c r="M12" s="7">
        <v>0</v>
      </c>
    </row>
    <row r="13" spans="1:13" ht="12.75">
      <c r="A13" s="2" t="s">
        <v>20</v>
      </c>
      <c r="B13" s="6" t="s">
        <v>24</v>
      </c>
      <c r="C13" s="11">
        <f t="shared" si="0"/>
        <v>10819.2</v>
      </c>
      <c r="D13" s="11">
        <v>5400</v>
      </c>
      <c r="E13" s="11">
        <v>1560</v>
      </c>
      <c r="F13" s="11">
        <v>3199.2</v>
      </c>
      <c r="G13" s="11">
        <v>0</v>
      </c>
      <c r="H13" s="11">
        <v>660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s="6" customFormat="1" ht="12.75">
      <c r="A14" s="6" t="s">
        <v>20</v>
      </c>
      <c r="B14" s="6" t="s">
        <v>25</v>
      </c>
      <c r="C14" s="7">
        <f t="shared" si="0"/>
        <v>239.801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239.801</v>
      </c>
      <c r="M14" s="7">
        <v>0</v>
      </c>
    </row>
    <row r="15" spans="1:13" s="6" customFormat="1" ht="12.75">
      <c r="A15" s="6" t="s">
        <v>20</v>
      </c>
      <c r="B15" s="6" t="s">
        <v>26</v>
      </c>
      <c r="C15" s="7">
        <f t="shared" si="0"/>
        <v>4494.199</v>
      </c>
      <c r="D15" s="7">
        <v>1896.286</v>
      </c>
      <c r="E15" s="7">
        <v>1602.218</v>
      </c>
      <c r="F15" s="7">
        <v>327.633</v>
      </c>
      <c r="G15" s="7">
        <v>0</v>
      </c>
      <c r="H15" s="7">
        <v>277.299</v>
      </c>
      <c r="I15" s="7">
        <v>0</v>
      </c>
      <c r="J15" s="7">
        <v>0</v>
      </c>
      <c r="K15" s="7">
        <v>28.619</v>
      </c>
      <c r="L15" s="7">
        <v>249.312</v>
      </c>
      <c r="M15" s="7">
        <v>112.832</v>
      </c>
    </row>
    <row r="16" spans="1:13" s="9" customFormat="1" ht="12.75">
      <c r="A16" s="8" t="s">
        <v>27</v>
      </c>
      <c r="C16" s="12">
        <f>+SUM(C10:C15)</f>
        <v>93528.43899999997</v>
      </c>
      <c r="D16" s="12">
        <f aca="true" t="shared" si="2" ref="D16:M16">+SUM(D10:D15)</f>
        <v>14272.693</v>
      </c>
      <c r="E16" s="12">
        <f t="shared" si="2"/>
        <v>6573.995</v>
      </c>
      <c r="F16" s="12">
        <f t="shared" si="2"/>
        <v>67765.903</v>
      </c>
      <c r="G16" s="12">
        <f t="shared" si="2"/>
        <v>347.344</v>
      </c>
      <c r="H16" s="12">
        <f t="shared" si="2"/>
        <v>2347.799</v>
      </c>
      <c r="I16" s="12">
        <f t="shared" si="2"/>
        <v>0</v>
      </c>
      <c r="J16" s="12">
        <f t="shared" si="2"/>
        <v>0</v>
      </c>
      <c r="K16" s="12">
        <f t="shared" si="2"/>
        <v>276.642</v>
      </c>
      <c r="L16" s="12">
        <f t="shared" si="2"/>
        <v>1587.7469999999998</v>
      </c>
      <c r="M16" s="12">
        <f t="shared" si="2"/>
        <v>356.31600000000003</v>
      </c>
    </row>
    <row r="17" spans="1:13" s="6" customFormat="1" ht="12.75">
      <c r="A17" s="6" t="s">
        <v>28</v>
      </c>
      <c r="B17" s="6" t="s">
        <v>29</v>
      </c>
      <c r="C17" s="7">
        <f t="shared" si="0"/>
        <v>19784.558</v>
      </c>
      <c r="D17" s="7">
        <v>3020.065</v>
      </c>
      <c r="E17" s="7">
        <v>1013.183</v>
      </c>
      <c r="F17" s="7">
        <v>0</v>
      </c>
      <c r="G17" s="7">
        <v>0</v>
      </c>
      <c r="H17" s="7">
        <v>633.24</v>
      </c>
      <c r="I17" s="7">
        <v>0</v>
      </c>
      <c r="J17" s="7">
        <v>0</v>
      </c>
      <c r="K17" s="7">
        <v>0</v>
      </c>
      <c r="L17" s="7">
        <v>14817.8</v>
      </c>
      <c r="M17" s="7">
        <v>300.27</v>
      </c>
    </row>
    <row r="18" spans="1:13" s="6" customFormat="1" ht="12.75">
      <c r="A18" s="6" t="s">
        <v>28</v>
      </c>
      <c r="B18" s="6" t="s">
        <v>30</v>
      </c>
      <c r="C18" s="7">
        <f t="shared" si="0"/>
        <v>5062.195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5062.195</v>
      </c>
      <c r="M18" s="7">
        <v>0</v>
      </c>
    </row>
    <row r="19" spans="1:13" s="6" customFormat="1" ht="12.75">
      <c r="A19" s="6" t="s">
        <v>28</v>
      </c>
      <c r="B19" s="6" t="s">
        <v>31</v>
      </c>
      <c r="C19" s="11">
        <f t="shared" si="0"/>
        <v>1723.307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1723.307</v>
      </c>
      <c r="M19" s="11">
        <v>0</v>
      </c>
    </row>
    <row r="20" spans="1:13" s="9" customFormat="1" ht="12.75">
      <c r="A20" s="8" t="s">
        <v>32</v>
      </c>
      <c r="C20" s="12">
        <f>+SUM(C17:C19)</f>
        <v>26570.06</v>
      </c>
      <c r="D20" s="12">
        <f aca="true" t="shared" si="3" ref="D20:M20">+SUM(D17:D19)</f>
        <v>3020.065</v>
      </c>
      <c r="E20" s="12">
        <f t="shared" si="3"/>
        <v>1013.183</v>
      </c>
      <c r="F20" s="12">
        <f t="shared" si="3"/>
        <v>0</v>
      </c>
      <c r="G20" s="12">
        <f t="shared" si="3"/>
        <v>0</v>
      </c>
      <c r="H20" s="12">
        <f t="shared" si="3"/>
        <v>633.24</v>
      </c>
      <c r="I20" s="12">
        <f t="shared" si="3"/>
        <v>0</v>
      </c>
      <c r="J20" s="12">
        <f t="shared" si="3"/>
        <v>0</v>
      </c>
      <c r="K20" s="12">
        <f t="shared" si="3"/>
        <v>0</v>
      </c>
      <c r="L20" s="12">
        <f t="shared" si="3"/>
        <v>21603.302</v>
      </c>
      <c r="M20" s="12">
        <f t="shared" si="3"/>
        <v>300.27</v>
      </c>
    </row>
    <row r="21" spans="1:13" ht="12.75">
      <c r="A21" s="2" t="s">
        <v>33</v>
      </c>
      <c r="B21" s="13" t="s">
        <v>34</v>
      </c>
      <c r="C21" s="11">
        <f t="shared" si="0"/>
        <v>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2.75">
      <c r="A22" s="2" t="s">
        <v>33</v>
      </c>
      <c r="B22" s="13" t="s">
        <v>35</v>
      </c>
      <c r="C22" s="11">
        <f t="shared" si="0"/>
        <v>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2.75">
      <c r="A23" s="2" t="s">
        <v>33</v>
      </c>
      <c r="B23" s="13" t="s">
        <v>36</v>
      </c>
      <c r="C23" s="11">
        <f t="shared" si="0"/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s="6" customFormat="1" ht="12.75">
      <c r="A24" s="6" t="s">
        <v>33</v>
      </c>
      <c r="B24" s="6" t="s">
        <v>37</v>
      </c>
      <c r="C24" s="11">
        <f t="shared" si="0"/>
        <v>1357.4270000000004</v>
      </c>
      <c r="D24" s="11">
        <v>745.033</v>
      </c>
      <c r="E24" s="11">
        <v>303.386</v>
      </c>
      <c r="F24" s="11">
        <v>0</v>
      </c>
      <c r="G24" s="11">
        <v>26.757</v>
      </c>
      <c r="H24" s="11">
        <v>86.804</v>
      </c>
      <c r="I24" s="11">
        <v>0</v>
      </c>
      <c r="J24" s="11">
        <v>0</v>
      </c>
      <c r="K24" s="11">
        <v>11.137</v>
      </c>
      <c r="L24" s="11">
        <v>161.401</v>
      </c>
      <c r="M24" s="11">
        <v>22.909</v>
      </c>
    </row>
    <row r="25" spans="1:13" s="6" customFormat="1" ht="12.75">
      <c r="A25" s="6" t="s">
        <v>33</v>
      </c>
      <c r="B25" s="6" t="s">
        <v>38</v>
      </c>
      <c r="C25" s="7">
        <f t="shared" si="0"/>
        <v>5782.710999999999</v>
      </c>
      <c r="D25" s="7">
        <v>3279.358</v>
      </c>
      <c r="E25" s="7">
        <v>1112.82</v>
      </c>
      <c r="F25" s="7">
        <v>157.935</v>
      </c>
      <c r="G25" s="7">
        <v>116.44</v>
      </c>
      <c r="H25" s="7">
        <v>537.637</v>
      </c>
      <c r="I25" s="7">
        <v>0</v>
      </c>
      <c r="J25" s="7">
        <v>0</v>
      </c>
      <c r="K25" s="7">
        <v>79.389</v>
      </c>
      <c r="L25" s="7">
        <v>499.132</v>
      </c>
      <c r="M25" s="7">
        <v>0</v>
      </c>
    </row>
    <row r="26" spans="1:13" ht="12.75">
      <c r="A26" s="2" t="s">
        <v>33</v>
      </c>
      <c r="B26" s="13" t="s">
        <v>39</v>
      </c>
      <c r="C26" s="11">
        <f t="shared" si="0"/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s="6" customFormat="1" ht="12.75">
      <c r="A27" s="6" t="s">
        <v>33</v>
      </c>
      <c r="B27" s="6" t="s">
        <v>40</v>
      </c>
      <c r="C27" s="7">
        <f t="shared" si="0"/>
        <v>2797.6279999999997</v>
      </c>
      <c r="D27" s="7">
        <v>2001.919</v>
      </c>
      <c r="E27" s="7">
        <v>546.902</v>
      </c>
      <c r="F27" s="7">
        <v>107.322</v>
      </c>
      <c r="G27" s="7">
        <v>90.566</v>
      </c>
      <c r="H27" s="7">
        <v>50.919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</row>
    <row r="28" spans="1:13" s="6" customFormat="1" ht="12.75">
      <c r="A28" s="6" t="s">
        <v>33</v>
      </c>
      <c r="B28" s="6" t="s">
        <v>41</v>
      </c>
      <c r="C28" s="7">
        <f t="shared" si="0"/>
        <v>2832.99</v>
      </c>
      <c r="D28" s="7">
        <v>1615.138</v>
      </c>
      <c r="E28" s="7">
        <v>912.404</v>
      </c>
      <c r="F28" s="7">
        <v>0</v>
      </c>
      <c r="G28" s="7">
        <v>0</v>
      </c>
      <c r="H28" s="7">
        <v>160.491</v>
      </c>
      <c r="I28" s="7">
        <v>0</v>
      </c>
      <c r="J28" s="7">
        <v>0</v>
      </c>
      <c r="K28" s="7">
        <v>71.944</v>
      </c>
      <c r="L28" s="7">
        <v>73.013</v>
      </c>
      <c r="M28" s="7">
        <v>0</v>
      </c>
    </row>
    <row r="29" spans="1:13" s="9" customFormat="1" ht="12.75">
      <c r="A29" s="8" t="s">
        <v>42</v>
      </c>
      <c r="C29" s="12">
        <f>+SUM(C21:C28)</f>
        <v>12770.756</v>
      </c>
      <c r="D29" s="12">
        <f aca="true" t="shared" si="4" ref="D29:M29">+SUM(D21:D28)</f>
        <v>7641.448</v>
      </c>
      <c r="E29" s="12">
        <f t="shared" si="4"/>
        <v>2875.5119999999997</v>
      </c>
      <c r="F29" s="12">
        <f t="shared" si="4"/>
        <v>265.257</v>
      </c>
      <c r="G29" s="12">
        <f t="shared" si="4"/>
        <v>233.763</v>
      </c>
      <c r="H29" s="12">
        <f t="shared" si="4"/>
        <v>835.8509999999999</v>
      </c>
      <c r="I29" s="12">
        <f t="shared" si="4"/>
        <v>0</v>
      </c>
      <c r="J29" s="12">
        <f t="shared" si="4"/>
        <v>0</v>
      </c>
      <c r="K29" s="12">
        <f t="shared" si="4"/>
        <v>162.47</v>
      </c>
      <c r="L29" s="12">
        <f t="shared" si="4"/>
        <v>733.546</v>
      </c>
      <c r="M29" s="12">
        <f t="shared" si="4"/>
        <v>22.909</v>
      </c>
    </row>
    <row r="30" spans="1:13" s="6" customFormat="1" ht="12.75">
      <c r="A30" s="6" t="s">
        <v>43</v>
      </c>
      <c r="B30" s="6" t="s">
        <v>44</v>
      </c>
      <c r="C30" s="11">
        <f t="shared" si="0"/>
        <v>2405.646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2405.646</v>
      </c>
      <c r="M30" s="11">
        <v>0</v>
      </c>
    </row>
    <row r="31" spans="1:13" s="9" customFormat="1" ht="12.75">
      <c r="A31" s="8" t="s">
        <v>45</v>
      </c>
      <c r="C31" s="10">
        <f>+C30</f>
        <v>2405.646</v>
      </c>
      <c r="D31" s="10">
        <f aca="true" t="shared" si="5" ref="D31:M31">+D30</f>
        <v>0</v>
      </c>
      <c r="E31" s="10">
        <f t="shared" si="5"/>
        <v>0</v>
      </c>
      <c r="F31" s="10">
        <f t="shared" si="5"/>
        <v>0</v>
      </c>
      <c r="G31" s="10">
        <f t="shared" si="5"/>
        <v>0</v>
      </c>
      <c r="H31" s="10">
        <f t="shared" si="5"/>
        <v>0</v>
      </c>
      <c r="I31" s="10">
        <f t="shared" si="5"/>
        <v>0</v>
      </c>
      <c r="J31" s="10">
        <f t="shared" si="5"/>
        <v>0</v>
      </c>
      <c r="K31" s="10">
        <f t="shared" si="5"/>
        <v>0</v>
      </c>
      <c r="L31" s="10">
        <f t="shared" si="5"/>
        <v>2405.646</v>
      </c>
      <c r="M31" s="10">
        <f t="shared" si="5"/>
        <v>0</v>
      </c>
    </row>
    <row r="32" spans="1:13" ht="12.75">
      <c r="A32" s="2" t="s">
        <v>46</v>
      </c>
      <c r="B32" s="13" t="s">
        <v>47</v>
      </c>
      <c r="C32" s="11">
        <f t="shared" si="0"/>
        <v>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s="6" customFormat="1" ht="12.75">
      <c r="A33" s="6" t="s">
        <v>46</v>
      </c>
      <c r="B33" s="6" t="s">
        <v>48</v>
      </c>
      <c r="C33" s="11">
        <f t="shared" si="0"/>
        <v>1307.798</v>
      </c>
      <c r="D33" s="11">
        <v>843.338</v>
      </c>
      <c r="E33" s="11">
        <v>342.567</v>
      </c>
      <c r="F33" s="11">
        <v>0</v>
      </c>
      <c r="G33" s="11">
        <v>0</v>
      </c>
      <c r="H33" s="11">
        <v>121.893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</row>
    <row r="34" spans="1:13" s="6" customFormat="1" ht="12.75">
      <c r="A34" s="6" t="s">
        <v>46</v>
      </c>
      <c r="B34" s="6" t="s">
        <v>49</v>
      </c>
      <c r="C34" s="7">
        <f t="shared" si="0"/>
        <v>35326.887</v>
      </c>
      <c r="D34" s="7">
        <v>14675.849</v>
      </c>
      <c r="E34" s="7">
        <v>6277.678</v>
      </c>
      <c r="F34" s="7">
        <v>5411.838</v>
      </c>
      <c r="G34" s="7">
        <v>2308.383</v>
      </c>
      <c r="H34" s="7">
        <v>3890.604</v>
      </c>
      <c r="I34" s="7">
        <v>0</v>
      </c>
      <c r="J34" s="7">
        <v>0</v>
      </c>
      <c r="K34" s="7">
        <v>473.161</v>
      </c>
      <c r="L34" s="7">
        <v>1985.04</v>
      </c>
      <c r="M34" s="7">
        <v>304.334</v>
      </c>
    </row>
    <row r="35" spans="1:13" s="6" customFormat="1" ht="12.75">
      <c r="A35" s="6" t="s">
        <v>46</v>
      </c>
      <c r="B35" s="6" t="s">
        <v>51</v>
      </c>
      <c r="C35" s="7">
        <f t="shared" si="0"/>
        <v>20286.242000000002</v>
      </c>
      <c r="D35" s="7">
        <v>8273.815</v>
      </c>
      <c r="E35" s="7">
        <v>8630.959</v>
      </c>
      <c r="F35" s="7">
        <v>83.792</v>
      </c>
      <c r="G35" s="7">
        <v>370.792</v>
      </c>
      <c r="H35" s="7">
        <v>1626.247</v>
      </c>
      <c r="I35" s="7">
        <v>0</v>
      </c>
      <c r="J35" s="7">
        <v>0</v>
      </c>
      <c r="K35" s="7">
        <v>329.229</v>
      </c>
      <c r="L35" s="7">
        <v>743.949</v>
      </c>
      <c r="M35" s="7">
        <v>227.459</v>
      </c>
    </row>
    <row r="36" spans="1:13" s="6" customFormat="1" ht="12.75">
      <c r="A36" s="6" t="s">
        <v>46</v>
      </c>
      <c r="B36" s="6" t="s">
        <v>52</v>
      </c>
      <c r="C36" s="7">
        <f t="shared" si="0"/>
        <v>13256.446</v>
      </c>
      <c r="D36" s="7">
        <v>5040.584</v>
      </c>
      <c r="E36" s="7">
        <v>2082.568</v>
      </c>
      <c r="F36" s="7">
        <v>1510.106</v>
      </c>
      <c r="G36" s="7">
        <v>562.075</v>
      </c>
      <c r="H36" s="7">
        <v>1364.685</v>
      </c>
      <c r="I36" s="7">
        <v>0</v>
      </c>
      <c r="J36" s="7">
        <v>0</v>
      </c>
      <c r="K36" s="7">
        <v>145.493</v>
      </c>
      <c r="L36" s="7">
        <v>2476.581</v>
      </c>
      <c r="M36" s="7">
        <v>74.354</v>
      </c>
    </row>
    <row r="37" spans="1:13" s="6" customFormat="1" ht="12.75">
      <c r="A37" s="6" t="s">
        <v>46</v>
      </c>
      <c r="B37" s="6" t="s">
        <v>53</v>
      </c>
      <c r="C37" s="7">
        <f t="shared" si="0"/>
        <v>10303.737999999998</v>
      </c>
      <c r="D37" s="7">
        <v>5551.532</v>
      </c>
      <c r="E37" s="7">
        <v>1726.922</v>
      </c>
      <c r="F37" s="7">
        <v>1233.79</v>
      </c>
      <c r="G37" s="7">
        <v>314.327</v>
      </c>
      <c r="H37" s="7">
        <v>894.312</v>
      </c>
      <c r="I37" s="7">
        <v>0</v>
      </c>
      <c r="J37" s="7">
        <v>0</v>
      </c>
      <c r="K37" s="7">
        <v>188.25</v>
      </c>
      <c r="L37" s="7">
        <v>311.712</v>
      </c>
      <c r="M37" s="7">
        <v>82.893</v>
      </c>
    </row>
    <row r="38" spans="1:13" s="6" customFormat="1" ht="12.75">
      <c r="A38" s="6" t="s">
        <v>46</v>
      </c>
      <c r="B38" s="6" t="s">
        <v>54</v>
      </c>
      <c r="C38" s="7">
        <f t="shared" si="0"/>
        <v>2885.892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2885.892</v>
      </c>
      <c r="M38" s="7">
        <v>0</v>
      </c>
    </row>
    <row r="39" spans="1:13" s="6" customFormat="1" ht="12.75">
      <c r="A39" s="6" t="s">
        <v>46</v>
      </c>
      <c r="B39" s="6" t="s">
        <v>55</v>
      </c>
      <c r="C39" s="7">
        <f t="shared" si="0"/>
        <v>172187.525</v>
      </c>
      <c r="D39" s="7">
        <v>69738.944</v>
      </c>
      <c r="E39" s="7">
        <v>36285.987</v>
      </c>
      <c r="F39" s="7">
        <v>51066.144</v>
      </c>
      <c r="G39" s="7">
        <v>1200</v>
      </c>
      <c r="H39" s="7">
        <v>9730.694</v>
      </c>
      <c r="I39" s="7">
        <v>0</v>
      </c>
      <c r="J39" s="7">
        <v>0</v>
      </c>
      <c r="K39" s="7">
        <v>2727.944</v>
      </c>
      <c r="L39" s="7">
        <v>0</v>
      </c>
      <c r="M39" s="7">
        <v>1437.812</v>
      </c>
    </row>
    <row r="40" spans="1:13" s="6" customFormat="1" ht="12.75">
      <c r="A40" s="6" t="s">
        <v>46</v>
      </c>
      <c r="B40" s="6" t="s">
        <v>56</v>
      </c>
      <c r="C40" s="7">
        <f t="shared" si="0"/>
        <v>12435.506000000003</v>
      </c>
      <c r="D40" s="7">
        <v>6119.904</v>
      </c>
      <c r="E40" s="7">
        <v>4261.816</v>
      </c>
      <c r="F40" s="7">
        <v>85.736</v>
      </c>
      <c r="G40" s="7">
        <v>518.427</v>
      </c>
      <c r="H40" s="7">
        <v>801.553</v>
      </c>
      <c r="I40" s="7">
        <v>0</v>
      </c>
      <c r="J40" s="7">
        <v>0</v>
      </c>
      <c r="K40" s="7">
        <v>57.896</v>
      </c>
      <c r="L40" s="7">
        <v>438.306</v>
      </c>
      <c r="M40" s="7">
        <v>151.868</v>
      </c>
    </row>
    <row r="41" spans="1:13" s="6" customFormat="1" ht="12.75">
      <c r="A41" s="6" t="s">
        <v>46</v>
      </c>
      <c r="B41" s="6" t="s">
        <v>57</v>
      </c>
      <c r="C41" s="7">
        <f t="shared" si="0"/>
        <v>18797.455</v>
      </c>
      <c r="D41" s="7">
        <v>6181.752</v>
      </c>
      <c r="E41" s="7">
        <v>1750.618</v>
      </c>
      <c r="F41" s="7">
        <v>1200.806</v>
      </c>
      <c r="G41" s="7">
        <v>106.233</v>
      </c>
      <c r="H41" s="7">
        <v>1574.748</v>
      </c>
      <c r="I41" s="7">
        <v>0</v>
      </c>
      <c r="J41" s="7">
        <v>0</v>
      </c>
      <c r="K41" s="7">
        <v>1387.01</v>
      </c>
      <c r="L41" s="7">
        <v>6511.445</v>
      </c>
      <c r="M41" s="7">
        <v>84.843</v>
      </c>
    </row>
    <row r="42" spans="1:13" s="6" customFormat="1" ht="12.75">
      <c r="A42" s="6" t="s">
        <v>46</v>
      </c>
      <c r="B42" s="6" t="s">
        <v>58</v>
      </c>
      <c r="C42" s="7">
        <f t="shared" si="0"/>
        <v>7996.063999999999</v>
      </c>
      <c r="D42" s="7">
        <v>3754.947</v>
      </c>
      <c r="E42" s="7">
        <v>1176.489</v>
      </c>
      <c r="F42" s="7">
        <v>1939.383</v>
      </c>
      <c r="G42" s="7">
        <v>0</v>
      </c>
      <c r="H42" s="7">
        <v>429.41</v>
      </c>
      <c r="I42" s="7">
        <v>0</v>
      </c>
      <c r="J42" s="7">
        <v>0</v>
      </c>
      <c r="K42" s="7">
        <v>103.675</v>
      </c>
      <c r="L42" s="7">
        <v>592.16</v>
      </c>
      <c r="M42" s="7">
        <v>0</v>
      </c>
    </row>
    <row r="43" spans="1:13" s="6" customFormat="1" ht="12.75">
      <c r="A43" s="6" t="s">
        <v>46</v>
      </c>
      <c r="B43" s="6" t="s">
        <v>59</v>
      </c>
      <c r="C43" s="7">
        <f t="shared" si="0"/>
        <v>8274.716000000002</v>
      </c>
      <c r="D43" s="7">
        <v>3534.311</v>
      </c>
      <c r="E43" s="7">
        <v>1911.72</v>
      </c>
      <c r="F43" s="7">
        <v>802.242</v>
      </c>
      <c r="G43" s="7">
        <v>390.956</v>
      </c>
      <c r="H43" s="7">
        <v>491.948</v>
      </c>
      <c r="I43" s="7">
        <v>0</v>
      </c>
      <c r="J43" s="7">
        <v>0</v>
      </c>
      <c r="K43" s="7">
        <v>203.683</v>
      </c>
      <c r="L43" s="7">
        <v>876.138</v>
      </c>
      <c r="M43" s="7">
        <v>63.718</v>
      </c>
    </row>
    <row r="44" spans="1:13" s="6" customFormat="1" ht="12.75">
      <c r="A44" s="6" t="s">
        <v>46</v>
      </c>
      <c r="B44" s="6" t="s">
        <v>60</v>
      </c>
      <c r="C44" s="14">
        <f t="shared" si="0"/>
        <v>8911.959</v>
      </c>
      <c r="D44" s="14">
        <v>3203.389</v>
      </c>
      <c r="E44" s="14">
        <v>4322.042</v>
      </c>
      <c r="F44" s="14">
        <v>0</v>
      </c>
      <c r="G44" s="14">
        <v>0</v>
      </c>
      <c r="H44" s="14">
        <v>283.982</v>
      </c>
      <c r="I44" s="14">
        <v>0</v>
      </c>
      <c r="J44" s="14">
        <v>0</v>
      </c>
      <c r="K44" s="14">
        <v>318.327</v>
      </c>
      <c r="L44" s="14">
        <v>673.782</v>
      </c>
      <c r="M44" s="14">
        <v>110.437</v>
      </c>
    </row>
    <row r="45" spans="1:13" s="6" customFormat="1" ht="12.75">
      <c r="A45" s="6" t="s">
        <v>46</v>
      </c>
      <c r="B45" s="6" t="s">
        <v>61</v>
      </c>
      <c r="C45" s="7">
        <f t="shared" si="0"/>
        <v>4891.577</v>
      </c>
      <c r="D45" s="7">
        <v>1795.406</v>
      </c>
      <c r="E45" s="7">
        <v>1493.739</v>
      </c>
      <c r="F45" s="7">
        <v>137.511</v>
      </c>
      <c r="G45" s="7">
        <v>94.981</v>
      </c>
      <c r="H45" s="7">
        <v>373.041</v>
      </c>
      <c r="I45" s="7">
        <v>0</v>
      </c>
      <c r="J45" s="7">
        <v>0</v>
      </c>
      <c r="K45" s="7">
        <v>43.423</v>
      </c>
      <c r="L45" s="7">
        <v>893.989</v>
      </c>
      <c r="M45" s="7">
        <v>59.487</v>
      </c>
    </row>
    <row r="46" spans="1:13" s="6" customFormat="1" ht="12.75">
      <c r="A46" s="6" t="s">
        <v>46</v>
      </c>
      <c r="B46" s="6" t="s">
        <v>62</v>
      </c>
      <c r="C46" s="11">
        <f t="shared" si="0"/>
        <v>3752.9329999999995</v>
      </c>
      <c r="D46" s="11">
        <v>1454.205</v>
      </c>
      <c r="E46" s="11">
        <v>522.834</v>
      </c>
      <c r="F46" s="11">
        <v>936.636</v>
      </c>
      <c r="G46" s="11">
        <v>0</v>
      </c>
      <c r="H46" s="11">
        <v>250</v>
      </c>
      <c r="I46" s="11">
        <v>0</v>
      </c>
      <c r="J46" s="11">
        <v>0</v>
      </c>
      <c r="K46" s="11">
        <v>120.267</v>
      </c>
      <c r="L46" s="11">
        <v>464.379</v>
      </c>
      <c r="M46" s="11">
        <v>4.612</v>
      </c>
    </row>
    <row r="47" spans="1:13" s="9" customFormat="1" ht="12.75">
      <c r="A47" s="8" t="s">
        <v>63</v>
      </c>
      <c r="C47" s="10">
        <f t="shared" si="0"/>
        <v>320614.73799999995</v>
      </c>
      <c r="D47" s="10">
        <f aca="true" t="shared" si="6" ref="D47:M47">SUM(D32:D46)</f>
        <v>130167.976</v>
      </c>
      <c r="E47" s="10">
        <f t="shared" si="6"/>
        <v>70785.939</v>
      </c>
      <c r="F47" s="10">
        <f t="shared" si="6"/>
        <v>64407.98399999999</v>
      </c>
      <c r="G47" s="10">
        <f t="shared" si="6"/>
        <v>5866.174</v>
      </c>
      <c r="H47" s="10">
        <f t="shared" si="6"/>
        <v>21833.117</v>
      </c>
      <c r="I47" s="10">
        <f t="shared" si="6"/>
        <v>0</v>
      </c>
      <c r="J47" s="10">
        <f t="shared" si="6"/>
        <v>0</v>
      </c>
      <c r="K47" s="10">
        <f t="shared" si="6"/>
        <v>6098.358</v>
      </c>
      <c r="L47" s="10">
        <f t="shared" si="6"/>
        <v>18853.373</v>
      </c>
      <c r="M47" s="10">
        <f t="shared" si="6"/>
        <v>2601.8169999999996</v>
      </c>
    </row>
    <row r="48" spans="1:13" s="6" customFormat="1" ht="12.75">
      <c r="A48" s="6" t="s">
        <v>64</v>
      </c>
      <c r="B48" s="6" t="s">
        <v>65</v>
      </c>
      <c r="C48" s="7">
        <f t="shared" si="0"/>
        <v>99777.779</v>
      </c>
      <c r="D48" s="7">
        <v>23768.812</v>
      </c>
      <c r="E48" s="7">
        <v>5489.995</v>
      </c>
      <c r="F48" s="7">
        <v>62032.185</v>
      </c>
      <c r="G48" s="7">
        <v>944.078</v>
      </c>
      <c r="H48" s="7">
        <v>3445.033</v>
      </c>
      <c r="I48" s="7">
        <v>0</v>
      </c>
      <c r="J48" s="7">
        <v>95.274</v>
      </c>
      <c r="K48" s="7">
        <v>731.764</v>
      </c>
      <c r="L48" s="7">
        <v>3000.251</v>
      </c>
      <c r="M48" s="7">
        <v>270.387</v>
      </c>
    </row>
    <row r="49" spans="1:13" s="6" customFormat="1" ht="12.75">
      <c r="A49" s="6" t="s">
        <v>64</v>
      </c>
      <c r="B49" s="6" t="s">
        <v>66</v>
      </c>
      <c r="C49" s="7">
        <f t="shared" si="0"/>
        <v>1318.651</v>
      </c>
      <c r="D49" s="7">
        <v>508.789</v>
      </c>
      <c r="E49" s="7">
        <v>178.794</v>
      </c>
      <c r="F49" s="7">
        <v>13.719</v>
      </c>
      <c r="G49" s="7">
        <v>0</v>
      </c>
      <c r="H49" s="7">
        <v>209.134</v>
      </c>
      <c r="I49" s="7">
        <v>0</v>
      </c>
      <c r="J49" s="7">
        <v>0</v>
      </c>
      <c r="K49" s="7">
        <v>0</v>
      </c>
      <c r="L49" s="7">
        <v>408.215</v>
      </c>
      <c r="M49" s="7">
        <v>0</v>
      </c>
    </row>
    <row r="50" spans="1:13" s="6" customFormat="1" ht="12.75">
      <c r="A50" s="6" t="s">
        <v>64</v>
      </c>
      <c r="B50" s="6" t="s">
        <v>67</v>
      </c>
      <c r="C50" s="7">
        <f t="shared" si="0"/>
        <v>691.603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691.603</v>
      </c>
      <c r="M50" s="7">
        <v>0</v>
      </c>
    </row>
    <row r="51" spans="1:13" s="9" customFormat="1" ht="12.75">
      <c r="A51" s="8" t="s">
        <v>68</v>
      </c>
      <c r="C51" s="10">
        <f>SUM(D51:M51)</f>
        <v>101788.033</v>
      </c>
      <c r="D51" s="10">
        <f>SUM(D48:D50)</f>
        <v>24277.601000000002</v>
      </c>
      <c r="E51" s="10">
        <f aca="true" t="shared" si="7" ref="E51:M51">SUM(E48:E50)</f>
        <v>5668.789</v>
      </c>
      <c r="F51" s="10">
        <f t="shared" si="7"/>
        <v>62045.903999999995</v>
      </c>
      <c r="G51" s="10">
        <f t="shared" si="7"/>
        <v>944.078</v>
      </c>
      <c r="H51" s="10">
        <f t="shared" si="7"/>
        <v>3654.167</v>
      </c>
      <c r="I51" s="10">
        <f t="shared" si="7"/>
        <v>0</v>
      </c>
      <c r="J51" s="10">
        <f t="shared" si="7"/>
        <v>95.274</v>
      </c>
      <c r="K51" s="10">
        <f t="shared" si="7"/>
        <v>731.764</v>
      </c>
      <c r="L51" s="10">
        <f t="shared" si="7"/>
        <v>4100.069</v>
      </c>
      <c r="M51" s="10">
        <f t="shared" si="7"/>
        <v>270.387</v>
      </c>
    </row>
    <row r="52" spans="1:13" s="6" customFormat="1" ht="12.75">
      <c r="A52" s="6" t="s">
        <v>69</v>
      </c>
      <c r="B52" s="6" t="s">
        <v>70</v>
      </c>
      <c r="C52" s="7">
        <f t="shared" si="0"/>
        <v>201.104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201.104</v>
      </c>
      <c r="M52" s="7">
        <v>0</v>
      </c>
    </row>
    <row r="53" spans="1:13" s="6" customFormat="1" ht="12.75">
      <c r="A53" s="6" t="s">
        <v>69</v>
      </c>
      <c r="B53" s="6" t="s">
        <v>71</v>
      </c>
      <c r="C53" s="7">
        <f t="shared" si="0"/>
        <v>19846.688000000002</v>
      </c>
      <c r="D53" s="7">
        <v>0</v>
      </c>
      <c r="E53" s="7">
        <v>0</v>
      </c>
      <c r="F53" s="7">
        <v>14537.177</v>
      </c>
      <c r="G53" s="7">
        <v>1550.359</v>
      </c>
      <c r="H53" s="7">
        <v>60.083</v>
      </c>
      <c r="I53" s="7">
        <v>0</v>
      </c>
      <c r="J53" s="7">
        <v>0</v>
      </c>
      <c r="K53" s="7">
        <v>70.052</v>
      </c>
      <c r="L53" s="7">
        <v>3629.017</v>
      </c>
      <c r="M53" s="7">
        <v>0</v>
      </c>
    </row>
    <row r="54" spans="1:13" s="9" customFormat="1" ht="12.75">
      <c r="A54" s="8" t="s">
        <v>72</v>
      </c>
      <c r="C54" s="10">
        <f t="shared" si="0"/>
        <v>20047.792</v>
      </c>
      <c r="D54" s="10">
        <f>SUM(D52:D53)</f>
        <v>0</v>
      </c>
      <c r="E54" s="10">
        <f aca="true" t="shared" si="8" ref="E54:M54">SUM(E52:E53)</f>
        <v>0</v>
      </c>
      <c r="F54" s="10">
        <f t="shared" si="8"/>
        <v>14537.177</v>
      </c>
      <c r="G54" s="10">
        <f t="shared" si="8"/>
        <v>1550.359</v>
      </c>
      <c r="H54" s="10">
        <f t="shared" si="8"/>
        <v>60.083</v>
      </c>
      <c r="I54" s="10">
        <f t="shared" si="8"/>
        <v>0</v>
      </c>
      <c r="J54" s="10">
        <f t="shared" si="8"/>
        <v>0</v>
      </c>
      <c r="K54" s="10">
        <f t="shared" si="8"/>
        <v>70.052</v>
      </c>
      <c r="L54" s="10">
        <f t="shared" si="8"/>
        <v>3830.1209999999996</v>
      </c>
      <c r="M54" s="10">
        <f t="shared" si="8"/>
        <v>0</v>
      </c>
    </row>
    <row r="55" spans="1:13" s="6" customFormat="1" ht="12.75">
      <c r="A55" s="6" t="s">
        <v>73</v>
      </c>
      <c r="B55" s="6" t="s">
        <v>74</v>
      </c>
      <c r="C55" s="7">
        <f aca="true" t="shared" si="9" ref="C55:C85">SUM(D55:M55)</f>
        <v>4918.092</v>
      </c>
      <c r="D55" s="7">
        <v>1611.507</v>
      </c>
      <c r="E55" s="7">
        <v>466.508</v>
      </c>
      <c r="F55" s="7">
        <v>963.909</v>
      </c>
      <c r="G55" s="7">
        <v>72.178</v>
      </c>
      <c r="H55" s="7">
        <v>365.994</v>
      </c>
      <c r="I55" s="7">
        <v>0</v>
      </c>
      <c r="J55" s="7">
        <v>0</v>
      </c>
      <c r="K55" s="7">
        <v>64.891</v>
      </c>
      <c r="L55" s="7">
        <v>1325.716</v>
      </c>
      <c r="M55" s="7">
        <v>47.389</v>
      </c>
    </row>
    <row r="56" spans="1:13" s="6" customFormat="1" ht="12.75">
      <c r="A56" s="6" t="s">
        <v>73</v>
      </c>
      <c r="B56" s="6" t="s">
        <v>75</v>
      </c>
      <c r="C56" s="7">
        <f t="shared" si="9"/>
        <v>2134.44</v>
      </c>
      <c r="D56" s="7">
        <v>1573.381</v>
      </c>
      <c r="E56" s="7">
        <v>0</v>
      </c>
      <c r="F56" s="7">
        <v>221.58</v>
      </c>
      <c r="G56" s="7">
        <v>0</v>
      </c>
      <c r="H56" s="7">
        <v>309.235</v>
      </c>
      <c r="I56" s="7">
        <v>0</v>
      </c>
      <c r="J56" s="7">
        <v>0</v>
      </c>
      <c r="K56" s="7">
        <v>30.244</v>
      </c>
      <c r="L56" s="7">
        <v>0</v>
      </c>
      <c r="M56" s="7">
        <v>0</v>
      </c>
    </row>
    <row r="57" spans="1:13" s="9" customFormat="1" ht="12.75">
      <c r="A57" s="8" t="s">
        <v>76</v>
      </c>
      <c r="C57" s="10">
        <f t="shared" si="9"/>
        <v>7052.532</v>
      </c>
      <c r="D57" s="10">
        <f>SUM(D55:D56)</f>
        <v>3184.888</v>
      </c>
      <c r="E57" s="10">
        <f aca="true" t="shared" si="10" ref="E57:M57">SUM(E55:E56)</f>
        <v>466.508</v>
      </c>
      <c r="F57" s="10">
        <f t="shared" si="10"/>
        <v>1185.489</v>
      </c>
      <c r="G57" s="10">
        <f t="shared" si="10"/>
        <v>72.178</v>
      </c>
      <c r="H57" s="10">
        <f t="shared" si="10"/>
        <v>675.229</v>
      </c>
      <c r="I57" s="10">
        <f t="shared" si="10"/>
        <v>0</v>
      </c>
      <c r="J57" s="10">
        <f t="shared" si="10"/>
        <v>0</v>
      </c>
      <c r="K57" s="10">
        <f t="shared" si="10"/>
        <v>95.135</v>
      </c>
      <c r="L57" s="10">
        <f t="shared" si="10"/>
        <v>1325.716</v>
      </c>
      <c r="M57" s="10">
        <f t="shared" si="10"/>
        <v>47.389</v>
      </c>
    </row>
    <row r="58" spans="1:13" ht="12.75">
      <c r="A58" s="2" t="s">
        <v>77</v>
      </c>
      <c r="B58" s="6" t="s">
        <v>78</v>
      </c>
      <c r="C58" s="11">
        <f t="shared" si="9"/>
        <v>1467.9119999999998</v>
      </c>
      <c r="D58" s="11">
        <v>958.353</v>
      </c>
      <c r="E58" s="11">
        <v>155.565</v>
      </c>
      <c r="F58" s="11">
        <v>233.167</v>
      </c>
      <c r="G58" s="11">
        <v>0</v>
      </c>
      <c r="H58" s="11">
        <v>120.827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</row>
    <row r="59" spans="1:13" s="6" customFormat="1" ht="12.75">
      <c r="A59" s="6" t="s">
        <v>77</v>
      </c>
      <c r="B59" s="6" t="s">
        <v>79</v>
      </c>
      <c r="C59" s="7">
        <f t="shared" si="9"/>
        <v>3583.0299999999997</v>
      </c>
      <c r="D59" s="7">
        <v>2530.131</v>
      </c>
      <c r="E59" s="7">
        <v>521.553</v>
      </c>
      <c r="F59" s="7">
        <v>81.177</v>
      </c>
      <c r="G59" s="7">
        <v>0</v>
      </c>
      <c r="H59" s="7">
        <v>450.169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</row>
    <row r="60" spans="1:13" s="6" customFormat="1" ht="12.75">
      <c r="A60" s="6" t="s">
        <v>77</v>
      </c>
      <c r="B60" s="6" t="s">
        <v>80</v>
      </c>
      <c r="C60" s="11">
        <f t="shared" si="9"/>
        <v>1047.4530000000002</v>
      </c>
      <c r="D60" s="11">
        <v>381.696</v>
      </c>
      <c r="E60" s="11">
        <v>439.57</v>
      </c>
      <c r="F60" s="11">
        <v>67.596</v>
      </c>
      <c r="G60" s="11">
        <v>0</v>
      </c>
      <c r="H60" s="11">
        <v>99.441</v>
      </c>
      <c r="I60" s="11">
        <v>0</v>
      </c>
      <c r="J60" s="11">
        <v>0</v>
      </c>
      <c r="K60" s="11">
        <v>8.047</v>
      </c>
      <c r="L60" s="11">
        <v>34.242</v>
      </c>
      <c r="M60" s="11">
        <v>16.861</v>
      </c>
    </row>
    <row r="61" spans="1:13" s="6" customFormat="1" ht="12.75">
      <c r="A61" s="6" t="s">
        <v>77</v>
      </c>
      <c r="B61" s="6" t="s">
        <v>81</v>
      </c>
      <c r="C61" s="7">
        <f t="shared" si="9"/>
        <v>118341.779</v>
      </c>
      <c r="D61" s="7">
        <v>48792.127</v>
      </c>
      <c r="E61" s="7">
        <v>11548.509</v>
      </c>
      <c r="F61" s="7">
        <v>44337.726</v>
      </c>
      <c r="G61" s="7">
        <v>1569.592</v>
      </c>
      <c r="H61" s="7">
        <v>9915.443</v>
      </c>
      <c r="I61" s="7">
        <v>0</v>
      </c>
      <c r="J61" s="7">
        <v>0</v>
      </c>
      <c r="K61" s="7">
        <v>970.753</v>
      </c>
      <c r="L61" s="7">
        <v>131.413</v>
      </c>
      <c r="M61" s="7">
        <v>1076.216</v>
      </c>
    </row>
    <row r="62" spans="1:13" s="6" customFormat="1" ht="12.75">
      <c r="A62" s="6" t="s">
        <v>77</v>
      </c>
      <c r="B62" s="6" t="s">
        <v>82</v>
      </c>
      <c r="C62" s="7">
        <f t="shared" si="9"/>
        <v>6728.593</v>
      </c>
      <c r="D62" s="7">
        <v>3149.122</v>
      </c>
      <c r="E62" s="7">
        <v>1779.967</v>
      </c>
      <c r="F62" s="7">
        <v>203.665</v>
      </c>
      <c r="G62" s="7">
        <v>0</v>
      </c>
      <c r="H62" s="7">
        <v>592.2</v>
      </c>
      <c r="I62" s="7">
        <v>0</v>
      </c>
      <c r="J62" s="7">
        <v>281.661</v>
      </c>
      <c r="K62" s="7">
        <v>220.941</v>
      </c>
      <c r="L62" s="7">
        <v>501.037</v>
      </c>
      <c r="M62" s="7">
        <v>0</v>
      </c>
    </row>
    <row r="63" spans="1:13" s="6" customFormat="1" ht="12.75">
      <c r="A63" s="6" t="s">
        <v>77</v>
      </c>
      <c r="B63" s="6" t="s">
        <v>83</v>
      </c>
      <c r="C63" s="7">
        <f t="shared" si="9"/>
        <v>10133.553</v>
      </c>
      <c r="D63" s="7">
        <v>4530.217</v>
      </c>
      <c r="E63" s="7">
        <v>1363.148</v>
      </c>
      <c r="F63" s="7">
        <v>2870.038</v>
      </c>
      <c r="G63" s="7">
        <v>247.731</v>
      </c>
      <c r="H63" s="7">
        <v>761.13</v>
      </c>
      <c r="I63" s="7">
        <v>0</v>
      </c>
      <c r="J63" s="7">
        <v>0</v>
      </c>
      <c r="K63" s="7">
        <v>251.69</v>
      </c>
      <c r="L63" s="7">
        <v>109.599</v>
      </c>
      <c r="M63" s="7">
        <v>0</v>
      </c>
    </row>
    <row r="64" spans="1:13" s="6" customFormat="1" ht="12.75">
      <c r="A64" s="6" t="s">
        <v>77</v>
      </c>
      <c r="B64" s="6" t="s">
        <v>84</v>
      </c>
      <c r="C64" s="7">
        <f t="shared" si="9"/>
        <v>27518.014</v>
      </c>
      <c r="D64" s="7">
        <v>12661.022</v>
      </c>
      <c r="E64" s="7">
        <v>2191.741</v>
      </c>
      <c r="F64" s="7">
        <v>9405.447</v>
      </c>
      <c r="G64" s="7">
        <v>344.261</v>
      </c>
      <c r="H64" s="7">
        <v>2181.655</v>
      </c>
      <c r="I64" s="7">
        <v>0</v>
      </c>
      <c r="J64" s="7">
        <v>0</v>
      </c>
      <c r="K64" s="7">
        <v>508.488</v>
      </c>
      <c r="L64" s="7">
        <v>0</v>
      </c>
      <c r="M64" s="7">
        <v>225.4</v>
      </c>
    </row>
    <row r="65" spans="1:13" s="9" customFormat="1" ht="12.75">
      <c r="A65" s="8" t="s">
        <v>85</v>
      </c>
      <c r="C65" s="10">
        <f>SUM(D65:M65)</f>
        <v>168820.334</v>
      </c>
      <c r="D65" s="10">
        <f>SUM(D58:D64)</f>
        <v>73002.668</v>
      </c>
      <c r="E65" s="10">
        <f aca="true" t="shared" si="11" ref="E65:M65">SUM(E58:E64)</f>
        <v>18000.053</v>
      </c>
      <c r="F65" s="10">
        <f t="shared" si="11"/>
        <v>57198.816000000006</v>
      </c>
      <c r="G65" s="10">
        <f t="shared" si="11"/>
        <v>2161.5840000000003</v>
      </c>
      <c r="H65" s="10">
        <f t="shared" si="11"/>
        <v>14120.865</v>
      </c>
      <c r="I65" s="10">
        <f t="shared" si="11"/>
        <v>0</v>
      </c>
      <c r="J65" s="10">
        <f t="shared" si="11"/>
        <v>281.661</v>
      </c>
      <c r="K65" s="10">
        <f t="shared" si="11"/>
        <v>1959.919</v>
      </c>
      <c r="L65" s="10">
        <f t="shared" si="11"/>
        <v>776.291</v>
      </c>
      <c r="M65" s="10">
        <f t="shared" si="11"/>
        <v>1318.477</v>
      </c>
    </row>
    <row r="66" spans="1:13" s="6" customFormat="1" ht="12.75">
      <c r="A66" s="6" t="s">
        <v>86</v>
      </c>
      <c r="B66" s="6" t="s">
        <v>87</v>
      </c>
      <c r="C66" s="7">
        <f t="shared" si="9"/>
        <v>0</v>
      </c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s="9" customFormat="1" ht="12.75">
      <c r="A67" s="8" t="s">
        <v>88</v>
      </c>
      <c r="C67" s="10">
        <f t="shared" si="9"/>
        <v>0</v>
      </c>
      <c r="D67" s="10">
        <f>SUM(D66)</f>
        <v>0</v>
      </c>
      <c r="E67" s="10">
        <f aca="true" t="shared" si="12" ref="E67:M67">SUM(E66)</f>
        <v>0</v>
      </c>
      <c r="F67" s="10">
        <f t="shared" si="12"/>
        <v>0</v>
      </c>
      <c r="G67" s="10">
        <f t="shared" si="12"/>
        <v>0</v>
      </c>
      <c r="H67" s="10">
        <f t="shared" si="12"/>
        <v>0</v>
      </c>
      <c r="I67" s="10">
        <f t="shared" si="12"/>
        <v>0</v>
      </c>
      <c r="J67" s="10">
        <f t="shared" si="12"/>
        <v>0</v>
      </c>
      <c r="K67" s="10">
        <f t="shared" si="12"/>
        <v>0</v>
      </c>
      <c r="L67" s="10">
        <f t="shared" si="12"/>
        <v>0</v>
      </c>
      <c r="M67" s="10">
        <f t="shared" si="12"/>
        <v>0</v>
      </c>
    </row>
    <row r="68" spans="1:13" s="6" customFormat="1" ht="12.75">
      <c r="A68" s="6" t="s">
        <v>89</v>
      </c>
      <c r="B68" s="6" t="s">
        <v>90</v>
      </c>
      <c r="C68" s="7">
        <f t="shared" si="9"/>
        <v>5700.332</v>
      </c>
      <c r="D68" s="7">
        <v>785.71</v>
      </c>
      <c r="E68" s="7">
        <v>2929.702</v>
      </c>
      <c r="F68" s="7">
        <v>117.032</v>
      </c>
      <c r="G68" s="7">
        <v>0</v>
      </c>
      <c r="H68" s="7">
        <v>144.888</v>
      </c>
      <c r="I68" s="7">
        <v>0</v>
      </c>
      <c r="J68" s="7">
        <v>0</v>
      </c>
      <c r="K68" s="7">
        <v>57.764</v>
      </c>
      <c r="L68" s="7">
        <v>1645.131</v>
      </c>
      <c r="M68" s="7">
        <v>20.105</v>
      </c>
    </row>
    <row r="69" spans="1:13" s="9" customFormat="1" ht="12.75">
      <c r="A69" s="8" t="s">
        <v>91</v>
      </c>
      <c r="C69" s="10">
        <f>SUM(C68)</f>
        <v>5700.332</v>
      </c>
      <c r="D69" s="10">
        <f aca="true" t="shared" si="13" ref="D69:M69">SUM(D68)</f>
        <v>785.71</v>
      </c>
      <c r="E69" s="10">
        <f t="shared" si="13"/>
        <v>2929.702</v>
      </c>
      <c r="F69" s="10">
        <f t="shared" si="13"/>
        <v>117.032</v>
      </c>
      <c r="G69" s="10">
        <f t="shared" si="13"/>
        <v>0</v>
      </c>
      <c r="H69" s="10">
        <f t="shared" si="13"/>
        <v>144.888</v>
      </c>
      <c r="I69" s="10">
        <f t="shared" si="13"/>
        <v>0</v>
      </c>
      <c r="J69" s="10">
        <f t="shared" si="13"/>
        <v>0</v>
      </c>
      <c r="K69" s="10">
        <f t="shared" si="13"/>
        <v>57.764</v>
      </c>
      <c r="L69" s="10">
        <f t="shared" si="13"/>
        <v>1645.131</v>
      </c>
      <c r="M69" s="10">
        <f t="shared" si="13"/>
        <v>20.105</v>
      </c>
    </row>
    <row r="70" spans="1:13" s="6" customFormat="1" ht="12.75">
      <c r="A70" s="6" t="s">
        <v>92</v>
      </c>
      <c r="B70" s="6" t="s">
        <v>93</v>
      </c>
      <c r="C70" s="7">
        <f t="shared" si="9"/>
        <v>3436.212</v>
      </c>
      <c r="D70" s="7">
        <v>1611.936</v>
      </c>
      <c r="E70" s="7">
        <v>768.783</v>
      </c>
      <c r="F70" s="7">
        <v>166.116</v>
      </c>
      <c r="G70" s="7">
        <v>0</v>
      </c>
      <c r="H70" s="7">
        <v>257.953</v>
      </c>
      <c r="I70" s="7">
        <v>0</v>
      </c>
      <c r="J70" s="7">
        <v>0</v>
      </c>
      <c r="K70" s="7">
        <v>57.165</v>
      </c>
      <c r="L70" s="7">
        <v>574.259</v>
      </c>
      <c r="M70" s="7">
        <v>0</v>
      </c>
    </row>
    <row r="71" spans="1:13" s="6" customFormat="1" ht="12.75">
      <c r="A71" s="6" t="s">
        <v>92</v>
      </c>
      <c r="B71" s="6" t="s">
        <v>94</v>
      </c>
      <c r="C71" s="7">
        <f t="shared" si="9"/>
        <v>51976.312000000005</v>
      </c>
      <c r="D71" s="7">
        <v>19705.479</v>
      </c>
      <c r="E71" s="7">
        <v>6693.936</v>
      </c>
      <c r="F71" s="7">
        <v>19403.6</v>
      </c>
      <c r="G71" s="7">
        <v>1797.396</v>
      </c>
      <c r="H71" s="7">
        <v>1810.513</v>
      </c>
      <c r="I71" s="7">
        <v>0</v>
      </c>
      <c r="J71" s="7">
        <v>0</v>
      </c>
      <c r="K71" s="7">
        <v>730.321</v>
      </c>
      <c r="L71" s="7">
        <v>1728.131</v>
      </c>
      <c r="M71" s="7">
        <v>106.936</v>
      </c>
    </row>
    <row r="72" spans="1:13" s="6" customFormat="1" ht="12.75">
      <c r="A72" s="6" t="s">
        <v>92</v>
      </c>
      <c r="B72" s="6" t="s">
        <v>95</v>
      </c>
      <c r="C72" s="7">
        <f t="shared" si="9"/>
        <v>7469.864</v>
      </c>
      <c r="D72" s="7">
        <v>2656.376</v>
      </c>
      <c r="E72" s="7">
        <v>778.526</v>
      </c>
      <c r="F72" s="7">
        <v>3022.156</v>
      </c>
      <c r="G72" s="7">
        <v>159.736</v>
      </c>
      <c r="H72" s="7">
        <v>556.896</v>
      </c>
      <c r="I72" s="7">
        <v>0</v>
      </c>
      <c r="J72" s="7">
        <v>0</v>
      </c>
      <c r="K72" s="7">
        <v>185.062</v>
      </c>
      <c r="L72" s="7">
        <v>98.269</v>
      </c>
      <c r="M72" s="7">
        <v>12.843</v>
      </c>
    </row>
    <row r="73" spans="1:13" s="9" customFormat="1" ht="12.75">
      <c r="A73" s="8" t="s">
        <v>96</v>
      </c>
      <c r="C73" s="10">
        <f t="shared" si="9"/>
        <v>74283.05200000001</v>
      </c>
      <c r="D73" s="10">
        <f>SUM(D67:D72)</f>
        <v>25545.211</v>
      </c>
      <c r="E73" s="10">
        <f aca="true" t="shared" si="14" ref="E73:M73">SUM(E67:E72)</f>
        <v>14100.649</v>
      </c>
      <c r="F73" s="10">
        <f t="shared" si="14"/>
        <v>22825.935999999998</v>
      </c>
      <c r="G73" s="10">
        <f t="shared" si="14"/>
        <v>1957.132</v>
      </c>
      <c r="H73" s="10">
        <f t="shared" si="14"/>
        <v>2915.138</v>
      </c>
      <c r="I73" s="10">
        <f t="shared" si="14"/>
        <v>0</v>
      </c>
      <c r="J73" s="10">
        <f t="shared" si="14"/>
        <v>0</v>
      </c>
      <c r="K73" s="10">
        <f t="shared" si="14"/>
        <v>1088.076</v>
      </c>
      <c r="L73" s="10">
        <f t="shared" si="14"/>
        <v>5690.921</v>
      </c>
      <c r="M73" s="10">
        <f t="shared" si="14"/>
        <v>159.989</v>
      </c>
    </row>
    <row r="74" spans="1:13" s="6" customFormat="1" ht="12.75">
      <c r="A74" s="6" t="s">
        <v>97</v>
      </c>
      <c r="B74" s="6" t="s">
        <v>98</v>
      </c>
      <c r="C74" s="7">
        <f t="shared" si="9"/>
        <v>1670.652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1670.652</v>
      </c>
      <c r="M74" s="7">
        <v>0</v>
      </c>
    </row>
    <row r="75" spans="1:13" s="6" customFormat="1" ht="12.75">
      <c r="A75" s="6" t="s">
        <v>97</v>
      </c>
      <c r="B75" s="6" t="s">
        <v>99</v>
      </c>
      <c r="C75" s="11">
        <f t="shared" si="9"/>
        <v>1461.78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1461.78</v>
      </c>
      <c r="M75" s="11">
        <v>0</v>
      </c>
    </row>
    <row r="76" spans="1:13" s="9" customFormat="1" ht="12.75">
      <c r="A76" s="8" t="s">
        <v>100</v>
      </c>
      <c r="C76" s="10">
        <f t="shared" si="9"/>
        <v>3132.432</v>
      </c>
      <c r="D76" s="10">
        <f>SUM(D74:D75)</f>
        <v>0</v>
      </c>
      <c r="E76" s="10">
        <f aca="true" t="shared" si="15" ref="E76:M76">SUM(E74:E75)</f>
        <v>0</v>
      </c>
      <c r="F76" s="10">
        <f t="shared" si="15"/>
        <v>0</v>
      </c>
      <c r="G76" s="10">
        <f t="shared" si="15"/>
        <v>0</v>
      </c>
      <c r="H76" s="10">
        <f t="shared" si="15"/>
        <v>0</v>
      </c>
      <c r="I76" s="10">
        <f t="shared" si="15"/>
        <v>0</v>
      </c>
      <c r="J76" s="10">
        <f t="shared" si="15"/>
        <v>0</v>
      </c>
      <c r="K76" s="10">
        <f t="shared" si="15"/>
        <v>0</v>
      </c>
      <c r="L76" s="10">
        <f t="shared" si="15"/>
        <v>3132.432</v>
      </c>
      <c r="M76" s="10">
        <f t="shared" si="15"/>
        <v>0</v>
      </c>
    </row>
    <row r="77" spans="1:13" s="6" customFormat="1" ht="12.75">
      <c r="A77" s="6" t="s">
        <v>101</v>
      </c>
      <c r="B77" s="6" t="s">
        <v>102</v>
      </c>
      <c r="C77" s="11">
        <f t="shared" si="9"/>
        <v>2082.296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2082.296</v>
      </c>
      <c r="M77" s="11">
        <v>0</v>
      </c>
    </row>
    <row r="78" spans="1:13" s="6" customFormat="1" ht="12.75">
      <c r="A78" s="6" t="s">
        <v>101</v>
      </c>
      <c r="B78" s="6" t="s">
        <v>103</v>
      </c>
      <c r="C78" s="7">
        <f t="shared" si="9"/>
        <v>5281.754000000001</v>
      </c>
      <c r="D78" s="7">
        <v>3070.117</v>
      </c>
      <c r="E78" s="7">
        <v>1542.921</v>
      </c>
      <c r="F78" s="7">
        <v>70.834</v>
      </c>
      <c r="G78" s="7">
        <v>12.177</v>
      </c>
      <c r="H78" s="7">
        <v>343.426</v>
      </c>
      <c r="I78" s="7">
        <v>0</v>
      </c>
      <c r="J78" s="7">
        <v>0</v>
      </c>
      <c r="K78" s="7">
        <v>140.203</v>
      </c>
      <c r="L78" s="7">
        <v>102.076</v>
      </c>
      <c r="M78" s="7">
        <v>0</v>
      </c>
    </row>
    <row r="79" spans="1:13" ht="12.75">
      <c r="A79" s="2" t="s">
        <v>101</v>
      </c>
      <c r="B79" s="2" t="s">
        <v>104</v>
      </c>
      <c r="C79" s="11">
        <f t="shared" si="9"/>
        <v>7768.788</v>
      </c>
      <c r="D79" s="11">
        <v>3335.295</v>
      </c>
      <c r="E79" s="11">
        <v>600.74</v>
      </c>
      <c r="F79" s="11">
        <v>2767.737</v>
      </c>
      <c r="G79" s="11">
        <v>151.767</v>
      </c>
      <c r="H79" s="11">
        <v>481.869</v>
      </c>
      <c r="I79" s="11">
        <v>0</v>
      </c>
      <c r="J79" s="11">
        <v>0</v>
      </c>
      <c r="K79" s="11">
        <v>254.89</v>
      </c>
      <c r="L79" s="11">
        <v>176.49</v>
      </c>
      <c r="M79" s="11">
        <v>0</v>
      </c>
    </row>
    <row r="80" spans="1:13" s="9" customFormat="1" ht="12.75">
      <c r="A80" s="8" t="s">
        <v>105</v>
      </c>
      <c r="C80" s="10">
        <f t="shared" si="9"/>
        <v>15132.838</v>
      </c>
      <c r="D80" s="10">
        <f>SUM(D77:D79)</f>
        <v>6405.412</v>
      </c>
      <c r="E80" s="10">
        <f aca="true" t="shared" si="16" ref="E80:M80">SUM(E77:E79)</f>
        <v>2143.661</v>
      </c>
      <c r="F80" s="10">
        <f t="shared" si="16"/>
        <v>2838.571</v>
      </c>
      <c r="G80" s="10">
        <f t="shared" si="16"/>
        <v>163.944</v>
      </c>
      <c r="H80" s="10">
        <f t="shared" si="16"/>
        <v>825.2950000000001</v>
      </c>
      <c r="I80" s="10">
        <f t="shared" si="16"/>
        <v>0</v>
      </c>
      <c r="J80" s="10">
        <f t="shared" si="16"/>
        <v>0</v>
      </c>
      <c r="K80" s="10">
        <f t="shared" si="16"/>
        <v>395.09299999999996</v>
      </c>
      <c r="L80" s="10">
        <f t="shared" si="16"/>
        <v>2360.862</v>
      </c>
      <c r="M80" s="10">
        <f t="shared" si="16"/>
        <v>0</v>
      </c>
    </row>
    <row r="81" spans="1:13" s="6" customFormat="1" ht="12.75">
      <c r="A81" s="6" t="s">
        <v>106</v>
      </c>
      <c r="B81" s="6" t="s">
        <v>107</v>
      </c>
      <c r="C81" s="7">
        <f t="shared" si="9"/>
        <v>2637.6569999999997</v>
      </c>
      <c r="D81" s="7">
        <v>1292.482</v>
      </c>
      <c r="E81" s="7">
        <v>411.015</v>
      </c>
      <c r="F81" s="7">
        <v>496.064</v>
      </c>
      <c r="G81" s="7">
        <v>0</v>
      </c>
      <c r="H81" s="7">
        <v>178.452</v>
      </c>
      <c r="I81" s="7">
        <v>0</v>
      </c>
      <c r="J81" s="7">
        <v>0</v>
      </c>
      <c r="K81" s="7">
        <v>33.781</v>
      </c>
      <c r="L81" s="7">
        <v>225.863</v>
      </c>
      <c r="M81" s="7">
        <v>0</v>
      </c>
    </row>
    <row r="82" spans="1:13" s="9" customFormat="1" ht="12.75">
      <c r="A82" s="8" t="s">
        <v>108</v>
      </c>
      <c r="C82" s="10">
        <f t="shared" si="9"/>
        <v>2637.6569999999997</v>
      </c>
      <c r="D82" s="10">
        <f>+D81</f>
        <v>1292.482</v>
      </c>
      <c r="E82" s="10">
        <f aca="true" t="shared" si="17" ref="E82:M82">+E81</f>
        <v>411.015</v>
      </c>
      <c r="F82" s="10">
        <f t="shared" si="17"/>
        <v>496.064</v>
      </c>
      <c r="G82" s="10">
        <f t="shared" si="17"/>
        <v>0</v>
      </c>
      <c r="H82" s="10">
        <f t="shared" si="17"/>
        <v>178.452</v>
      </c>
      <c r="I82" s="10">
        <f t="shared" si="17"/>
        <v>0</v>
      </c>
      <c r="J82" s="10">
        <f t="shared" si="17"/>
        <v>0</v>
      </c>
      <c r="K82" s="10">
        <f t="shared" si="17"/>
        <v>33.781</v>
      </c>
      <c r="L82" s="10">
        <f t="shared" si="17"/>
        <v>225.863</v>
      </c>
      <c r="M82" s="10">
        <f t="shared" si="17"/>
        <v>0</v>
      </c>
    </row>
    <row r="83" spans="1:13" s="6" customFormat="1" ht="12.75">
      <c r="A83" s="6" t="s">
        <v>109</v>
      </c>
      <c r="B83" s="6" t="s">
        <v>110</v>
      </c>
      <c r="C83" s="7">
        <f t="shared" si="9"/>
        <v>676.352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676.352</v>
      </c>
      <c r="M83" s="7">
        <v>0</v>
      </c>
    </row>
    <row r="84" spans="1:13" s="6" customFormat="1" ht="12.75">
      <c r="A84" s="6" t="s">
        <v>109</v>
      </c>
      <c r="B84" s="6" t="s">
        <v>111</v>
      </c>
      <c r="C84" s="11">
        <f t="shared" si="9"/>
        <v>533.678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533.678</v>
      </c>
      <c r="M84" s="11">
        <v>0</v>
      </c>
    </row>
    <row r="85" spans="1:13" s="9" customFormat="1" ht="12.75">
      <c r="A85" s="8" t="s">
        <v>112</v>
      </c>
      <c r="C85" s="10">
        <f t="shared" si="9"/>
        <v>1210.03</v>
      </c>
      <c r="D85" s="10">
        <f>D83+D84</f>
        <v>0</v>
      </c>
      <c r="E85" s="10">
        <f aca="true" t="shared" si="18" ref="E85:M85">E83+E84</f>
        <v>0</v>
      </c>
      <c r="F85" s="10">
        <f t="shared" si="18"/>
        <v>0</v>
      </c>
      <c r="G85" s="10">
        <f t="shared" si="18"/>
        <v>0</v>
      </c>
      <c r="H85" s="10">
        <f t="shared" si="18"/>
        <v>0</v>
      </c>
      <c r="I85" s="10">
        <f t="shared" si="18"/>
        <v>0</v>
      </c>
      <c r="J85" s="10">
        <f t="shared" si="18"/>
        <v>0</v>
      </c>
      <c r="K85" s="10">
        <f t="shared" si="18"/>
        <v>0</v>
      </c>
      <c r="L85" s="10">
        <f t="shared" si="18"/>
        <v>1210.03</v>
      </c>
      <c r="M85" s="10">
        <f t="shared" si="18"/>
        <v>0</v>
      </c>
    </row>
    <row r="86" spans="1:13" ht="12.75">
      <c r="A86" s="15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1:13" s="17" customFormat="1" ht="12.75">
      <c r="A87" s="15" t="s">
        <v>113</v>
      </c>
      <c r="C87" s="5">
        <f>+SUM(C85,C82,C80,C76,C73,C69,C67,C65,C57,C54,C51,C47,C31,C29,C20,C16,C9)</f>
        <v>892017.2720000001</v>
      </c>
      <c r="D87" s="5">
        <f>+SUM(D85,D82,D80,D76,D73,D69,D67,D65,D57,D54,D51,D47,D31,D29,D20,D16,D9)</f>
        <v>303062.833</v>
      </c>
      <c r="E87" s="5">
        <f aca="true" t="shared" si="19" ref="E87:M87">+SUM(E85,E82,E80,E76,E73,E69,E67,E65,E57,E54,E51,E47,E31,E29,E20,E16,E9)</f>
        <v>134229.153</v>
      </c>
      <c r="F87" s="5">
        <f t="shared" si="19"/>
        <v>300368.04900000006</v>
      </c>
      <c r="G87" s="5">
        <f t="shared" si="19"/>
        <v>14629.962</v>
      </c>
      <c r="H87" s="5">
        <f t="shared" si="19"/>
        <v>50605.84299999999</v>
      </c>
      <c r="I87" s="5">
        <f t="shared" si="19"/>
        <v>0</v>
      </c>
      <c r="J87" s="5">
        <f t="shared" si="19"/>
        <v>376.935</v>
      </c>
      <c r="K87" s="5">
        <f t="shared" si="19"/>
        <v>11589.749999999998</v>
      </c>
      <c r="L87" s="5">
        <f t="shared" si="19"/>
        <v>71951.28</v>
      </c>
      <c r="M87" s="5">
        <f t="shared" si="19"/>
        <v>5203.466999999999</v>
      </c>
    </row>
    <row r="88" spans="3:13" ht="12.7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3:13" ht="12.7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1" ht="12.75">
      <c r="A91" s="2" t="s">
        <v>116</v>
      </c>
    </row>
  </sheetData>
  <sheetProtection/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PageLayoutView="0" workbookViewId="0" topLeftCell="A1">
      <selection activeCell="B11" sqref="B11"/>
    </sheetView>
  </sheetViews>
  <sheetFormatPr defaultColWidth="11.421875" defaultRowHeight="12.75"/>
  <cols>
    <col min="1" max="1" width="18.00390625" style="2" customWidth="1"/>
    <col min="2" max="2" width="28.8515625" style="2" customWidth="1"/>
    <col min="3" max="3" width="14.7109375" style="2" customWidth="1"/>
    <col min="4" max="8" width="11.421875" style="2" customWidth="1"/>
    <col min="9" max="9" width="9.8515625" style="2" customWidth="1"/>
    <col min="10" max="10" width="8.140625" style="2" customWidth="1"/>
    <col min="11" max="11" width="10.28125" style="2" customWidth="1"/>
    <col min="12" max="12" width="10.421875" style="2" customWidth="1"/>
    <col min="13" max="13" width="9.140625" style="2" customWidth="1"/>
    <col min="14" max="16384" width="11.421875" style="2" customWidth="1"/>
  </cols>
  <sheetData>
    <row r="1" spans="1:3" ht="12.75">
      <c r="A1" s="15" t="s">
        <v>115</v>
      </c>
      <c r="C1" s="18"/>
    </row>
    <row r="2" spans="1:3" ht="12.75">
      <c r="A2" s="1" t="s">
        <v>0</v>
      </c>
      <c r="C2" s="18"/>
    </row>
    <row r="3" spans="1:3" ht="12.75">
      <c r="A3" s="15"/>
      <c r="C3" s="18"/>
    </row>
    <row r="4" spans="1:4" ht="12.75">
      <c r="A4" s="15" t="s">
        <v>114</v>
      </c>
      <c r="C4" s="18"/>
      <c r="D4" s="13"/>
    </row>
    <row r="5" ht="12.75">
      <c r="C5" s="18"/>
    </row>
    <row r="6" spans="1:13" ht="12.75">
      <c r="A6" s="15" t="s">
        <v>3</v>
      </c>
      <c r="B6" s="15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</row>
    <row r="7" spans="1:13" s="6" customFormat="1" ht="12.75">
      <c r="A7" s="6" t="s">
        <v>16</v>
      </c>
      <c r="B7" s="6" t="s">
        <v>17</v>
      </c>
      <c r="C7" s="7">
        <f aca="true" t="shared" si="0" ref="C7:C55">SUM(D7:M7)</f>
        <v>5878</v>
      </c>
      <c r="D7" s="20">
        <v>4533</v>
      </c>
      <c r="E7" s="20">
        <v>635</v>
      </c>
      <c r="F7" s="20">
        <v>224</v>
      </c>
      <c r="G7" s="20">
        <v>1</v>
      </c>
      <c r="H7" s="20">
        <v>1</v>
      </c>
      <c r="I7" s="20">
        <v>0</v>
      </c>
      <c r="J7" s="20">
        <v>0</v>
      </c>
      <c r="K7" s="20">
        <v>56</v>
      </c>
      <c r="L7" s="20">
        <v>421</v>
      </c>
      <c r="M7" s="20">
        <v>7</v>
      </c>
    </row>
    <row r="8" spans="1:13" s="6" customFormat="1" ht="12.75">
      <c r="A8" s="6" t="s">
        <v>16</v>
      </c>
      <c r="B8" s="6" t="s">
        <v>18</v>
      </c>
      <c r="C8" s="7">
        <f t="shared" si="0"/>
        <v>1180</v>
      </c>
      <c r="D8" s="20">
        <v>954</v>
      </c>
      <c r="E8" s="20">
        <v>72</v>
      </c>
      <c r="F8" s="20">
        <v>35</v>
      </c>
      <c r="G8" s="20">
        <v>0</v>
      </c>
      <c r="H8" s="20">
        <v>1</v>
      </c>
      <c r="I8" s="20">
        <v>0</v>
      </c>
      <c r="J8" s="20">
        <v>0</v>
      </c>
      <c r="K8" s="20">
        <v>19</v>
      </c>
      <c r="L8" s="20">
        <v>99</v>
      </c>
      <c r="M8" s="20">
        <v>0</v>
      </c>
    </row>
    <row r="9" spans="1:13" s="9" customFormat="1" ht="12.75">
      <c r="A9" s="8" t="s">
        <v>19</v>
      </c>
      <c r="C9" s="10">
        <f>+C7+C8</f>
        <v>7058</v>
      </c>
      <c r="D9" s="10">
        <f aca="true" t="shared" si="1" ref="D9:M9">+D7+D8</f>
        <v>5487</v>
      </c>
      <c r="E9" s="10">
        <f t="shared" si="1"/>
        <v>707</v>
      </c>
      <c r="F9" s="10">
        <f t="shared" si="1"/>
        <v>259</v>
      </c>
      <c r="G9" s="10">
        <f t="shared" si="1"/>
        <v>1</v>
      </c>
      <c r="H9" s="10">
        <f t="shared" si="1"/>
        <v>2</v>
      </c>
      <c r="I9" s="10">
        <f t="shared" si="1"/>
        <v>0</v>
      </c>
      <c r="J9" s="10">
        <f t="shared" si="1"/>
        <v>0</v>
      </c>
      <c r="K9" s="10">
        <f t="shared" si="1"/>
        <v>75</v>
      </c>
      <c r="L9" s="10">
        <f t="shared" si="1"/>
        <v>520</v>
      </c>
      <c r="M9" s="10">
        <f t="shared" si="1"/>
        <v>7</v>
      </c>
    </row>
    <row r="10" spans="1:13" s="6" customFormat="1" ht="12.75">
      <c r="A10" s="6" t="s">
        <v>20</v>
      </c>
      <c r="B10" s="6" t="s">
        <v>21</v>
      </c>
      <c r="C10" s="7">
        <f t="shared" si="0"/>
        <v>163</v>
      </c>
      <c r="D10" s="20">
        <v>0</v>
      </c>
      <c r="E10" s="20">
        <v>0</v>
      </c>
      <c r="F10" s="20">
        <v>5</v>
      </c>
      <c r="G10" s="20">
        <v>1</v>
      </c>
      <c r="H10" s="20">
        <v>0</v>
      </c>
      <c r="I10" s="20">
        <v>0</v>
      </c>
      <c r="J10" s="20">
        <v>0</v>
      </c>
      <c r="K10" s="20">
        <v>0</v>
      </c>
      <c r="L10" s="20">
        <v>157</v>
      </c>
      <c r="M10" s="20">
        <v>0</v>
      </c>
    </row>
    <row r="11" spans="1:13" s="6" customFormat="1" ht="12.75">
      <c r="A11" s="6" t="s">
        <v>20</v>
      </c>
      <c r="B11" s="6" t="s">
        <v>22</v>
      </c>
      <c r="C11" s="7">
        <f t="shared" si="0"/>
        <v>3519</v>
      </c>
      <c r="D11" s="20">
        <v>2747</v>
      </c>
      <c r="E11" s="20">
        <v>376</v>
      </c>
      <c r="F11" s="20">
        <v>180</v>
      </c>
      <c r="G11" s="20">
        <v>1</v>
      </c>
      <c r="H11" s="20">
        <v>1</v>
      </c>
      <c r="I11" s="20">
        <v>0</v>
      </c>
      <c r="J11" s="20">
        <v>0</v>
      </c>
      <c r="K11" s="20">
        <v>89</v>
      </c>
      <c r="L11" s="20">
        <v>124</v>
      </c>
      <c r="M11" s="20">
        <v>1</v>
      </c>
    </row>
    <row r="12" spans="1:13" s="6" customFormat="1" ht="12.75">
      <c r="A12" s="6" t="s">
        <v>20</v>
      </c>
      <c r="B12" s="6" t="s">
        <v>23</v>
      </c>
      <c r="C12" s="7">
        <f t="shared" si="0"/>
        <v>107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107</v>
      </c>
      <c r="M12" s="20">
        <v>0</v>
      </c>
    </row>
    <row r="13" spans="1:13" ht="12.75">
      <c r="A13" s="2" t="s">
        <v>20</v>
      </c>
      <c r="B13" s="6" t="s">
        <v>24</v>
      </c>
      <c r="C13" s="11">
        <f t="shared" si="0"/>
        <v>2566</v>
      </c>
      <c r="D13" s="11">
        <v>2075</v>
      </c>
      <c r="E13" s="11">
        <v>400</v>
      </c>
      <c r="F13" s="11">
        <v>90</v>
      </c>
      <c r="G13" s="11">
        <v>0</v>
      </c>
      <c r="H13" s="11">
        <v>1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s="6" customFormat="1" ht="12.75">
      <c r="A14" s="6" t="s">
        <v>20</v>
      </c>
      <c r="B14" s="6" t="s">
        <v>25</v>
      </c>
      <c r="C14" s="7">
        <f t="shared" si="0"/>
        <v>78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78</v>
      </c>
      <c r="M14" s="20">
        <v>0</v>
      </c>
    </row>
    <row r="15" spans="1:13" s="6" customFormat="1" ht="12.75">
      <c r="A15" s="6" t="s">
        <v>20</v>
      </c>
      <c r="B15" s="6" t="s">
        <v>26</v>
      </c>
      <c r="C15" s="7">
        <f t="shared" si="0"/>
        <v>941</v>
      </c>
      <c r="D15" s="20">
        <v>675</v>
      </c>
      <c r="E15" s="20">
        <v>107</v>
      </c>
      <c r="F15" s="20">
        <v>79</v>
      </c>
      <c r="G15" s="20">
        <v>0</v>
      </c>
      <c r="H15" s="20">
        <v>1</v>
      </c>
      <c r="I15" s="20">
        <v>0</v>
      </c>
      <c r="J15" s="20">
        <v>0</v>
      </c>
      <c r="K15" s="20">
        <v>8</v>
      </c>
      <c r="L15" s="20">
        <v>58</v>
      </c>
      <c r="M15" s="20">
        <v>13</v>
      </c>
    </row>
    <row r="16" spans="1:13" s="9" customFormat="1" ht="12.75">
      <c r="A16" s="8" t="s">
        <v>27</v>
      </c>
      <c r="C16" s="12">
        <f>+SUM(C10:C15)</f>
        <v>7374</v>
      </c>
      <c r="D16" s="12">
        <f aca="true" t="shared" si="2" ref="D16:M16">+SUM(D10:D15)</f>
        <v>5497</v>
      </c>
      <c r="E16" s="12">
        <f t="shared" si="2"/>
        <v>883</v>
      </c>
      <c r="F16" s="12">
        <f t="shared" si="2"/>
        <v>354</v>
      </c>
      <c r="G16" s="12">
        <f t="shared" si="2"/>
        <v>2</v>
      </c>
      <c r="H16" s="12">
        <f t="shared" si="2"/>
        <v>3</v>
      </c>
      <c r="I16" s="12">
        <f t="shared" si="2"/>
        <v>0</v>
      </c>
      <c r="J16" s="12">
        <f t="shared" si="2"/>
        <v>0</v>
      </c>
      <c r="K16" s="12">
        <f t="shared" si="2"/>
        <v>97</v>
      </c>
      <c r="L16" s="12">
        <f t="shared" si="2"/>
        <v>524</v>
      </c>
      <c r="M16" s="12">
        <f t="shared" si="2"/>
        <v>14</v>
      </c>
    </row>
    <row r="17" spans="1:13" s="6" customFormat="1" ht="12.75">
      <c r="A17" s="6" t="s">
        <v>28</v>
      </c>
      <c r="B17" s="6" t="s">
        <v>29</v>
      </c>
      <c r="C17" s="7">
        <f t="shared" si="0"/>
        <v>1882</v>
      </c>
      <c r="D17" s="20">
        <v>732</v>
      </c>
      <c r="E17" s="20">
        <v>163</v>
      </c>
      <c r="F17" s="20">
        <v>0</v>
      </c>
      <c r="G17" s="20">
        <v>0</v>
      </c>
      <c r="H17" s="20">
        <v>1</v>
      </c>
      <c r="I17" s="20">
        <v>0</v>
      </c>
      <c r="J17" s="20">
        <v>0</v>
      </c>
      <c r="K17" s="20">
        <v>0</v>
      </c>
      <c r="L17" s="20">
        <v>985</v>
      </c>
      <c r="M17" s="20">
        <v>1</v>
      </c>
    </row>
    <row r="18" spans="1:13" s="6" customFormat="1" ht="12.75">
      <c r="A18" s="6" t="s">
        <v>28</v>
      </c>
      <c r="B18" s="6" t="s">
        <v>30</v>
      </c>
      <c r="C18" s="7">
        <f t="shared" si="0"/>
        <v>487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487</v>
      </c>
      <c r="M18" s="20">
        <v>0</v>
      </c>
    </row>
    <row r="19" spans="1:13" ht="12.75">
      <c r="A19" s="2" t="s">
        <v>28</v>
      </c>
      <c r="B19" s="2" t="s">
        <v>31</v>
      </c>
      <c r="C19" s="11">
        <f t="shared" si="0"/>
        <v>145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145</v>
      </c>
      <c r="M19" s="21">
        <v>0</v>
      </c>
    </row>
    <row r="20" spans="1:13" s="9" customFormat="1" ht="12.75">
      <c r="A20" s="8" t="s">
        <v>32</v>
      </c>
      <c r="C20" s="12">
        <f>+SUM(C17:C19)</f>
        <v>2514</v>
      </c>
      <c r="D20" s="12">
        <f aca="true" t="shared" si="3" ref="D20:M20">+SUM(D17:D19)</f>
        <v>732</v>
      </c>
      <c r="E20" s="12">
        <f t="shared" si="3"/>
        <v>163</v>
      </c>
      <c r="F20" s="12">
        <f t="shared" si="3"/>
        <v>0</v>
      </c>
      <c r="G20" s="12">
        <f t="shared" si="3"/>
        <v>0</v>
      </c>
      <c r="H20" s="12">
        <f t="shared" si="3"/>
        <v>1</v>
      </c>
      <c r="I20" s="12">
        <f t="shared" si="3"/>
        <v>0</v>
      </c>
      <c r="J20" s="12">
        <f t="shared" si="3"/>
        <v>0</v>
      </c>
      <c r="K20" s="12">
        <f t="shared" si="3"/>
        <v>0</v>
      </c>
      <c r="L20" s="12">
        <f t="shared" si="3"/>
        <v>1617</v>
      </c>
      <c r="M20" s="12">
        <f t="shared" si="3"/>
        <v>1</v>
      </c>
    </row>
    <row r="21" spans="1:13" ht="12.75">
      <c r="A21" s="2" t="s">
        <v>33</v>
      </c>
      <c r="B21" s="13" t="s">
        <v>34</v>
      </c>
      <c r="C21" s="11">
        <f t="shared" si="0"/>
        <v>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2.75">
      <c r="A22" s="2" t="s">
        <v>33</v>
      </c>
      <c r="B22" s="13" t="s">
        <v>35</v>
      </c>
      <c r="C22" s="11">
        <f t="shared" si="0"/>
        <v>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2.75">
      <c r="A23" s="2" t="s">
        <v>33</v>
      </c>
      <c r="B23" s="13" t="s">
        <v>36</v>
      </c>
      <c r="C23" s="11">
        <f t="shared" si="0"/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2.75">
      <c r="A24" s="2" t="s">
        <v>33</v>
      </c>
      <c r="B24" s="2" t="s">
        <v>37</v>
      </c>
      <c r="C24" s="11">
        <f t="shared" si="0"/>
        <v>393</v>
      </c>
      <c r="D24" s="21">
        <v>279</v>
      </c>
      <c r="E24" s="21">
        <v>62</v>
      </c>
      <c r="F24" s="21">
        <v>0</v>
      </c>
      <c r="G24" s="21">
        <v>1</v>
      </c>
      <c r="H24" s="21">
        <v>1</v>
      </c>
      <c r="I24" s="21">
        <v>0</v>
      </c>
      <c r="J24" s="21">
        <v>0</v>
      </c>
      <c r="K24" s="21">
        <v>5</v>
      </c>
      <c r="L24" s="21">
        <v>44</v>
      </c>
      <c r="M24" s="21">
        <v>1</v>
      </c>
    </row>
    <row r="25" spans="1:13" s="6" customFormat="1" ht="12.75">
      <c r="A25" s="6" t="s">
        <v>33</v>
      </c>
      <c r="B25" s="6" t="s">
        <v>38</v>
      </c>
      <c r="C25" s="7">
        <f t="shared" si="0"/>
        <v>1652</v>
      </c>
      <c r="D25" s="20">
        <v>1288</v>
      </c>
      <c r="E25" s="20">
        <v>130</v>
      </c>
      <c r="F25" s="20">
        <v>121</v>
      </c>
      <c r="G25" s="20">
        <v>1</v>
      </c>
      <c r="H25" s="20">
        <v>1</v>
      </c>
      <c r="I25" s="20">
        <v>0</v>
      </c>
      <c r="J25" s="20">
        <v>0</v>
      </c>
      <c r="K25" s="20">
        <v>26</v>
      </c>
      <c r="L25" s="20">
        <v>85</v>
      </c>
      <c r="M25" s="20">
        <v>0</v>
      </c>
    </row>
    <row r="26" spans="1:13" ht="12.75">
      <c r="A26" s="2" t="s">
        <v>33</v>
      </c>
      <c r="B26" s="13" t="s">
        <v>39</v>
      </c>
      <c r="C26" s="11">
        <f t="shared" si="0"/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s="6" customFormat="1" ht="12.75">
      <c r="A27" s="6" t="s">
        <v>33</v>
      </c>
      <c r="B27" s="6" t="s">
        <v>40</v>
      </c>
      <c r="C27" s="7">
        <f t="shared" si="0"/>
        <v>798</v>
      </c>
      <c r="D27" s="20">
        <v>646</v>
      </c>
      <c r="E27" s="20">
        <v>149</v>
      </c>
      <c r="F27" s="20">
        <v>1</v>
      </c>
      <c r="G27" s="20">
        <v>1</v>
      </c>
      <c r="H27" s="20">
        <v>1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</row>
    <row r="28" spans="1:13" s="6" customFormat="1" ht="12.75">
      <c r="A28" s="6" t="s">
        <v>33</v>
      </c>
      <c r="B28" s="6" t="s">
        <v>41</v>
      </c>
      <c r="C28" s="7">
        <f t="shared" si="0"/>
        <v>700</v>
      </c>
      <c r="D28" s="20">
        <v>558</v>
      </c>
      <c r="E28" s="20">
        <v>94</v>
      </c>
      <c r="F28" s="20">
        <v>0</v>
      </c>
      <c r="G28" s="20">
        <v>0</v>
      </c>
      <c r="H28" s="20">
        <v>1</v>
      </c>
      <c r="I28" s="20">
        <v>0</v>
      </c>
      <c r="J28" s="20">
        <v>0</v>
      </c>
      <c r="K28" s="20">
        <v>14</v>
      </c>
      <c r="L28" s="20">
        <v>33</v>
      </c>
      <c r="M28" s="20">
        <v>0</v>
      </c>
    </row>
    <row r="29" spans="1:13" s="9" customFormat="1" ht="12.75">
      <c r="A29" s="8" t="s">
        <v>42</v>
      </c>
      <c r="C29" s="12">
        <f>+SUM(C21:C28)</f>
        <v>3543</v>
      </c>
      <c r="D29" s="12">
        <f aca="true" t="shared" si="4" ref="D29:M29">+SUM(D21:D28)</f>
        <v>2771</v>
      </c>
      <c r="E29" s="12">
        <f t="shared" si="4"/>
        <v>435</v>
      </c>
      <c r="F29" s="12">
        <f t="shared" si="4"/>
        <v>122</v>
      </c>
      <c r="G29" s="12">
        <f t="shared" si="4"/>
        <v>3</v>
      </c>
      <c r="H29" s="12">
        <f t="shared" si="4"/>
        <v>4</v>
      </c>
      <c r="I29" s="12">
        <f t="shared" si="4"/>
        <v>0</v>
      </c>
      <c r="J29" s="12">
        <f t="shared" si="4"/>
        <v>0</v>
      </c>
      <c r="K29" s="12">
        <f t="shared" si="4"/>
        <v>45</v>
      </c>
      <c r="L29" s="12">
        <f t="shared" si="4"/>
        <v>162</v>
      </c>
      <c r="M29" s="12">
        <f t="shared" si="4"/>
        <v>1</v>
      </c>
    </row>
    <row r="30" spans="1:13" s="6" customFormat="1" ht="12.75">
      <c r="A30" s="6" t="s">
        <v>43</v>
      </c>
      <c r="B30" s="6" t="s">
        <v>44</v>
      </c>
      <c r="C30" s="11">
        <f t="shared" si="0"/>
        <v>786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786</v>
      </c>
      <c r="M30" s="21">
        <v>0</v>
      </c>
    </row>
    <row r="31" spans="1:13" s="9" customFormat="1" ht="12.75">
      <c r="A31" s="8" t="s">
        <v>45</v>
      </c>
      <c r="C31" s="10">
        <f>+C30</f>
        <v>786</v>
      </c>
      <c r="D31" s="10">
        <f aca="true" t="shared" si="5" ref="D31:M31">+D30</f>
        <v>0</v>
      </c>
      <c r="E31" s="10">
        <f t="shared" si="5"/>
        <v>0</v>
      </c>
      <c r="F31" s="10">
        <f t="shared" si="5"/>
        <v>0</v>
      </c>
      <c r="G31" s="10">
        <f t="shared" si="5"/>
        <v>0</v>
      </c>
      <c r="H31" s="10">
        <f t="shared" si="5"/>
        <v>0</v>
      </c>
      <c r="I31" s="10">
        <f t="shared" si="5"/>
        <v>0</v>
      </c>
      <c r="J31" s="10">
        <f t="shared" si="5"/>
        <v>0</v>
      </c>
      <c r="K31" s="10">
        <f t="shared" si="5"/>
        <v>0</v>
      </c>
      <c r="L31" s="10">
        <f t="shared" si="5"/>
        <v>786</v>
      </c>
      <c r="M31" s="10">
        <f t="shared" si="5"/>
        <v>0</v>
      </c>
    </row>
    <row r="32" spans="1:13" ht="12.75">
      <c r="A32" s="2" t="s">
        <v>46</v>
      </c>
      <c r="B32" s="13" t="s">
        <v>47</v>
      </c>
      <c r="C32" s="11">
        <f t="shared" si="0"/>
        <v>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2.75">
      <c r="A33" s="2" t="s">
        <v>46</v>
      </c>
      <c r="B33" s="2" t="s">
        <v>48</v>
      </c>
      <c r="C33" s="11">
        <f t="shared" si="0"/>
        <v>460</v>
      </c>
      <c r="D33" s="21">
        <v>402</v>
      </c>
      <c r="E33" s="21">
        <v>57</v>
      </c>
      <c r="F33" s="21">
        <v>0</v>
      </c>
      <c r="G33" s="21">
        <v>0</v>
      </c>
      <c r="H33" s="21">
        <v>1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</row>
    <row r="34" spans="1:13" s="6" customFormat="1" ht="12.75">
      <c r="A34" s="6" t="s">
        <v>46</v>
      </c>
      <c r="B34" s="6" t="s">
        <v>49</v>
      </c>
      <c r="C34" s="7">
        <f t="shared" si="0"/>
        <v>9289</v>
      </c>
      <c r="D34" s="20">
        <v>7720</v>
      </c>
      <c r="E34" s="20">
        <v>1178</v>
      </c>
      <c r="F34" s="20">
        <v>68</v>
      </c>
      <c r="G34" s="20">
        <v>2</v>
      </c>
      <c r="H34" s="20">
        <v>2</v>
      </c>
      <c r="I34" s="20">
        <v>0</v>
      </c>
      <c r="J34" s="20">
        <v>0</v>
      </c>
      <c r="K34" s="20">
        <v>37</v>
      </c>
      <c r="L34" s="20">
        <v>228</v>
      </c>
      <c r="M34" s="20">
        <v>54</v>
      </c>
    </row>
    <row r="35" spans="1:13" s="6" customFormat="1" ht="12.75">
      <c r="A35" s="6" t="s">
        <v>46</v>
      </c>
      <c r="B35" s="6" t="s">
        <v>50</v>
      </c>
      <c r="C35" s="7">
        <f t="shared" si="0"/>
        <v>207</v>
      </c>
      <c r="D35" s="20">
        <v>200</v>
      </c>
      <c r="E35" s="20">
        <v>0</v>
      </c>
      <c r="F35" s="20">
        <v>0</v>
      </c>
      <c r="G35" s="20">
        <v>1</v>
      </c>
      <c r="H35" s="20">
        <v>1</v>
      </c>
      <c r="I35" s="20">
        <v>0</v>
      </c>
      <c r="J35" s="20">
        <v>0</v>
      </c>
      <c r="K35" s="20">
        <v>5</v>
      </c>
      <c r="L35" s="20">
        <v>0</v>
      </c>
      <c r="M35" s="20">
        <v>0</v>
      </c>
    </row>
    <row r="36" spans="1:13" s="6" customFormat="1" ht="12.75">
      <c r="A36" s="6" t="s">
        <v>46</v>
      </c>
      <c r="B36" s="6" t="s">
        <v>51</v>
      </c>
      <c r="C36" s="7">
        <f t="shared" si="0"/>
        <v>4623</v>
      </c>
      <c r="D36" s="20">
        <v>3707</v>
      </c>
      <c r="E36" s="20">
        <v>639</v>
      </c>
      <c r="F36" s="20">
        <v>17</v>
      </c>
      <c r="G36" s="20">
        <v>1</v>
      </c>
      <c r="H36" s="20">
        <v>1</v>
      </c>
      <c r="I36" s="20">
        <v>0</v>
      </c>
      <c r="J36" s="20">
        <v>0</v>
      </c>
      <c r="K36" s="20">
        <v>50</v>
      </c>
      <c r="L36" s="20">
        <v>170</v>
      </c>
      <c r="M36" s="20">
        <v>38</v>
      </c>
    </row>
    <row r="37" spans="1:13" s="6" customFormat="1" ht="12.75">
      <c r="A37" s="6" t="s">
        <v>46</v>
      </c>
      <c r="B37" s="6" t="s">
        <v>52</v>
      </c>
      <c r="C37" s="7">
        <f t="shared" si="0"/>
        <v>3217</v>
      </c>
      <c r="D37" s="20">
        <v>2502</v>
      </c>
      <c r="E37" s="20">
        <v>371</v>
      </c>
      <c r="F37" s="20">
        <v>124</v>
      </c>
      <c r="G37" s="20">
        <v>1</v>
      </c>
      <c r="H37" s="20">
        <v>1</v>
      </c>
      <c r="I37" s="20">
        <v>0</v>
      </c>
      <c r="J37" s="20">
        <v>0</v>
      </c>
      <c r="K37" s="20">
        <v>12</v>
      </c>
      <c r="L37" s="20">
        <v>195</v>
      </c>
      <c r="M37" s="20">
        <v>11</v>
      </c>
    </row>
    <row r="38" spans="1:13" s="6" customFormat="1" ht="12.75">
      <c r="A38" s="6" t="s">
        <v>46</v>
      </c>
      <c r="B38" s="6" t="s">
        <v>53</v>
      </c>
      <c r="C38" s="7">
        <f t="shared" si="0"/>
        <v>3127</v>
      </c>
      <c r="D38" s="20">
        <v>2519</v>
      </c>
      <c r="E38" s="20">
        <v>327</v>
      </c>
      <c r="F38" s="20">
        <v>120</v>
      </c>
      <c r="G38" s="20">
        <v>1</v>
      </c>
      <c r="H38" s="20">
        <v>2</v>
      </c>
      <c r="I38" s="20">
        <v>0</v>
      </c>
      <c r="J38" s="20">
        <v>0</v>
      </c>
      <c r="K38" s="20">
        <v>44</v>
      </c>
      <c r="L38" s="20">
        <v>108</v>
      </c>
      <c r="M38" s="20">
        <v>6</v>
      </c>
    </row>
    <row r="39" spans="1:13" s="6" customFormat="1" ht="12.75">
      <c r="A39" s="6" t="s">
        <v>46</v>
      </c>
      <c r="B39" s="6" t="s">
        <v>54</v>
      </c>
      <c r="C39" s="7">
        <f t="shared" si="0"/>
        <v>159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159</v>
      </c>
      <c r="M39" s="7">
        <v>0</v>
      </c>
    </row>
    <row r="40" spans="1:13" s="6" customFormat="1" ht="12.75">
      <c r="A40" s="6" t="s">
        <v>46</v>
      </c>
      <c r="B40" s="6" t="s">
        <v>55</v>
      </c>
      <c r="C40" s="7">
        <f t="shared" si="0"/>
        <v>37317</v>
      </c>
      <c r="D40" s="20">
        <v>31973</v>
      </c>
      <c r="E40" s="20">
        <v>3557</v>
      </c>
      <c r="F40" s="20">
        <v>1272</v>
      </c>
      <c r="G40" s="20">
        <v>1</v>
      </c>
      <c r="H40" s="20">
        <v>5</v>
      </c>
      <c r="I40" s="20">
        <v>0</v>
      </c>
      <c r="J40" s="20">
        <v>0</v>
      </c>
      <c r="K40" s="20">
        <v>313</v>
      </c>
      <c r="L40" s="20">
        <v>0</v>
      </c>
      <c r="M40" s="20">
        <v>196</v>
      </c>
    </row>
    <row r="41" spans="1:13" s="6" customFormat="1" ht="12.75">
      <c r="A41" s="6" t="s">
        <v>46</v>
      </c>
      <c r="B41" s="6" t="s">
        <v>56</v>
      </c>
      <c r="C41" s="7">
        <f t="shared" si="0"/>
        <v>2223</v>
      </c>
      <c r="D41" s="20">
        <v>1836</v>
      </c>
      <c r="E41" s="20">
        <v>272</v>
      </c>
      <c r="F41" s="20">
        <v>9</v>
      </c>
      <c r="G41" s="20">
        <v>1</v>
      </c>
      <c r="H41" s="20">
        <v>1</v>
      </c>
      <c r="I41" s="20">
        <v>0</v>
      </c>
      <c r="J41" s="20">
        <v>0</v>
      </c>
      <c r="K41" s="20">
        <v>5</v>
      </c>
      <c r="L41" s="20">
        <v>92</v>
      </c>
      <c r="M41" s="20">
        <v>7</v>
      </c>
    </row>
    <row r="42" spans="1:13" s="6" customFormat="1" ht="12.75">
      <c r="A42" s="6" t="s">
        <v>46</v>
      </c>
      <c r="B42" s="6" t="s">
        <v>57</v>
      </c>
      <c r="C42" s="7">
        <f t="shared" si="0"/>
        <v>3302</v>
      </c>
      <c r="D42" s="20">
        <v>2574</v>
      </c>
      <c r="E42" s="20">
        <v>284</v>
      </c>
      <c r="F42" s="20">
        <v>122</v>
      </c>
      <c r="G42" s="20">
        <v>2</v>
      </c>
      <c r="H42" s="20">
        <v>2</v>
      </c>
      <c r="I42" s="20">
        <v>0</v>
      </c>
      <c r="J42" s="20">
        <v>0</v>
      </c>
      <c r="K42" s="20">
        <v>71</v>
      </c>
      <c r="L42" s="20">
        <v>238</v>
      </c>
      <c r="M42" s="20">
        <v>9</v>
      </c>
    </row>
    <row r="43" spans="1:13" s="6" customFormat="1" ht="12.75">
      <c r="A43" s="6" t="s">
        <v>46</v>
      </c>
      <c r="B43" s="6" t="s">
        <v>58</v>
      </c>
      <c r="C43" s="7">
        <f t="shared" si="0"/>
        <v>1631</v>
      </c>
      <c r="D43" s="20">
        <v>1276</v>
      </c>
      <c r="E43" s="20">
        <v>230</v>
      </c>
      <c r="F43" s="20">
        <v>13</v>
      </c>
      <c r="G43" s="20">
        <v>0</v>
      </c>
      <c r="H43" s="20">
        <v>1</v>
      </c>
      <c r="I43" s="20">
        <v>0</v>
      </c>
      <c r="J43" s="20">
        <v>0</v>
      </c>
      <c r="K43" s="20">
        <v>18</v>
      </c>
      <c r="L43" s="20">
        <v>93</v>
      </c>
      <c r="M43" s="20">
        <v>0</v>
      </c>
    </row>
    <row r="44" spans="1:13" s="6" customFormat="1" ht="12.75">
      <c r="A44" s="6" t="s">
        <v>46</v>
      </c>
      <c r="B44" s="6" t="s">
        <v>59</v>
      </c>
      <c r="C44" s="7">
        <f t="shared" si="0"/>
        <v>1834</v>
      </c>
      <c r="D44" s="20">
        <v>1463</v>
      </c>
      <c r="E44" s="20">
        <v>176</v>
      </c>
      <c r="F44" s="20">
        <v>14</v>
      </c>
      <c r="G44" s="20">
        <v>1</v>
      </c>
      <c r="H44" s="20">
        <v>1</v>
      </c>
      <c r="I44" s="20">
        <v>0</v>
      </c>
      <c r="J44" s="20">
        <v>0</v>
      </c>
      <c r="K44" s="20">
        <v>50</v>
      </c>
      <c r="L44" s="20">
        <v>126</v>
      </c>
      <c r="M44" s="20">
        <v>3</v>
      </c>
    </row>
    <row r="45" spans="1:13" ht="12.75">
      <c r="A45" s="2" t="s">
        <v>46</v>
      </c>
      <c r="B45" s="2" t="s">
        <v>60</v>
      </c>
      <c r="C45" s="14">
        <f t="shared" si="0"/>
        <v>2015</v>
      </c>
      <c r="D45" s="22">
        <v>1655</v>
      </c>
      <c r="E45" s="22">
        <v>188</v>
      </c>
      <c r="F45" s="22">
        <v>0</v>
      </c>
      <c r="G45" s="22">
        <v>0</v>
      </c>
      <c r="H45" s="22">
        <v>1</v>
      </c>
      <c r="I45" s="22">
        <v>0</v>
      </c>
      <c r="J45" s="22">
        <v>0</v>
      </c>
      <c r="K45" s="22">
        <v>36</v>
      </c>
      <c r="L45" s="22">
        <v>131</v>
      </c>
      <c r="M45" s="22">
        <v>4</v>
      </c>
    </row>
    <row r="46" spans="1:13" s="6" customFormat="1" ht="12.75">
      <c r="A46" s="6" t="s">
        <v>46</v>
      </c>
      <c r="B46" s="6" t="s">
        <v>61</v>
      </c>
      <c r="C46" s="7">
        <f t="shared" si="0"/>
        <v>1267</v>
      </c>
      <c r="D46" s="20">
        <v>821</v>
      </c>
      <c r="E46" s="20">
        <v>138</v>
      </c>
      <c r="F46" s="20">
        <v>12</v>
      </c>
      <c r="G46" s="20">
        <v>1</v>
      </c>
      <c r="H46" s="20">
        <v>1</v>
      </c>
      <c r="I46" s="20">
        <v>0</v>
      </c>
      <c r="J46" s="20">
        <v>0</v>
      </c>
      <c r="K46" s="20">
        <v>12</v>
      </c>
      <c r="L46" s="20">
        <v>272</v>
      </c>
      <c r="M46" s="20">
        <v>10</v>
      </c>
    </row>
    <row r="47" spans="1:13" ht="12.75">
      <c r="A47" s="2" t="s">
        <v>46</v>
      </c>
      <c r="B47" s="2" t="s">
        <v>62</v>
      </c>
      <c r="C47" s="11">
        <f t="shared" si="0"/>
        <v>910</v>
      </c>
      <c r="D47" s="21">
        <v>705</v>
      </c>
      <c r="E47" s="21">
        <v>76</v>
      </c>
      <c r="F47" s="21">
        <v>28</v>
      </c>
      <c r="G47" s="21">
        <v>0</v>
      </c>
      <c r="H47" s="21">
        <v>1</v>
      </c>
      <c r="I47" s="21">
        <v>0</v>
      </c>
      <c r="J47" s="21">
        <v>0</v>
      </c>
      <c r="K47" s="21">
        <v>19</v>
      </c>
      <c r="L47" s="21">
        <v>80</v>
      </c>
      <c r="M47" s="21">
        <v>1</v>
      </c>
    </row>
    <row r="48" spans="1:13" s="9" customFormat="1" ht="12.75">
      <c r="A48" s="8" t="s">
        <v>63</v>
      </c>
      <c r="C48" s="10">
        <f t="shared" si="0"/>
        <v>71581</v>
      </c>
      <c r="D48" s="10">
        <f aca="true" t="shared" si="6" ref="D48:M48">SUM(D32:D47)</f>
        <v>59353</v>
      </c>
      <c r="E48" s="10">
        <f t="shared" si="6"/>
        <v>7493</v>
      </c>
      <c r="F48" s="10">
        <f t="shared" si="6"/>
        <v>1799</v>
      </c>
      <c r="G48" s="10">
        <f t="shared" si="6"/>
        <v>12</v>
      </c>
      <c r="H48" s="10">
        <f t="shared" si="6"/>
        <v>21</v>
      </c>
      <c r="I48" s="10">
        <f t="shared" si="6"/>
        <v>0</v>
      </c>
      <c r="J48" s="10">
        <f t="shared" si="6"/>
        <v>0</v>
      </c>
      <c r="K48" s="10">
        <f t="shared" si="6"/>
        <v>672</v>
      </c>
      <c r="L48" s="10">
        <f t="shared" si="6"/>
        <v>1892</v>
      </c>
      <c r="M48" s="10">
        <f t="shared" si="6"/>
        <v>339</v>
      </c>
    </row>
    <row r="49" spans="1:13" s="6" customFormat="1" ht="12.75">
      <c r="A49" s="6" t="s">
        <v>64</v>
      </c>
      <c r="B49" s="6" t="s">
        <v>65</v>
      </c>
      <c r="C49" s="7">
        <f t="shared" si="0"/>
        <v>9091</v>
      </c>
      <c r="D49" s="20">
        <v>7381</v>
      </c>
      <c r="E49" s="20">
        <v>586</v>
      </c>
      <c r="F49" s="20">
        <v>380</v>
      </c>
      <c r="G49" s="20">
        <v>1</v>
      </c>
      <c r="H49" s="20">
        <v>1</v>
      </c>
      <c r="I49" s="20">
        <v>0</v>
      </c>
      <c r="J49" s="20">
        <v>24</v>
      </c>
      <c r="K49" s="20">
        <v>69</v>
      </c>
      <c r="L49" s="20">
        <v>591</v>
      </c>
      <c r="M49" s="20">
        <v>58</v>
      </c>
    </row>
    <row r="50" spans="1:13" s="6" customFormat="1" ht="12.75">
      <c r="A50" s="6" t="s">
        <v>64</v>
      </c>
      <c r="B50" s="6" t="s">
        <v>66</v>
      </c>
      <c r="C50" s="7">
        <f t="shared" si="0"/>
        <v>285</v>
      </c>
      <c r="D50" s="20">
        <v>200</v>
      </c>
      <c r="E50" s="20">
        <v>12</v>
      </c>
      <c r="F50" s="20">
        <v>5</v>
      </c>
      <c r="G50" s="20">
        <v>0</v>
      </c>
      <c r="H50" s="20">
        <v>1</v>
      </c>
      <c r="I50" s="20">
        <v>0</v>
      </c>
      <c r="J50" s="20">
        <v>0</v>
      </c>
      <c r="K50" s="20">
        <v>0</v>
      </c>
      <c r="L50" s="20">
        <v>67</v>
      </c>
      <c r="M50" s="20">
        <v>0</v>
      </c>
    </row>
    <row r="51" spans="1:13" s="6" customFormat="1" ht="12.75">
      <c r="A51" s="6" t="s">
        <v>64</v>
      </c>
      <c r="B51" s="6" t="s">
        <v>67</v>
      </c>
      <c r="C51" s="7">
        <f t="shared" si="0"/>
        <v>309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309</v>
      </c>
      <c r="M51" s="20">
        <v>0</v>
      </c>
    </row>
    <row r="52" spans="1:13" s="9" customFormat="1" ht="12.75">
      <c r="A52" s="8" t="s">
        <v>68</v>
      </c>
      <c r="C52" s="10">
        <f t="shared" si="0"/>
        <v>9685</v>
      </c>
      <c r="D52" s="10">
        <f>SUM(D49:D51)</f>
        <v>7581</v>
      </c>
      <c r="E52" s="10">
        <f aca="true" t="shared" si="7" ref="E52:M52">SUM(E49:E51)</f>
        <v>598</v>
      </c>
      <c r="F52" s="10">
        <f t="shared" si="7"/>
        <v>385</v>
      </c>
      <c r="G52" s="10">
        <f t="shared" si="7"/>
        <v>1</v>
      </c>
      <c r="H52" s="10">
        <f t="shared" si="7"/>
        <v>2</v>
      </c>
      <c r="I52" s="10">
        <f t="shared" si="7"/>
        <v>0</v>
      </c>
      <c r="J52" s="10">
        <f t="shared" si="7"/>
        <v>24</v>
      </c>
      <c r="K52" s="10">
        <f t="shared" si="7"/>
        <v>69</v>
      </c>
      <c r="L52" s="10">
        <f t="shared" si="7"/>
        <v>967</v>
      </c>
      <c r="M52" s="10">
        <f t="shared" si="7"/>
        <v>58</v>
      </c>
    </row>
    <row r="53" spans="1:13" s="6" customFormat="1" ht="12.75">
      <c r="A53" s="6" t="s">
        <v>69</v>
      </c>
      <c r="B53" s="6" t="s">
        <v>70</v>
      </c>
      <c r="C53" s="7">
        <f t="shared" si="0"/>
        <v>60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60</v>
      </c>
      <c r="M53" s="20">
        <v>0</v>
      </c>
    </row>
    <row r="54" spans="1:13" s="6" customFormat="1" ht="12.75">
      <c r="A54" s="6" t="s">
        <v>69</v>
      </c>
      <c r="B54" s="6" t="s">
        <v>71</v>
      </c>
      <c r="C54" s="7">
        <f t="shared" si="0"/>
        <v>868</v>
      </c>
      <c r="D54" s="20">
        <v>0</v>
      </c>
      <c r="E54" s="20">
        <v>0</v>
      </c>
      <c r="F54" s="20">
        <v>89</v>
      </c>
      <c r="G54" s="20">
        <v>1</v>
      </c>
      <c r="H54" s="20">
        <v>1</v>
      </c>
      <c r="I54" s="20">
        <v>0</v>
      </c>
      <c r="J54" s="20">
        <v>0</v>
      </c>
      <c r="K54" s="20">
        <v>19</v>
      </c>
      <c r="L54" s="20">
        <v>758</v>
      </c>
      <c r="M54" s="20">
        <v>0</v>
      </c>
    </row>
    <row r="55" spans="1:13" s="9" customFormat="1" ht="12.75">
      <c r="A55" s="8" t="s">
        <v>72</v>
      </c>
      <c r="C55" s="10">
        <f t="shared" si="0"/>
        <v>928</v>
      </c>
      <c r="D55" s="10">
        <f>SUM(D53:D54)</f>
        <v>0</v>
      </c>
      <c r="E55" s="10">
        <f aca="true" t="shared" si="8" ref="E55:M55">SUM(E53:E54)</f>
        <v>0</v>
      </c>
      <c r="F55" s="10">
        <f t="shared" si="8"/>
        <v>89</v>
      </c>
      <c r="G55" s="10">
        <f t="shared" si="8"/>
        <v>1</v>
      </c>
      <c r="H55" s="10">
        <f t="shared" si="8"/>
        <v>1</v>
      </c>
      <c r="I55" s="10">
        <f t="shared" si="8"/>
        <v>0</v>
      </c>
      <c r="J55" s="10">
        <f t="shared" si="8"/>
        <v>0</v>
      </c>
      <c r="K55" s="10">
        <f t="shared" si="8"/>
        <v>19</v>
      </c>
      <c r="L55" s="10">
        <f t="shared" si="8"/>
        <v>818</v>
      </c>
      <c r="M55" s="10">
        <f t="shared" si="8"/>
        <v>0</v>
      </c>
    </row>
    <row r="56" spans="1:13" s="6" customFormat="1" ht="12.75">
      <c r="A56" s="6" t="s">
        <v>73</v>
      </c>
      <c r="B56" s="6" t="s">
        <v>74</v>
      </c>
      <c r="C56" s="7">
        <f aca="true" t="shared" si="9" ref="C56:C86">SUM(D56:M56)</f>
        <v>800</v>
      </c>
      <c r="D56" s="20">
        <v>574</v>
      </c>
      <c r="E56" s="20">
        <v>96</v>
      </c>
      <c r="F56" s="20">
        <v>5</v>
      </c>
      <c r="G56" s="20">
        <v>1</v>
      </c>
      <c r="H56" s="20">
        <v>1</v>
      </c>
      <c r="I56" s="20">
        <v>0</v>
      </c>
      <c r="J56" s="20">
        <v>0</v>
      </c>
      <c r="K56" s="20">
        <v>12</v>
      </c>
      <c r="L56" s="20">
        <v>95</v>
      </c>
      <c r="M56" s="20">
        <v>16</v>
      </c>
    </row>
    <row r="57" spans="1:13" s="6" customFormat="1" ht="12.75">
      <c r="A57" s="6" t="s">
        <v>73</v>
      </c>
      <c r="B57" s="6" t="s">
        <v>75</v>
      </c>
      <c r="C57" s="7">
        <f t="shared" si="9"/>
        <v>449</v>
      </c>
      <c r="D57" s="20">
        <v>436</v>
      </c>
      <c r="E57" s="20">
        <v>0</v>
      </c>
      <c r="F57" s="20">
        <v>6</v>
      </c>
      <c r="G57" s="20">
        <v>0</v>
      </c>
      <c r="H57" s="20">
        <v>1</v>
      </c>
      <c r="I57" s="20">
        <v>0</v>
      </c>
      <c r="J57" s="20">
        <v>0</v>
      </c>
      <c r="K57" s="20">
        <v>6</v>
      </c>
      <c r="L57" s="20">
        <v>0</v>
      </c>
      <c r="M57" s="20">
        <v>0</v>
      </c>
    </row>
    <row r="58" spans="1:13" s="9" customFormat="1" ht="12.75">
      <c r="A58" s="8" t="s">
        <v>76</v>
      </c>
      <c r="C58" s="10">
        <f t="shared" si="9"/>
        <v>1249</v>
      </c>
      <c r="D58" s="10">
        <f>SUM(D56:D57)</f>
        <v>1010</v>
      </c>
      <c r="E58" s="10">
        <f aca="true" t="shared" si="10" ref="E58:M58">SUM(E56:E57)</f>
        <v>96</v>
      </c>
      <c r="F58" s="10">
        <f t="shared" si="10"/>
        <v>11</v>
      </c>
      <c r="G58" s="10">
        <f t="shared" si="10"/>
        <v>1</v>
      </c>
      <c r="H58" s="10">
        <f t="shared" si="10"/>
        <v>2</v>
      </c>
      <c r="I58" s="10">
        <f t="shared" si="10"/>
        <v>0</v>
      </c>
      <c r="J58" s="10">
        <f t="shared" si="10"/>
        <v>0</v>
      </c>
      <c r="K58" s="10">
        <f t="shared" si="10"/>
        <v>18</v>
      </c>
      <c r="L58" s="10">
        <f t="shared" si="10"/>
        <v>95</v>
      </c>
      <c r="M58" s="10">
        <f t="shared" si="10"/>
        <v>16</v>
      </c>
    </row>
    <row r="59" spans="1:13" ht="12.75">
      <c r="A59" s="2" t="s">
        <v>77</v>
      </c>
      <c r="B59" s="9" t="s">
        <v>78</v>
      </c>
      <c r="C59" s="11">
        <f t="shared" si="9"/>
        <v>470</v>
      </c>
      <c r="D59" s="11">
        <v>383</v>
      </c>
      <c r="E59" s="11">
        <v>30</v>
      </c>
      <c r="F59" s="11">
        <v>56</v>
      </c>
      <c r="G59" s="11">
        <v>0</v>
      </c>
      <c r="H59" s="11">
        <v>1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</row>
    <row r="60" spans="1:13" s="6" customFormat="1" ht="12.75">
      <c r="A60" s="6" t="s">
        <v>77</v>
      </c>
      <c r="B60" s="6" t="s">
        <v>79</v>
      </c>
      <c r="C60" s="7">
        <f t="shared" si="9"/>
        <v>954</v>
      </c>
      <c r="D60" s="20">
        <v>877</v>
      </c>
      <c r="E60" s="20">
        <v>75</v>
      </c>
      <c r="F60" s="20">
        <v>1</v>
      </c>
      <c r="G60" s="20">
        <v>0</v>
      </c>
      <c r="H60" s="20">
        <v>1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</row>
    <row r="61" spans="1:13" ht="12.75">
      <c r="A61" s="2" t="s">
        <v>77</v>
      </c>
      <c r="B61" s="2" t="s">
        <v>80</v>
      </c>
      <c r="C61" s="11">
        <f t="shared" si="9"/>
        <v>177</v>
      </c>
      <c r="D61" s="21">
        <v>122</v>
      </c>
      <c r="E61" s="21">
        <v>31</v>
      </c>
      <c r="F61" s="21">
        <v>6</v>
      </c>
      <c r="G61" s="21">
        <v>0</v>
      </c>
      <c r="H61" s="21">
        <v>1</v>
      </c>
      <c r="I61" s="21">
        <v>0</v>
      </c>
      <c r="J61" s="21">
        <v>0</v>
      </c>
      <c r="K61" s="21">
        <v>2</v>
      </c>
      <c r="L61" s="21">
        <v>9</v>
      </c>
      <c r="M61" s="21">
        <v>6</v>
      </c>
    </row>
    <row r="62" spans="1:13" s="6" customFormat="1" ht="12.75">
      <c r="A62" s="6" t="s">
        <v>77</v>
      </c>
      <c r="B62" s="6" t="s">
        <v>81</v>
      </c>
      <c r="C62" s="7">
        <f t="shared" si="9"/>
        <v>26543</v>
      </c>
      <c r="D62" s="20">
        <v>23890</v>
      </c>
      <c r="E62" s="20">
        <v>1578</v>
      </c>
      <c r="F62" s="20">
        <v>767</v>
      </c>
      <c r="G62" s="20">
        <v>1</v>
      </c>
      <c r="H62" s="20">
        <v>1</v>
      </c>
      <c r="I62" s="20">
        <v>0</v>
      </c>
      <c r="J62" s="20">
        <v>0</v>
      </c>
      <c r="K62" s="20">
        <v>204</v>
      </c>
      <c r="L62" s="20">
        <v>32</v>
      </c>
      <c r="M62" s="20">
        <v>70</v>
      </c>
    </row>
    <row r="63" spans="1:13" s="6" customFormat="1" ht="12.75">
      <c r="A63" s="6" t="s">
        <v>77</v>
      </c>
      <c r="B63" s="6" t="s">
        <v>82</v>
      </c>
      <c r="C63" s="7">
        <f t="shared" si="9"/>
        <v>1545</v>
      </c>
      <c r="D63" s="20">
        <v>1132</v>
      </c>
      <c r="E63" s="20">
        <v>152</v>
      </c>
      <c r="F63" s="20">
        <v>14</v>
      </c>
      <c r="G63" s="20">
        <v>0</v>
      </c>
      <c r="H63" s="20">
        <v>1</v>
      </c>
      <c r="I63" s="20">
        <v>0</v>
      </c>
      <c r="J63" s="20">
        <v>62</v>
      </c>
      <c r="K63" s="20">
        <v>27</v>
      </c>
      <c r="L63" s="20">
        <v>157</v>
      </c>
      <c r="M63" s="20">
        <v>0</v>
      </c>
    </row>
    <row r="64" spans="1:13" s="6" customFormat="1" ht="12.75">
      <c r="A64" s="6" t="s">
        <v>77</v>
      </c>
      <c r="B64" s="6" t="s">
        <v>83</v>
      </c>
      <c r="C64" s="7">
        <f t="shared" si="9"/>
        <v>2429</v>
      </c>
      <c r="D64" s="20">
        <v>1915</v>
      </c>
      <c r="E64" s="20">
        <v>314</v>
      </c>
      <c r="F64" s="20">
        <v>146</v>
      </c>
      <c r="G64" s="20">
        <v>1</v>
      </c>
      <c r="H64" s="20">
        <v>1</v>
      </c>
      <c r="I64" s="20">
        <v>0</v>
      </c>
      <c r="J64" s="20">
        <v>0</v>
      </c>
      <c r="K64" s="20">
        <v>24</v>
      </c>
      <c r="L64" s="20">
        <v>28</v>
      </c>
      <c r="M64" s="20">
        <v>0</v>
      </c>
    </row>
    <row r="65" spans="1:13" s="6" customFormat="1" ht="12.75">
      <c r="A65" s="6" t="s">
        <v>77</v>
      </c>
      <c r="B65" s="6" t="s">
        <v>84</v>
      </c>
      <c r="C65" s="7">
        <f t="shared" si="9"/>
        <v>5519</v>
      </c>
      <c r="D65" s="20">
        <v>5097</v>
      </c>
      <c r="E65" s="20">
        <v>354</v>
      </c>
      <c r="F65" s="20">
        <v>21</v>
      </c>
      <c r="G65" s="20">
        <v>1</v>
      </c>
      <c r="H65" s="20">
        <v>1</v>
      </c>
      <c r="I65" s="20">
        <v>0</v>
      </c>
      <c r="J65" s="20">
        <v>0</v>
      </c>
      <c r="K65" s="20">
        <v>44</v>
      </c>
      <c r="L65" s="20">
        <v>0</v>
      </c>
      <c r="M65" s="20">
        <v>1</v>
      </c>
    </row>
    <row r="66" spans="1:13" s="9" customFormat="1" ht="12.75">
      <c r="A66" s="8" t="s">
        <v>85</v>
      </c>
      <c r="C66" s="10">
        <f t="shared" si="9"/>
        <v>37637</v>
      </c>
      <c r="D66" s="10">
        <f>SUM(D59:D65)</f>
        <v>33416</v>
      </c>
      <c r="E66" s="10">
        <f aca="true" t="shared" si="11" ref="E66:M66">SUM(E59:E65)</f>
        <v>2534</v>
      </c>
      <c r="F66" s="10">
        <f t="shared" si="11"/>
        <v>1011</v>
      </c>
      <c r="G66" s="10">
        <f t="shared" si="11"/>
        <v>3</v>
      </c>
      <c r="H66" s="10">
        <f t="shared" si="11"/>
        <v>7</v>
      </c>
      <c r="I66" s="10">
        <f t="shared" si="11"/>
        <v>0</v>
      </c>
      <c r="J66" s="10">
        <f t="shared" si="11"/>
        <v>62</v>
      </c>
      <c r="K66" s="10">
        <f t="shared" si="11"/>
        <v>301</v>
      </c>
      <c r="L66" s="10">
        <f t="shared" si="11"/>
        <v>226</v>
      </c>
      <c r="M66" s="10">
        <f t="shared" si="11"/>
        <v>77</v>
      </c>
    </row>
    <row r="67" spans="1:13" s="6" customFormat="1" ht="12.75">
      <c r="A67" s="6" t="s">
        <v>86</v>
      </c>
      <c r="B67" s="6" t="s">
        <v>87</v>
      </c>
      <c r="C67" s="7">
        <f t="shared" si="9"/>
        <v>0</v>
      </c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s="9" customFormat="1" ht="12.75">
      <c r="A68" s="8" t="s">
        <v>88</v>
      </c>
      <c r="C68" s="10">
        <f t="shared" si="9"/>
        <v>0</v>
      </c>
      <c r="D68" s="10">
        <f>SUM(D67)</f>
        <v>0</v>
      </c>
      <c r="E68" s="10">
        <f aca="true" t="shared" si="12" ref="E68:M68">SUM(E67)</f>
        <v>0</v>
      </c>
      <c r="F68" s="10">
        <f t="shared" si="12"/>
        <v>0</v>
      </c>
      <c r="G68" s="10">
        <f t="shared" si="12"/>
        <v>0</v>
      </c>
      <c r="H68" s="10">
        <f t="shared" si="12"/>
        <v>0</v>
      </c>
      <c r="I68" s="10">
        <f t="shared" si="12"/>
        <v>0</v>
      </c>
      <c r="J68" s="10">
        <f t="shared" si="12"/>
        <v>0</v>
      </c>
      <c r="K68" s="10">
        <f t="shared" si="12"/>
        <v>0</v>
      </c>
      <c r="L68" s="10">
        <f t="shared" si="12"/>
        <v>0</v>
      </c>
      <c r="M68" s="10">
        <f t="shared" si="12"/>
        <v>0</v>
      </c>
    </row>
    <row r="69" spans="1:13" s="6" customFormat="1" ht="12.75">
      <c r="A69" s="6" t="s">
        <v>89</v>
      </c>
      <c r="B69" s="6" t="s">
        <v>90</v>
      </c>
      <c r="C69" s="7">
        <f t="shared" si="9"/>
        <v>1020</v>
      </c>
      <c r="D69" s="20">
        <v>390</v>
      </c>
      <c r="E69" s="20">
        <v>58</v>
      </c>
      <c r="F69" s="20">
        <v>9</v>
      </c>
      <c r="G69" s="20">
        <v>0</v>
      </c>
      <c r="H69" s="20">
        <v>5</v>
      </c>
      <c r="I69" s="20">
        <v>0</v>
      </c>
      <c r="J69" s="20">
        <v>0</v>
      </c>
      <c r="K69" s="20">
        <v>15</v>
      </c>
      <c r="L69" s="20">
        <v>536</v>
      </c>
      <c r="M69" s="20">
        <v>7</v>
      </c>
    </row>
    <row r="70" spans="1:13" s="9" customFormat="1" ht="12.75">
      <c r="A70" s="8" t="s">
        <v>91</v>
      </c>
      <c r="C70" s="10">
        <f>SUM(C69)</f>
        <v>1020</v>
      </c>
      <c r="D70" s="10">
        <f aca="true" t="shared" si="13" ref="D70:M70">SUM(D69)</f>
        <v>390</v>
      </c>
      <c r="E70" s="10">
        <f t="shared" si="13"/>
        <v>58</v>
      </c>
      <c r="F70" s="10">
        <f t="shared" si="13"/>
        <v>9</v>
      </c>
      <c r="G70" s="10">
        <f t="shared" si="13"/>
        <v>0</v>
      </c>
      <c r="H70" s="10">
        <f t="shared" si="13"/>
        <v>5</v>
      </c>
      <c r="I70" s="10">
        <f t="shared" si="13"/>
        <v>0</v>
      </c>
      <c r="J70" s="10">
        <f t="shared" si="13"/>
        <v>0</v>
      </c>
      <c r="K70" s="10">
        <f t="shared" si="13"/>
        <v>15</v>
      </c>
      <c r="L70" s="10">
        <f t="shared" si="13"/>
        <v>536</v>
      </c>
      <c r="M70" s="10">
        <f t="shared" si="13"/>
        <v>7</v>
      </c>
    </row>
    <row r="71" spans="1:13" s="6" customFormat="1" ht="12.75">
      <c r="A71" s="6" t="s">
        <v>92</v>
      </c>
      <c r="B71" s="6" t="s">
        <v>93</v>
      </c>
      <c r="C71" s="7">
        <f t="shared" si="9"/>
        <v>694</v>
      </c>
      <c r="D71" s="20">
        <v>521</v>
      </c>
      <c r="E71" s="20">
        <v>64</v>
      </c>
      <c r="F71" s="20">
        <v>42</v>
      </c>
      <c r="G71" s="20">
        <v>0</v>
      </c>
      <c r="H71" s="20">
        <v>2</v>
      </c>
      <c r="I71" s="20">
        <v>0</v>
      </c>
      <c r="J71" s="20">
        <v>0</v>
      </c>
      <c r="K71" s="20">
        <v>8</v>
      </c>
      <c r="L71" s="20">
        <v>57</v>
      </c>
      <c r="M71" s="20">
        <v>0</v>
      </c>
    </row>
    <row r="72" spans="1:13" s="6" customFormat="1" ht="12.75">
      <c r="A72" s="6" t="s">
        <v>92</v>
      </c>
      <c r="B72" s="6" t="s">
        <v>94</v>
      </c>
      <c r="C72" s="7">
        <f t="shared" si="9"/>
        <v>9180</v>
      </c>
      <c r="D72" s="20">
        <v>7749</v>
      </c>
      <c r="E72" s="20">
        <v>881</v>
      </c>
      <c r="F72" s="20">
        <v>196</v>
      </c>
      <c r="G72" s="20">
        <v>1</v>
      </c>
      <c r="H72" s="20">
        <v>1</v>
      </c>
      <c r="I72" s="20">
        <v>0</v>
      </c>
      <c r="J72" s="20">
        <v>0</v>
      </c>
      <c r="K72" s="20">
        <v>119</v>
      </c>
      <c r="L72" s="20">
        <v>232</v>
      </c>
      <c r="M72" s="20">
        <v>1</v>
      </c>
    </row>
    <row r="73" spans="1:13" s="6" customFormat="1" ht="12.75">
      <c r="A73" s="6" t="s">
        <v>92</v>
      </c>
      <c r="B73" s="6" t="s">
        <v>95</v>
      </c>
      <c r="C73" s="7">
        <f t="shared" si="9"/>
        <v>1443</v>
      </c>
      <c r="D73" s="20">
        <v>1183</v>
      </c>
      <c r="E73" s="20">
        <v>212</v>
      </c>
      <c r="F73" s="20">
        <v>18</v>
      </c>
      <c r="G73" s="20">
        <v>1</v>
      </c>
      <c r="H73" s="20">
        <v>1</v>
      </c>
      <c r="I73" s="20">
        <v>0</v>
      </c>
      <c r="J73" s="20">
        <v>0</v>
      </c>
      <c r="K73" s="20">
        <v>25</v>
      </c>
      <c r="L73" s="20">
        <v>2</v>
      </c>
      <c r="M73" s="20">
        <v>1</v>
      </c>
    </row>
    <row r="74" spans="1:13" s="9" customFormat="1" ht="12.75">
      <c r="A74" s="8" t="s">
        <v>96</v>
      </c>
      <c r="C74" s="10">
        <f t="shared" si="9"/>
        <v>13357</v>
      </c>
      <c r="D74" s="10">
        <f>SUM(D68:D73)</f>
        <v>10233</v>
      </c>
      <c r="E74" s="10">
        <f aca="true" t="shared" si="14" ref="E74:M74">SUM(E68:E73)</f>
        <v>1273</v>
      </c>
      <c r="F74" s="10">
        <f t="shared" si="14"/>
        <v>274</v>
      </c>
      <c r="G74" s="10">
        <f t="shared" si="14"/>
        <v>2</v>
      </c>
      <c r="H74" s="10">
        <f t="shared" si="14"/>
        <v>14</v>
      </c>
      <c r="I74" s="10">
        <f t="shared" si="14"/>
        <v>0</v>
      </c>
      <c r="J74" s="10">
        <f t="shared" si="14"/>
        <v>0</v>
      </c>
      <c r="K74" s="10">
        <f t="shared" si="14"/>
        <v>182</v>
      </c>
      <c r="L74" s="10">
        <f t="shared" si="14"/>
        <v>1363</v>
      </c>
      <c r="M74" s="10">
        <f t="shared" si="14"/>
        <v>16</v>
      </c>
    </row>
    <row r="75" spans="1:13" s="6" customFormat="1" ht="12.75">
      <c r="A75" s="6" t="s">
        <v>97</v>
      </c>
      <c r="B75" s="6" t="s">
        <v>98</v>
      </c>
      <c r="C75" s="7">
        <f t="shared" si="9"/>
        <v>445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445</v>
      </c>
      <c r="M75" s="20">
        <v>0</v>
      </c>
    </row>
    <row r="76" spans="1:13" ht="12.75">
      <c r="A76" s="2" t="s">
        <v>97</v>
      </c>
      <c r="B76" s="2" t="s">
        <v>99</v>
      </c>
      <c r="C76" s="11">
        <f t="shared" si="9"/>
        <v>371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371</v>
      </c>
      <c r="M76" s="21">
        <v>0</v>
      </c>
    </row>
    <row r="77" spans="1:13" s="17" customFormat="1" ht="12.75">
      <c r="A77" s="15" t="s">
        <v>100</v>
      </c>
      <c r="C77" s="10">
        <f t="shared" si="9"/>
        <v>816</v>
      </c>
      <c r="D77" s="10">
        <f>SUM(D75:D76)</f>
        <v>0</v>
      </c>
      <c r="E77" s="10">
        <f aca="true" t="shared" si="15" ref="E77:M77">SUM(E75:E76)</f>
        <v>0</v>
      </c>
      <c r="F77" s="10">
        <f t="shared" si="15"/>
        <v>0</v>
      </c>
      <c r="G77" s="10">
        <f t="shared" si="15"/>
        <v>0</v>
      </c>
      <c r="H77" s="10">
        <f t="shared" si="15"/>
        <v>0</v>
      </c>
      <c r="I77" s="10">
        <f t="shared" si="15"/>
        <v>0</v>
      </c>
      <c r="J77" s="10">
        <f t="shared" si="15"/>
        <v>0</v>
      </c>
      <c r="K77" s="10">
        <f t="shared" si="15"/>
        <v>0</v>
      </c>
      <c r="L77" s="10">
        <f t="shared" si="15"/>
        <v>816</v>
      </c>
      <c r="M77" s="10">
        <f t="shared" si="15"/>
        <v>0</v>
      </c>
    </row>
    <row r="78" spans="1:13" ht="12.75">
      <c r="A78" s="2" t="s">
        <v>101</v>
      </c>
      <c r="B78" s="2" t="s">
        <v>102</v>
      </c>
      <c r="C78" s="11">
        <f t="shared" si="9"/>
        <v>189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189</v>
      </c>
      <c r="M78" s="21">
        <v>0</v>
      </c>
    </row>
    <row r="79" spans="1:13" s="6" customFormat="1" ht="12.75">
      <c r="A79" s="6" t="s">
        <v>101</v>
      </c>
      <c r="B79" s="6" t="s">
        <v>103</v>
      </c>
      <c r="C79" s="7">
        <f t="shared" si="9"/>
        <v>1232</v>
      </c>
      <c r="D79" s="20">
        <v>981</v>
      </c>
      <c r="E79" s="20">
        <v>146</v>
      </c>
      <c r="F79" s="20">
        <v>43</v>
      </c>
      <c r="G79" s="20">
        <v>1</v>
      </c>
      <c r="H79" s="20">
        <v>1</v>
      </c>
      <c r="I79" s="20">
        <v>0</v>
      </c>
      <c r="J79" s="20">
        <v>0</v>
      </c>
      <c r="K79" s="20">
        <v>28</v>
      </c>
      <c r="L79" s="20">
        <v>32</v>
      </c>
      <c r="M79" s="20">
        <v>0</v>
      </c>
    </row>
    <row r="80" spans="1:13" ht="12.75">
      <c r="A80" s="2" t="s">
        <v>101</v>
      </c>
      <c r="B80" s="2" t="s">
        <v>104</v>
      </c>
      <c r="C80" s="11">
        <f t="shared" si="9"/>
        <v>1301</v>
      </c>
      <c r="D80" s="11">
        <v>967</v>
      </c>
      <c r="E80" s="11">
        <v>97</v>
      </c>
      <c r="F80" s="11">
        <v>149</v>
      </c>
      <c r="G80" s="11">
        <v>1</v>
      </c>
      <c r="H80" s="11">
        <v>1</v>
      </c>
      <c r="I80" s="11">
        <v>0</v>
      </c>
      <c r="J80" s="11">
        <v>0</v>
      </c>
      <c r="K80" s="11">
        <v>37</v>
      </c>
      <c r="L80" s="11">
        <v>49</v>
      </c>
      <c r="M80" s="11">
        <v>0</v>
      </c>
    </row>
    <row r="81" spans="1:13" s="9" customFormat="1" ht="12.75">
      <c r="A81" s="8" t="s">
        <v>105</v>
      </c>
      <c r="C81" s="10">
        <f t="shared" si="9"/>
        <v>2722</v>
      </c>
      <c r="D81" s="10">
        <f>SUM(D78:D80)</f>
        <v>1948</v>
      </c>
      <c r="E81" s="10">
        <f aca="true" t="shared" si="16" ref="E81:M81">SUM(E78:E80)</f>
        <v>243</v>
      </c>
      <c r="F81" s="10">
        <f t="shared" si="16"/>
        <v>192</v>
      </c>
      <c r="G81" s="10">
        <f t="shared" si="16"/>
        <v>2</v>
      </c>
      <c r="H81" s="10">
        <f t="shared" si="16"/>
        <v>2</v>
      </c>
      <c r="I81" s="10">
        <f t="shared" si="16"/>
        <v>0</v>
      </c>
      <c r="J81" s="10">
        <f t="shared" si="16"/>
        <v>0</v>
      </c>
      <c r="K81" s="10">
        <f t="shared" si="16"/>
        <v>65</v>
      </c>
      <c r="L81" s="10">
        <f t="shared" si="16"/>
        <v>270</v>
      </c>
      <c r="M81" s="10">
        <f t="shared" si="16"/>
        <v>0</v>
      </c>
    </row>
    <row r="82" spans="1:13" s="6" customFormat="1" ht="12.75">
      <c r="A82" s="6" t="s">
        <v>106</v>
      </c>
      <c r="B82" s="6" t="s">
        <v>107</v>
      </c>
      <c r="C82" s="7">
        <f t="shared" si="9"/>
        <v>567</v>
      </c>
      <c r="D82" s="20">
        <v>431</v>
      </c>
      <c r="E82" s="20">
        <v>82</v>
      </c>
      <c r="F82" s="20">
        <v>12</v>
      </c>
      <c r="G82" s="20">
        <v>0</v>
      </c>
      <c r="H82" s="20">
        <v>1</v>
      </c>
      <c r="I82" s="20">
        <v>0</v>
      </c>
      <c r="J82" s="20">
        <v>0</v>
      </c>
      <c r="K82" s="20">
        <v>10</v>
      </c>
      <c r="L82" s="20">
        <v>31</v>
      </c>
      <c r="M82" s="20">
        <v>0</v>
      </c>
    </row>
    <row r="83" spans="1:13" s="9" customFormat="1" ht="12.75">
      <c r="A83" s="8" t="s">
        <v>108</v>
      </c>
      <c r="C83" s="10">
        <f t="shared" si="9"/>
        <v>567</v>
      </c>
      <c r="D83" s="10">
        <f>+D82</f>
        <v>431</v>
      </c>
      <c r="E83" s="10">
        <f aca="true" t="shared" si="17" ref="E83:M83">+E82</f>
        <v>82</v>
      </c>
      <c r="F83" s="10">
        <f t="shared" si="17"/>
        <v>12</v>
      </c>
      <c r="G83" s="10">
        <f t="shared" si="17"/>
        <v>0</v>
      </c>
      <c r="H83" s="10">
        <f t="shared" si="17"/>
        <v>1</v>
      </c>
      <c r="I83" s="10">
        <f t="shared" si="17"/>
        <v>0</v>
      </c>
      <c r="J83" s="10">
        <f t="shared" si="17"/>
        <v>0</v>
      </c>
      <c r="K83" s="10">
        <f t="shared" si="17"/>
        <v>10</v>
      </c>
      <c r="L83" s="10">
        <f t="shared" si="17"/>
        <v>31</v>
      </c>
      <c r="M83" s="10">
        <f t="shared" si="17"/>
        <v>0</v>
      </c>
    </row>
    <row r="84" spans="1:13" s="6" customFormat="1" ht="12.75">
      <c r="A84" s="6" t="s">
        <v>109</v>
      </c>
      <c r="B84" s="6" t="s">
        <v>110</v>
      </c>
      <c r="C84" s="7">
        <f t="shared" si="9"/>
        <v>153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153</v>
      </c>
      <c r="M84" s="20">
        <v>0</v>
      </c>
    </row>
    <row r="85" spans="1:13" ht="12.75">
      <c r="A85" s="2" t="s">
        <v>109</v>
      </c>
      <c r="B85" s="2" t="s">
        <v>111</v>
      </c>
      <c r="C85" s="11">
        <f t="shared" si="9"/>
        <v>201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201</v>
      </c>
      <c r="M85" s="21">
        <v>0</v>
      </c>
    </row>
    <row r="86" spans="1:13" s="9" customFormat="1" ht="12.75">
      <c r="A86" s="8" t="s">
        <v>112</v>
      </c>
      <c r="C86" s="10">
        <f t="shared" si="9"/>
        <v>354</v>
      </c>
      <c r="D86" s="10">
        <f>D84+D85</f>
        <v>0</v>
      </c>
      <c r="E86" s="10">
        <f aca="true" t="shared" si="18" ref="E86:M86">E84+E85</f>
        <v>0</v>
      </c>
      <c r="F86" s="10">
        <f t="shared" si="18"/>
        <v>0</v>
      </c>
      <c r="G86" s="10">
        <f t="shared" si="18"/>
        <v>0</v>
      </c>
      <c r="H86" s="10">
        <f t="shared" si="18"/>
        <v>0</v>
      </c>
      <c r="I86" s="10">
        <f t="shared" si="18"/>
        <v>0</v>
      </c>
      <c r="J86" s="10">
        <f t="shared" si="18"/>
        <v>0</v>
      </c>
      <c r="K86" s="10">
        <f t="shared" si="18"/>
        <v>0</v>
      </c>
      <c r="L86" s="10">
        <f t="shared" si="18"/>
        <v>354</v>
      </c>
      <c r="M86" s="10">
        <f t="shared" si="18"/>
        <v>0</v>
      </c>
    </row>
    <row r="87" spans="1:13" ht="12.75">
      <c r="A87" s="15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s="17" customFormat="1" ht="12.75">
      <c r="A88" s="15" t="s">
        <v>113</v>
      </c>
      <c r="C88" s="5">
        <f>+SUM(C86,C83,C81,C77,C74,C70,C68,C66,C58,C55,C52,C48,C31,C29,C20,C16,C9)</f>
        <v>161191</v>
      </c>
      <c r="D88" s="5">
        <f aca="true" t="shared" si="19" ref="D88:M88">+SUM(D86,D83,D81,D77,D74,D70,D68,D66,D58,D55,D52,D48,D31,D29,D20,D16,D9)</f>
        <v>128849</v>
      </c>
      <c r="E88" s="5">
        <f t="shared" si="19"/>
        <v>14565</v>
      </c>
      <c r="F88" s="5">
        <f t="shared" si="19"/>
        <v>4517</v>
      </c>
      <c r="G88" s="5">
        <f t="shared" si="19"/>
        <v>28</v>
      </c>
      <c r="H88" s="5">
        <f t="shared" si="19"/>
        <v>65</v>
      </c>
      <c r="I88" s="5">
        <f t="shared" si="19"/>
        <v>0</v>
      </c>
      <c r="J88" s="5">
        <f t="shared" si="19"/>
        <v>86</v>
      </c>
      <c r="K88" s="5">
        <f t="shared" si="19"/>
        <v>1568</v>
      </c>
      <c r="L88" s="5">
        <f t="shared" si="19"/>
        <v>10977</v>
      </c>
      <c r="M88" s="5">
        <f t="shared" si="19"/>
        <v>536</v>
      </c>
    </row>
    <row r="89" spans="3:13" ht="12.7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2" ht="12.75">
      <c r="A92" s="2" t="s">
        <v>118</v>
      </c>
    </row>
    <row r="93" ht="12.75">
      <c r="A93" s="2" t="s">
        <v>117</v>
      </c>
    </row>
  </sheetData>
  <sheetProtection/>
  <printOptions/>
  <pageMargins left="0.75" right="0.75" top="1" bottom="1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pingrao</cp:lastModifiedBy>
  <cp:lastPrinted>2015-12-18T16:39:28Z</cp:lastPrinted>
  <dcterms:created xsi:type="dcterms:W3CDTF">2012-12-10T20:17:28Z</dcterms:created>
  <dcterms:modified xsi:type="dcterms:W3CDTF">2015-12-18T16:39:31Z</dcterms:modified>
  <cp:category/>
  <cp:version/>
  <cp:contentType/>
  <cp:contentStatus/>
</cp:coreProperties>
</file>