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urEDEN2010" sheetId="1" r:id="rId1"/>
    <sheet name="UsuEDEN2010" sheetId="2" r:id="rId2"/>
  </sheets>
  <definedNames/>
  <calcPr fullCalcOnLoad="1"/>
</workbook>
</file>

<file path=xl/sharedStrings.xml><?xml version="1.0" encoding="utf-8"?>
<sst xmlns="http://schemas.openxmlformats.org/spreadsheetml/2006/main" count="997" uniqueCount="253">
  <si>
    <t>Ramallo</t>
  </si>
  <si>
    <t>Coop de Ramallo</t>
  </si>
  <si>
    <t>EDEN S.A</t>
  </si>
  <si>
    <t>Rivadavia</t>
  </si>
  <si>
    <t>Coop de Fortín Olavarria</t>
  </si>
  <si>
    <t>Coop de Sansinena</t>
  </si>
  <si>
    <t>Coop de Roosevelt</t>
  </si>
  <si>
    <t>Coop de Rivadavia (eden)</t>
  </si>
  <si>
    <t>Rojas</t>
  </si>
  <si>
    <t>Coop de Rojas</t>
  </si>
  <si>
    <t>Coop de La Angelita</t>
  </si>
  <si>
    <t>Roque Pérez</t>
  </si>
  <si>
    <t>Coop de Antonio Carboni</t>
  </si>
  <si>
    <t>Coop de Norberto de la Riestra</t>
  </si>
  <si>
    <t>Saladillo</t>
  </si>
  <si>
    <t>Coop de 25 de Mayo Sur</t>
  </si>
  <si>
    <t>Coop de Saladillo</t>
  </si>
  <si>
    <t>Saliqueló</t>
  </si>
  <si>
    <t>Coop de Quenuma</t>
  </si>
  <si>
    <t>Salto</t>
  </si>
  <si>
    <t>Coop de Inés Indart</t>
  </si>
  <si>
    <t>Coop de Salto</t>
  </si>
  <si>
    <t>Coop de Gahan</t>
  </si>
  <si>
    <t>Coop de Arroyo Dulce</t>
  </si>
  <si>
    <t>San Andrés de Giles</t>
  </si>
  <si>
    <t>Coop de Villa Ruiz</t>
  </si>
  <si>
    <t>Coop de Azcuenaga</t>
  </si>
  <si>
    <t>Coop de Franklin</t>
  </si>
  <si>
    <t>Coop de Cucullú</t>
  </si>
  <si>
    <t>San Antonio de Areco</t>
  </si>
  <si>
    <t>Coop de Villa Lia Ltda.</t>
  </si>
  <si>
    <t>Coop de San A. de Areco</t>
  </si>
  <si>
    <t>San Nicolás</t>
  </si>
  <si>
    <t>Coop de La Emilia</t>
  </si>
  <si>
    <t>Coop de General Rojo</t>
  </si>
  <si>
    <t>San Pedro</t>
  </si>
  <si>
    <t>Coop de San Pedro</t>
  </si>
  <si>
    <t>Suipacha</t>
  </si>
  <si>
    <t>Coop de Suipacha</t>
  </si>
  <si>
    <t>Trenque Lauquen</t>
  </si>
  <si>
    <t>Coop de Trenque Lauquén</t>
  </si>
  <si>
    <t>Tres Lomas</t>
  </si>
  <si>
    <t>Zárate</t>
  </si>
  <si>
    <t>Coop de Zárate</t>
  </si>
  <si>
    <t>25 de Mayo</t>
  </si>
  <si>
    <t>Coop de Pedernales</t>
  </si>
  <si>
    <t>Coop de Bolivar</t>
  </si>
  <si>
    <t>Coop de Gdor. Ugarte</t>
  </si>
  <si>
    <t>9 de Julio</t>
  </si>
  <si>
    <t>Coop de Dudignac</t>
  </si>
  <si>
    <t>Coop de 9 de julio, Mariano Moreno</t>
  </si>
  <si>
    <t>Adolfo Alsina</t>
  </si>
  <si>
    <t>Coop de Adolfo Alsina Ltda.</t>
  </si>
  <si>
    <t>Coop de Rivera</t>
  </si>
  <si>
    <t>Alberti</t>
  </si>
  <si>
    <t>Coop de Coronel Mom</t>
  </si>
  <si>
    <t>Coop de Pla</t>
  </si>
  <si>
    <t>Coop de Coronel Seguí</t>
  </si>
  <si>
    <t>Baradero</t>
  </si>
  <si>
    <t>Arrecifes</t>
  </si>
  <si>
    <t>Coop de Todd</t>
  </si>
  <si>
    <t>Coop de Viña</t>
  </si>
  <si>
    <t>Bolívar</t>
  </si>
  <si>
    <t>Coop de Pirovano</t>
  </si>
  <si>
    <t>Bragado</t>
  </si>
  <si>
    <t>Coop de Olascoaga</t>
  </si>
  <si>
    <t>Coop de Bragado</t>
  </si>
  <si>
    <t>Campana</t>
  </si>
  <si>
    <t>Coop de Provision  p/ P. Forestales</t>
  </si>
  <si>
    <t>Capitán Sarmiento</t>
  </si>
  <si>
    <t>Carlos Casares</t>
  </si>
  <si>
    <t>Coop de Z. Norte Casares Ltda.</t>
  </si>
  <si>
    <t>Carlos Tejedor</t>
  </si>
  <si>
    <t>Coop de Colonia Sere</t>
  </si>
  <si>
    <t>Coop de Timote</t>
  </si>
  <si>
    <t>Coop de Curarú</t>
  </si>
  <si>
    <t>Coop de Carlos Tejedor</t>
  </si>
  <si>
    <t>Coop de Tres Algarrobos</t>
  </si>
  <si>
    <t>Carmen de Areco</t>
  </si>
  <si>
    <t>Coop de Carmen de Areco</t>
  </si>
  <si>
    <t>Chacabuco</t>
  </si>
  <si>
    <t>Coop de Chacabuco</t>
  </si>
  <si>
    <t>Chivilcoy</t>
  </si>
  <si>
    <t>Coop de San Sebastián Ltda. (Chivilcoy)</t>
  </si>
  <si>
    <t>Coop de Moquehua</t>
  </si>
  <si>
    <t>Colón</t>
  </si>
  <si>
    <t>Coop de Colón</t>
  </si>
  <si>
    <t>Coop de Pearson</t>
  </si>
  <si>
    <t>Escobar</t>
  </si>
  <si>
    <t>Coop de Escobar Norte</t>
  </si>
  <si>
    <t>General Las Heras</t>
  </si>
  <si>
    <t>Coop de Lujan</t>
  </si>
  <si>
    <t>Daireaux</t>
  </si>
  <si>
    <t>Coop de Daireaux</t>
  </si>
  <si>
    <t>Coop de Huanguelen</t>
  </si>
  <si>
    <t>Municipio de Salazar</t>
  </si>
  <si>
    <t>Exaltación de la Cruz</t>
  </si>
  <si>
    <t>Coop de Parada Robles</t>
  </si>
  <si>
    <t>Florentino Ameghino</t>
  </si>
  <si>
    <t>Coop de Pasteur</t>
  </si>
  <si>
    <t>General Alvear</t>
  </si>
  <si>
    <t>General Arenales</t>
  </si>
  <si>
    <t>Coop El Chingolo (Santa Fe)</t>
  </si>
  <si>
    <t>Coop de Ferré</t>
  </si>
  <si>
    <t>Coop de Monte</t>
  </si>
  <si>
    <t>General Pinto</t>
  </si>
  <si>
    <t>Coop de Iriarte</t>
  </si>
  <si>
    <t>Coop de El Dorado</t>
  </si>
  <si>
    <t>Coop de Coronel Granada</t>
  </si>
  <si>
    <t>General Viamonte</t>
  </si>
  <si>
    <t>Coop de San Emilio</t>
  </si>
  <si>
    <t>Coop de Zavalia</t>
  </si>
  <si>
    <t>Coop de General Viamonte</t>
  </si>
  <si>
    <t>Coop de Baigorrita</t>
  </si>
  <si>
    <t>General Villegas</t>
  </si>
  <si>
    <t>Coop de Piedritas</t>
  </si>
  <si>
    <t>Coop de Emilio Bunge</t>
  </si>
  <si>
    <t>Coop de Banderalo</t>
  </si>
  <si>
    <t>Coop de Cañada Seca</t>
  </si>
  <si>
    <t>Coop de Villa Sauze</t>
  </si>
  <si>
    <t>Coop de Santa Regina</t>
  </si>
  <si>
    <t>Coop de Charlone</t>
  </si>
  <si>
    <t>Coop de Villa Saboya</t>
  </si>
  <si>
    <t>Coop de Santa Eleodora</t>
  </si>
  <si>
    <t>Coop de Rufino (Santa Fe)</t>
  </si>
  <si>
    <t>Hipólito Yrigoyen</t>
  </si>
  <si>
    <t>Junín</t>
  </si>
  <si>
    <t>Coop de Morse</t>
  </si>
  <si>
    <t>Coop de Agustín Roca Ltda.</t>
  </si>
  <si>
    <t>Coop de Agustina</t>
  </si>
  <si>
    <t>Coop de Junin - La Agraria</t>
  </si>
  <si>
    <t>Coop de Laplacette</t>
  </si>
  <si>
    <t>Leandro N. Alem</t>
  </si>
  <si>
    <t>Lincoln</t>
  </si>
  <si>
    <t>Coop de Arenaza</t>
  </si>
  <si>
    <t>Coop de Martinez de Hoz</t>
  </si>
  <si>
    <t>Coop de Bayauca</t>
  </si>
  <si>
    <t>Coop de Carlos Salas La Pradera</t>
  </si>
  <si>
    <t>Coop de Las Toscas</t>
  </si>
  <si>
    <t>Coop de Roberts</t>
  </si>
  <si>
    <t>Coop de El Triunfo</t>
  </si>
  <si>
    <t>Lobos</t>
  </si>
  <si>
    <t>Luján</t>
  </si>
  <si>
    <t>Mercedes</t>
  </si>
  <si>
    <t>Coop de Mercedes Julio Levin de Agote</t>
  </si>
  <si>
    <t>Monte</t>
  </si>
  <si>
    <t>Navarro</t>
  </si>
  <si>
    <t>Coop de Navarro COPESNA</t>
  </si>
  <si>
    <t>Pehuajó</t>
  </si>
  <si>
    <t>Coop de Pehuajó</t>
  </si>
  <si>
    <t>Pellegrini</t>
  </si>
  <si>
    <t>Pergamino</t>
  </si>
  <si>
    <t>Coop de El Socorro</t>
  </si>
  <si>
    <t>Coop de La Violeta</t>
  </si>
  <si>
    <t>Coop de Mariano Alfonzo</t>
  </si>
  <si>
    <t>Coop de Manuel Ocampo</t>
  </si>
  <si>
    <t>Coop de Urquiza</t>
  </si>
  <si>
    <t>Coop de Guerrico</t>
  </si>
  <si>
    <t>Coop de Rancagua</t>
  </si>
  <si>
    <t>Coop de Pinzón</t>
  </si>
  <si>
    <t>Coop de Ayerza</t>
  </si>
  <si>
    <t>Coop de Mariano Benitez</t>
  </si>
  <si>
    <t>Coop de Fortín Tiburcio</t>
  </si>
  <si>
    <t>Coop de Pergamino</t>
  </si>
  <si>
    <t>Cañuelas</t>
  </si>
  <si>
    <t>Departamento</t>
  </si>
  <si>
    <t>Ente</t>
  </si>
  <si>
    <t>AÑO 2010</t>
  </si>
  <si>
    <t>Facturado a usuario final</t>
  </si>
  <si>
    <t>Valores expresados en MWh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</si>
  <si>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</si>
  <si>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</si>
  <si>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</si>
  <si>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</si>
  <si>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</si>
  <si>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</si>
  <si>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</si>
  <si>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</si>
  <si>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</si>
  <si>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</si>
  <si>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</si>
  <si>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PROVINCIA DE BUENOS AIRES- AREA NORTE</t>
  </si>
  <si>
    <t>Coop de Facundo Quiroga</t>
  </si>
  <si>
    <t>Coop de La Niña</t>
  </si>
  <si>
    <t>10 de Julio</t>
  </si>
  <si>
    <t>Coop de French</t>
  </si>
  <si>
    <t>Coop de Udampilleta</t>
  </si>
  <si>
    <t>Coop de La Luisa</t>
  </si>
  <si>
    <t>Coop de Gorostiaga</t>
  </si>
  <si>
    <t>Coop de Ameghino</t>
  </si>
  <si>
    <t>Coop de Germania</t>
  </si>
  <si>
    <t>Coop de Gonzalez Moreno</t>
  </si>
  <si>
    <t>GUMEM</t>
  </si>
  <si>
    <t>Total 25 de Mayo</t>
  </si>
  <si>
    <t>Total 9 de Julio</t>
  </si>
  <si>
    <t>Total Adolfo Alsina</t>
  </si>
  <si>
    <t>Total Alberti</t>
  </si>
  <si>
    <t>Total Arrecifes</t>
  </si>
  <si>
    <t>Total Baradero</t>
  </si>
  <si>
    <t>Total Bolívar</t>
  </si>
  <si>
    <t>Total Bragado</t>
  </si>
  <si>
    <t>Total Campana</t>
  </si>
  <si>
    <t>Total Cañuelas</t>
  </si>
  <si>
    <t>Total Capitán Sarmiento</t>
  </si>
  <si>
    <t>Total Carlos Casares</t>
  </si>
  <si>
    <t>Total Carlos Tejedor</t>
  </si>
  <si>
    <t>Total Carmen de Areco</t>
  </si>
  <si>
    <t>Total Chacabuco</t>
  </si>
  <si>
    <t>Total Chivilcoy</t>
  </si>
  <si>
    <t>Total Colón</t>
  </si>
  <si>
    <t>Total Daireaux</t>
  </si>
  <si>
    <t>Total Escobar</t>
  </si>
  <si>
    <t>Total Exaltación de la Cruz</t>
  </si>
  <si>
    <t>Total Florentino Ameghino</t>
  </si>
  <si>
    <t>Total General Alvear</t>
  </si>
  <si>
    <t>Total General Arenales</t>
  </si>
  <si>
    <t>Total General Las Heras</t>
  </si>
  <si>
    <t>Total General Pinto</t>
  </si>
  <si>
    <t>Total General Viamonte</t>
  </si>
  <si>
    <t>Total General Villegas</t>
  </si>
  <si>
    <t>Total Hipólito Yrigoyen</t>
  </si>
  <si>
    <t>Total Junín</t>
  </si>
  <si>
    <t>Total Leandro N. Alem</t>
  </si>
  <si>
    <t>Total Lincoln</t>
  </si>
  <si>
    <t>Total Lobos</t>
  </si>
  <si>
    <t>Total Luján</t>
  </si>
  <si>
    <t>Total Mercedes</t>
  </si>
  <si>
    <t>Total Monte</t>
  </si>
  <si>
    <t>Total Navarro</t>
  </si>
  <si>
    <t>Total Pehuajó</t>
  </si>
  <si>
    <t>Total Pellegrini</t>
  </si>
  <si>
    <t>Total Pergamino</t>
  </si>
  <si>
    <t>Total Ramallo</t>
  </si>
  <si>
    <t>Total Rivadavia</t>
  </si>
  <si>
    <t>Total Rojas</t>
  </si>
  <si>
    <t>Total Roque Pérez</t>
  </si>
  <si>
    <t>Total Saladillo</t>
  </si>
  <si>
    <t>Total Saliqueló</t>
  </si>
  <si>
    <t>Total Salto</t>
  </si>
  <si>
    <t>Total San Andrés de Giles</t>
  </si>
  <si>
    <t>Total San Antonio de Areco</t>
  </si>
  <si>
    <t>Total San Nicolás</t>
  </si>
  <si>
    <t>Total San Pedro</t>
  </si>
  <si>
    <t>Total Suipacha</t>
  </si>
  <si>
    <t>Total Trenque Lauquen</t>
  </si>
  <si>
    <t>Total Tres Lomas</t>
  </si>
  <si>
    <t>Total Zárate</t>
  </si>
  <si>
    <t>Total Cooperativas</t>
  </si>
  <si>
    <t>Total GUMEM</t>
  </si>
  <si>
    <t>Total EDEN</t>
  </si>
  <si>
    <t>Total Area EDEN</t>
  </si>
  <si>
    <t>Coop de Urdampilleta</t>
  </si>
  <si>
    <t>Cantidad de usuarios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</si>
</sst>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2"/>
  <sheetViews>
    <sheetView workbookViewId="0" topLeftCell="B257">
      <selection activeCell="C281" sqref="C281"/>
    </sheetView>
  </sheetViews>
  <sheetFormatPr defaultColWidth="11.421875" defaultRowHeight="12.75"/>
  <cols>
    <col min="1" max="1" width="24.421875" style="0" customWidth="1"/>
    <col min="2" max="2" width="38.140625" style="0" customWidth="1"/>
    <col min="3" max="3" width="12.421875" style="0" customWidth="1"/>
  </cols>
  <sheetData>
    <row r="2" spans="1:13" ht="12.75">
      <c r="A2" s="2" t="s">
        <v>167</v>
      </c>
      <c r="C2" s="2"/>
      <c r="D2" s="2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2" t="s">
        <v>181</v>
      </c>
      <c r="C3" s="2"/>
      <c r="D3" s="2"/>
      <c r="E3" s="3"/>
      <c r="F3" s="3"/>
      <c r="G3" s="3"/>
      <c r="H3" s="3"/>
      <c r="I3" s="3"/>
      <c r="J3" s="3"/>
      <c r="K3" s="3"/>
      <c r="L3" s="3"/>
      <c r="M3" s="3"/>
    </row>
    <row r="4" spans="1:13" ht="12.75">
      <c r="A4" s="2" t="s">
        <v>168</v>
      </c>
      <c r="C4" s="2"/>
      <c r="D4" s="2"/>
      <c r="E4" s="3"/>
      <c r="F4" s="3"/>
      <c r="G4" s="3"/>
      <c r="H4" s="3"/>
      <c r="I4" s="3"/>
      <c r="J4" s="3"/>
      <c r="K4" s="3"/>
      <c r="L4" s="3"/>
      <c r="M4" s="3"/>
    </row>
    <row r="5" spans="1:13" ht="12.75">
      <c r="A5" s="2" t="s">
        <v>169</v>
      </c>
      <c r="C5" s="2"/>
      <c r="D5" s="2"/>
      <c r="E5" s="3"/>
      <c r="F5" s="3"/>
      <c r="G5" s="3"/>
      <c r="H5" s="3"/>
      <c r="I5" s="3"/>
      <c r="J5" s="3"/>
      <c r="K5" s="3"/>
      <c r="L5" s="3"/>
      <c r="M5" s="3"/>
    </row>
    <row r="6" spans="2:13" ht="12.75"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</row>
    <row r="7" spans="1:13" ht="12.75">
      <c r="A7" s="2" t="s">
        <v>165</v>
      </c>
      <c r="B7" s="2" t="s">
        <v>166</v>
      </c>
      <c r="C7" s="4" t="s">
        <v>170</v>
      </c>
      <c r="D7" s="4" t="s">
        <v>171</v>
      </c>
      <c r="E7" s="4" t="s">
        <v>172</v>
      </c>
      <c r="F7" s="4" t="s">
        <v>173</v>
      </c>
      <c r="G7" s="4" t="s">
        <v>174</v>
      </c>
      <c r="H7" s="4" t="s">
        <v>175</v>
      </c>
      <c r="I7" s="4" t="s">
        <v>176</v>
      </c>
      <c r="J7" s="4" t="s">
        <v>177</v>
      </c>
      <c r="K7" s="4" t="s">
        <v>178</v>
      </c>
      <c r="L7" s="4" t="s">
        <v>179</v>
      </c>
      <c r="M7" s="4" t="s">
        <v>180</v>
      </c>
    </row>
    <row r="8" spans="1:13" ht="12.75">
      <c r="A8" t="s">
        <v>44</v>
      </c>
      <c r="B8" t="s">
        <v>45</v>
      </c>
      <c r="C8" s="1">
        <v>2447.598</v>
      </c>
      <c r="D8" s="1">
        <v>1552.57</v>
      </c>
      <c r="E8" s="1">
        <v>718.17</v>
      </c>
      <c r="F8" s="1">
        <v>0</v>
      </c>
      <c r="G8" s="1">
        <v>0</v>
      </c>
      <c r="H8" s="1">
        <v>150</v>
      </c>
      <c r="I8" s="1">
        <v>0</v>
      </c>
      <c r="J8" s="1">
        <v>0</v>
      </c>
      <c r="K8" s="1">
        <v>0</v>
      </c>
      <c r="L8" s="1">
        <v>26.858</v>
      </c>
      <c r="M8" s="1">
        <v>0</v>
      </c>
    </row>
    <row r="9" spans="1:13" ht="12.75">
      <c r="A9" t="s">
        <v>44</v>
      </c>
      <c r="B9" t="s">
        <v>15</v>
      </c>
      <c r="C9" s="1">
        <v>3445.059</v>
      </c>
      <c r="D9" s="1">
        <v>804.118</v>
      </c>
      <c r="E9" s="1">
        <v>233.207</v>
      </c>
      <c r="F9" s="1">
        <v>0</v>
      </c>
      <c r="G9" s="1">
        <v>0</v>
      </c>
      <c r="H9" s="1">
        <v>119.839</v>
      </c>
      <c r="I9" s="1">
        <v>0</v>
      </c>
      <c r="J9" s="1">
        <v>0</v>
      </c>
      <c r="K9" s="1">
        <v>58.211</v>
      </c>
      <c r="L9" s="1">
        <v>2229.684</v>
      </c>
      <c r="M9" s="1">
        <v>0</v>
      </c>
    </row>
    <row r="10" spans="1:13" ht="12.75">
      <c r="A10" t="s">
        <v>44</v>
      </c>
      <c r="B10" t="s">
        <v>46</v>
      </c>
      <c r="C10" s="1">
        <v>1065.283</v>
      </c>
      <c r="D10" s="1">
        <v>574.275</v>
      </c>
      <c r="E10" s="1">
        <v>235.303</v>
      </c>
      <c r="F10" s="1">
        <v>35.27</v>
      </c>
      <c r="G10" s="1">
        <v>0</v>
      </c>
      <c r="H10" s="1">
        <v>60.463</v>
      </c>
      <c r="I10" s="1">
        <v>0</v>
      </c>
      <c r="J10" s="1">
        <v>0</v>
      </c>
      <c r="K10" s="1">
        <v>2.384</v>
      </c>
      <c r="L10" s="1">
        <v>157.588</v>
      </c>
      <c r="M10" s="1">
        <v>0</v>
      </c>
    </row>
    <row r="11" spans="1:13" ht="12.75">
      <c r="A11" t="s">
        <v>44</v>
      </c>
      <c r="B11" t="s">
        <v>2</v>
      </c>
      <c r="C11" s="1">
        <v>37022.586</v>
      </c>
      <c r="D11" s="1">
        <v>14432.378</v>
      </c>
      <c r="E11" s="1">
        <v>7382.996</v>
      </c>
      <c r="F11" s="1">
        <v>10235.557</v>
      </c>
      <c r="G11" s="1">
        <v>0</v>
      </c>
      <c r="H11" s="1">
        <v>2032.973</v>
      </c>
      <c r="I11" s="1">
        <v>0</v>
      </c>
      <c r="J11" s="1">
        <v>0</v>
      </c>
      <c r="K11" s="1">
        <v>0</v>
      </c>
      <c r="L11" s="1">
        <v>698.11</v>
      </c>
      <c r="M11" s="1">
        <v>2240.572</v>
      </c>
    </row>
    <row r="12" spans="1:13" ht="12.75">
      <c r="A12" t="s">
        <v>44</v>
      </c>
      <c r="B12" t="s">
        <v>47</v>
      </c>
      <c r="C12" s="1">
        <v>1003.3059999999999</v>
      </c>
      <c r="D12" s="1">
        <v>339.94</v>
      </c>
      <c r="E12" s="1">
        <v>114.418</v>
      </c>
      <c r="F12" s="1">
        <v>169.857</v>
      </c>
      <c r="G12" s="1">
        <v>21.679</v>
      </c>
      <c r="H12" s="1">
        <v>82.333</v>
      </c>
      <c r="I12" s="1">
        <v>0</v>
      </c>
      <c r="J12" s="1">
        <v>0</v>
      </c>
      <c r="K12" s="1">
        <v>0</v>
      </c>
      <c r="L12" s="1">
        <v>252.414</v>
      </c>
      <c r="M12" s="1">
        <v>22.665</v>
      </c>
    </row>
    <row r="13" spans="1:13" ht="12.75">
      <c r="A13" t="s">
        <v>44</v>
      </c>
      <c r="B13" s="6" t="s">
        <v>13</v>
      </c>
      <c r="C13" s="1">
        <v>7919.955</v>
      </c>
      <c r="D13" s="1">
        <v>3322.476</v>
      </c>
      <c r="E13" s="1">
        <v>1576.38</v>
      </c>
      <c r="F13" s="1">
        <v>564.977</v>
      </c>
      <c r="G13" s="1">
        <v>111.479</v>
      </c>
      <c r="H13" s="1">
        <v>457.733</v>
      </c>
      <c r="I13" s="1">
        <v>0</v>
      </c>
      <c r="J13" s="1">
        <v>0</v>
      </c>
      <c r="K13" s="1">
        <v>0</v>
      </c>
      <c r="L13" s="1">
        <v>1886.91</v>
      </c>
      <c r="M13" s="1">
        <v>0</v>
      </c>
    </row>
    <row r="14" spans="1:13" ht="12.75">
      <c r="A14" s="9" t="s">
        <v>193</v>
      </c>
      <c r="C14" s="4">
        <v>52903.787000000004</v>
      </c>
      <c r="D14" s="4">
        <v>21025.756999999998</v>
      </c>
      <c r="E14" s="4">
        <v>10260.473999999998</v>
      </c>
      <c r="F14" s="4">
        <v>11005.661000000002</v>
      </c>
      <c r="G14" s="4">
        <v>133.158</v>
      </c>
      <c r="H14" s="4">
        <v>2903.3410000000003</v>
      </c>
      <c r="I14" s="4">
        <v>0</v>
      </c>
      <c r="J14" s="4">
        <v>0</v>
      </c>
      <c r="K14" s="4">
        <v>60.595</v>
      </c>
      <c r="L14" s="4">
        <v>5251.564</v>
      </c>
      <c r="M14" s="4">
        <v>2263.237</v>
      </c>
    </row>
    <row r="15" spans="1:13" ht="12.75">
      <c r="A15" t="s">
        <v>48</v>
      </c>
      <c r="B15" s="5" t="s">
        <v>183</v>
      </c>
      <c r="C15" s="8">
        <v>1485</v>
      </c>
      <c r="D15" s="8">
        <v>247</v>
      </c>
      <c r="E15" s="8">
        <v>88</v>
      </c>
      <c r="F15" s="8">
        <v>649</v>
      </c>
      <c r="G15" s="8">
        <v>0</v>
      </c>
      <c r="H15" s="8">
        <v>50</v>
      </c>
      <c r="I15" s="8">
        <v>0</v>
      </c>
      <c r="J15" s="8">
        <v>0</v>
      </c>
      <c r="K15" s="8">
        <v>27</v>
      </c>
      <c r="L15" s="8">
        <v>424</v>
      </c>
      <c r="M15" s="8">
        <v>0</v>
      </c>
    </row>
    <row r="16" spans="1:13" ht="12.75">
      <c r="A16" t="s">
        <v>48</v>
      </c>
      <c r="B16" t="s">
        <v>182</v>
      </c>
      <c r="C16" s="1">
        <v>4442.903</v>
      </c>
      <c r="D16" s="1">
        <v>1243.907</v>
      </c>
      <c r="E16" s="1">
        <v>2174.053</v>
      </c>
      <c r="F16" s="1">
        <v>0</v>
      </c>
      <c r="G16" s="1">
        <v>0</v>
      </c>
      <c r="H16" s="1">
        <v>280.742</v>
      </c>
      <c r="I16" s="1">
        <v>0</v>
      </c>
      <c r="J16" s="1">
        <v>0</v>
      </c>
      <c r="K16" s="1">
        <v>43.745</v>
      </c>
      <c r="L16" s="1">
        <v>700.456</v>
      </c>
      <c r="M16" s="1">
        <v>0</v>
      </c>
    </row>
    <row r="17" spans="1:13" ht="12.75">
      <c r="A17" t="s">
        <v>184</v>
      </c>
      <c r="B17" s="5" t="s">
        <v>185</v>
      </c>
      <c r="C17" s="8">
        <v>2520</v>
      </c>
      <c r="D17" s="8">
        <v>520</v>
      </c>
      <c r="E17" s="8">
        <v>1664</v>
      </c>
      <c r="F17" s="8">
        <v>0</v>
      </c>
      <c r="G17" s="8">
        <v>0</v>
      </c>
      <c r="H17" s="8">
        <v>98</v>
      </c>
      <c r="I17" s="8">
        <v>0</v>
      </c>
      <c r="J17" s="8">
        <v>0</v>
      </c>
      <c r="K17" s="8">
        <v>0</v>
      </c>
      <c r="L17" s="8">
        <v>238</v>
      </c>
      <c r="M17" s="8">
        <v>0</v>
      </c>
    </row>
    <row r="18" spans="1:13" ht="12.75">
      <c r="A18" t="s">
        <v>48</v>
      </c>
      <c r="B18" t="s">
        <v>49</v>
      </c>
      <c r="C18" s="1">
        <v>4735.547</v>
      </c>
      <c r="D18" s="1">
        <v>1857.05</v>
      </c>
      <c r="E18" s="1">
        <v>741.344</v>
      </c>
      <c r="F18" s="1">
        <v>723.346</v>
      </c>
      <c r="G18" s="1">
        <v>124.74</v>
      </c>
      <c r="H18" s="1">
        <v>490.614</v>
      </c>
      <c r="I18" s="1">
        <v>0</v>
      </c>
      <c r="J18" s="1">
        <v>0</v>
      </c>
      <c r="K18" s="1">
        <v>94.537</v>
      </c>
      <c r="L18" s="1">
        <v>676.141</v>
      </c>
      <c r="M18" s="1">
        <v>27.775</v>
      </c>
    </row>
    <row r="19" spans="1:13" ht="12.75">
      <c r="A19" t="s">
        <v>48</v>
      </c>
      <c r="B19" t="s">
        <v>50</v>
      </c>
      <c r="C19" s="1">
        <v>67814.90599999999</v>
      </c>
      <c r="D19" s="1">
        <v>25701.211</v>
      </c>
      <c r="E19" s="1">
        <v>19915.779</v>
      </c>
      <c r="F19" s="1">
        <v>13018.481</v>
      </c>
      <c r="G19" s="1">
        <v>2249.52</v>
      </c>
      <c r="H19" s="1">
        <v>3521.263</v>
      </c>
      <c r="I19" s="1">
        <v>0</v>
      </c>
      <c r="J19" s="1">
        <v>0</v>
      </c>
      <c r="K19" s="1">
        <v>1305.558</v>
      </c>
      <c r="L19" s="1">
        <v>2103.094</v>
      </c>
      <c r="M19" s="1">
        <v>0</v>
      </c>
    </row>
    <row r="20" spans="1:13" ht="12.75">
      <c r="A20" s="9" t="s">
        <v>194</v>
      </c>
      <c r="C20" s="4">
        <v>80998.35599999999</v>
      </c>
      <c r="D20" s="4">
        <v>29569.167999999998</v>
      </c>
      <c r="E20" s="4">
        <v>24583.176</v>
      </c>
      <c r="F20" s="4">
        <v>14390.827</v>
      </c>
      <c r="G20" s="4">
        <v>2374.26</v>
      </c>
      <c r="H20" s="4">
        <v>4440.619</v>
      </c>
      <c r="I20" s="4">
        <v>0</v>
      </c>
      <c r="J20" s="4">
        <v>0</v>
      </c>
      <c r="K20" s="4">
        <v>1470.84</v>
      </c>
      <c r="L20" s="4">
        <v>4141.691000000001</v>
      </c>
      <c r="M20" s="4">
        <v>27.775</v>
      </c>
    </row>
    <row r="21" spans="1:13" ht="12.75">
      <c r="A21" t="s">
        <v>51</v>
      </c>
      <c r="B21" t="s">
        <v>52</v>
      </c>
      <c r="C21" s="1">
        <v>2209.255</v>
      </c>
      <c r="D21" s="1">
        <v>0</v>
      </c>
      <c r="E21" s="1">
        <v>705.775</v>
      </c>
      <c r="F21" s="1">
        <v>137.988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1365.492</v>
      </c>
      <c r="M21" s="1">
        <v>0</v>
      </c>
    </row>
    <row r="22" spans="1:13" ht="12.75">
      <c r="A22" t="s">
        <v>51</v>
      </c>
      <c r="B22" t="s">
        <v>53</v>
      </c>
      <c r="C22" s="1">
        <v>5321.75</v>
      </c>
      <c r="D22" s="1">
        <v>2117.515</v>
      </c>
      <c r="E22" s="1">
        <v>1481.452</v>
      </c>
      <c r="F22" s="1">
        <v>804.878</v>
      </c>
      <c r="G22" s="1">
        <v>0</v>
      </c>
      <c r="H22" s="1">
        <v>586.469</v>
      </c>
      <c r="I22" s="1">
        <v>0</v>
      </c>
      <c r="J22" s="1">
        <v>0</v>
      </c>
      <c r="K22" s="1">
        <v>0</v>
      </c>
      <c r="L22" s="1">
        <v>331.436</v>
      </c>
      <c r="M22" s="1">
        <v>0</v>
      </c>
    </row>
    <row r="23" spans="1:13" ht="12.75">
      <c r="A23" s="9" t="s">
        <v>195</v>
      </c>
      <c r="C23" s="4">
        <v>7531.004999999999</v>
      </c>
      <c r="D23" s="4">
        <v>2117.515</v>
      </c>
      <c r="E23" s="4">
        <v>2187.227</v>
      </c>
      <c r="F23" s="4">
        <v>942.866</v>
      </c>
      <c r="G23" s="4">
        <v>0</v>
      </c>
      <c r="H23" s="4">
        <v>586.469</v>
      </c>
      <c r="I23" s="4">
        <v>0</v>
      </c>
      <c r="J23" s="4">
        <v>0</v>
      </c>
      <c r="K23" s="4">
        <v>0</v>
      </c>
      <c r="L23" s="4">
        <v>1696.9279999999999</v>
      </c>
      <c r="M23" s="4">
        <v>0</v>
      </c>
    </row>
    <row r="24" spans="1:13" ht="12.75">
      <c r="A24" t="s">
        <v>54</v>
      </c>
      <c r="B24" t="s">
        <v>55</v>
      </c>
      <c r="C24" s="1">
        <v>1658.51</v>
      </c>
      <c r="D24" s="1">
        <v>623</v>
      </c>
      <c r="E24" s="1">
        <v>217.925</v>
      </c>
      <c r="F24" s="1">
        <v>549.191</v>
      </c>
      <c r="G24" s="1">
        <v>0</v>
      </c>
      <c r="H24" s="1">
        <v>42.846</v>
      </c>
      <c r="I24" s="1">
        <v>0</v>
      </c>
      <c r="J24" s="1">
        <v>0</v>
      </c>
      <c r="K24" s="1">
        <v>43.606</v>
      </c>
      <c r="L24" s="1">
        <v>181.942</v>
      </c>
      <c r="M24" s="1">
        <v>0</v>
      </c>
    </row>
    <row r="25" spans="1:13" ht="12.75">
      <c r="A25" t="s">
        <v>54</v>
      </c>
      <c r="B25" t="s">
        <v>56</v>
      </c>
      <c r="C25" s="1">
        <v>762.431</v>
      </c>
      <c r="D25" s="1">
        <v>153.53</v>
      </c>
      <c r="E25" s="1">
        <v>86.248</v>
      </c>
      <c r="F25" s="1">
        <v>204.66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317.993</v>
      </c>
      <c r="M25" s="1">
        <v>0</v>
      </c>
    </row>
    <row r="26" spans="1:13" ht="12.75">
      <c r="A26" t="s">
        <v>54</v>
      </c>
      <c r="B26" t="s">
        <v>57</v>
      </c>
      <c r="C26" s="1">
        <v>529.961</v>
      </c>
      <c r="D26" s="1">
        <v>138.3</v>
      </c>
      <c r="E26" s="1">
        <v>31.621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360.04</v>
      </c>
      <c r="M26" s="1">
        <v>0</v>
      </c>
    </row>
    <row r="27" spans="1:13" ht="12.75">
      <c r="A27" t="s">
        <v>54</v>
      </c>
      <c r="B27" s="6" t="s">
        <v>13</v>
      </c>
      <c r="C27" s="1">
        <v>161.557</v>
      </c>
      <c r="D27" s="1">
        <v>137.76</v>
      </c>
      <c r="E27" s="1">
        <v>0</v>
      </c>
      <c r="F27" s="1">
        <v>0</v>
      </c>
      <c r="G27" s="1">
        <v>0</v>
      </c>
      <c r="H27" s="1">
        <v>23.797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2.75">
      <c r="A28" t="s">
        <v>54</v>
      </c>
      <c r="B28" t="s">
        <v>2</v>
      </c>
      <c r="C28" s="1">
        <v>14461.369</v>
      </c>
      <c r="D28" s="1">
        <v>5501.822</v>
      </c>
      <c r="E28" s="1">
        <v>3582.612</v>
      </c>
      <c r="F28" s="1">
        <v>3786.795</v>
      </c>
      <c r="G28" s="1">
        <v>0</v>
      </c>
      <c r="H28" s="1">
        <v>1070.501</v>
      </c>
      <c r="I28" s="1">
        <v>0</v>
      </c>
      <c r="J28" s="1">
        <v>0</v>
      </c>
      <c r="K28" s="1">
        <v>0</v>
      </c>
      <c r="L28" s="1">
        <v>386.25</v>
      </c>
      <c r="M28" s="1">
        <v>133.389</v>
      </c>
    </row>
    <row r="29" spans="1:13" ht="12.75">
      <c r="A29" t="s">
        <v>54</v>
      </c>
      <c r="B29" t="s">
        <v>192</v>
      </c>
      <c r="C29" s="1">
        <v>2248.3</v>
      </c>
      <c r="D29" s="1">
        <v>0</v>
      </c>
      <c r="E29" s="1">
        <v>0</v>
      </c>
      <c r="F29" s="1">
        <v>2248.3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2.75">
      <c r="A30" s="9" t="s">
        <v>196</v>
      </c>
      <c r="C30" s="4">
        <v>19822.128</v>
      </c>
      <c r="D30" s="4">
        <v>6554.412</v>
      </c>
      <c r="E30" s="4">
        <v>3918.406</v>
      </c>
      <c r="F30" s="4">
        <v>6788.946</v>
      </c>
      <c r="G30" s="4">
        <v>0</v>
      </c>
      <c r="H30" s="4">
        <v>1137.144</v>
      </c>
      <c r="I30" s="4">
        <v>0</v>
      </c>
      <c r="J30" s="4">
        <v>0</v>
      </c>
      <c r="K30" s="4">
        <v>43.606</v>
      </c>
      <c r="L30" s="4">
        <v>1246.225</v>
      </c>
      <c r="M30" s="4">
        <v>133.389</v>
      </c>
    </row>
    <row r="31" spans="1:13" ht="12.75">
      <c r="A31" t="s">
        <v>59</v>
      </c>
      <c r="B31" t="s">
        <v>2</v>
      </c>
      <c r="C31" s="1">
        <v>50822.39</v>
      </c>
      <c r="D31" s="1">
        <v>18282.293</v>
      </c>
      <c r="E31" s="1">
        <v>10701.191</v>
      </c>
      <c r="F31" s="1">
        <v>16239.777</v>
      </c>
      <c r="G31" s="1">
        <v>0</v>
      </c>
      <c r="H31" s="1">
        <v>2780.583</v>
      </c>
      <c r="I31" s="1">
        <v>0</v>
      </c>
      <c r="J31" s="1">
        <v>0</v>
      </c>
      <c r="K31" s="1">
        <v>0</v>
      </c>
      <c r="L31" s="1">
        <v>2514.839</v>
      </c>
      <c r="M31" s="1">
        <v>303.707</v>
      </c>
    </row>
    <row r="32" spans="1:13" ht="12.75">
      <c r="A32" t="s">
        <v>59</v>
      </c>
      <c r="B32" t="s">
        <v>60</v>
      </c>
      <c r="C32" s="1">
        <v>1968.2359999999999</v>
      </c>
      <c r="D32" s="1">
        <v>647.475</v>
      </c>
      <c r="E32" s="1">
        <v>144.563</v>
      </c>
      <c r="F32" s="1">
        <v>677.377</v>
      </c>
      <c r="G32" s="1">
        <v>0</v>
      </c>
      <c r="H32" s="1">
        <v>203.886</v>
      </c>
      <c r="I32" s="1">
        <v>0</v>
      </c>
      <c r="J32" s="1">
        <v>0</v>
      </c>
      <c r="K32" s="1">
        <v>19.884</v>
      </c>
      <c r="L32" s="1">
        <v>222.725</v>
      </c>
      <c r="M32" s="1">
        <v>52.326</v>
      </c>
    </row>
    <row r="33" spans="1:13" ht="12.75">
      <c r="A33" t="s">
        <v>59</v>
      </c>
      <c r="B33" t="s">
        <v>61</v>
      </c>
      <c r="C33" s="1">
        <v>1167.051</v>
      </c>
      <c r="D33" s="1">
        <v>478.1</v>
      </c>
      <c r="E33" s="1">
        <v>311.36</v>
      </c>
      <c r="F33" s="1">
        <v>0</v>
      </c>
      <c r="G33" s="1">
        <v>11.236</v>
      </c>
      <c r="H33" s="1">
        <v>162.683</v>
      </c>
      <c r="I33" s="1">
        <v>0</v>
      </c>
      <c r="J33" s="1">
        <v>0</v>
      </c>
      <c r="K33" s="1">
        <v>11.381</v>
      </c>
      <c r="L33" s="1">
        <v>192.291</v>
      </c>
      <c r="M33" s="1">
        <v>0</v>
      </c>
    </row>
    <row r="34" spans="1:13" ht="12.75">
      <c r="A34" t="s">
        <v>59</v>
      </c>
      <c r="B34" t="s">
        <v>192</v>
      </c>
      <c r="C34" s="1">
        <v>3699.79</v>
      </c>
      <c r="D34" s="1">
        <v>0</v>
      </c>
      <c r="E34" s="1">
        <v>0</v>
      </c>
      <c r="F34" s="1">
        <v>3699.79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2.75">
      <c r="A35" s="9" t="s">
        <v>197</v>
      </c>
      <c r="C35" s="4">
        <v>57657.467000000004</v>
      </c>
      <c r="D35" s="4">
        <v>19407.868</v>
      </c>
      <c r="E35" s="4">
        <v>11157.114000000001</v>
      </c>
      <c r="F35" s="4">
        <v>20616.944</v>
      </c>
      <c r="G35" s="4">
        <v>11.236</v>
      </c>
      <c r="H35" s="4">
        <v>3147.152</v>
      </c>
      <c r="I35" s="4">
        <v>0</v>
      </c>
      <c r="J35" s="4">
        <v>0</v>
      </c>
      <c r="K35" s="4">
        <v>31.265</v>
      </c>
      <c r="L35" s="4">
        <v>2929.855</v>
      </c>
      <c r="M35" s="4">
        <v>356.033</v>
      </c>
    </row>
    <row r="36" spans="1:13" ht="12.75">
      <c r="A36" t="s">
        <v>58</v>
      </c>
      <c r="B36" t="s">
        <v>30</v>
      </c>
      <c r="C36" s="1">
        <v>143.256</v>
      </c>
      <c r="D36" s="1">
        <v>0</v>
      </c>
      <c r="E36" s="1">
        <v>0</v>
      </c>
      <c r="F36" s="1">
        <v>97.082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46.174</v>
      </c>
      <c r="M36" s="1">
        <v>0</v>
      </c>
    </row>
    <row r="37" spans="1:13" ht="12.75">
      <c r="A37" t="s">
        <v>58</v>
      </c>
      <c r="B37" t="s">
        <v>2</v>
      </c>
      <c r="C37" s="1">
        <v>52808.538</v>
      </c>
      <c r="D37" s="1">
        <v>21272.08</v>
      </c>
      <c r="E37" s="1">
        <v>10819.013</v>
      </c>
      <c r="F37" s="1">
        <v>11177.754</v>
      </c>
      <c r="G37" s="1">
        <v>0</v>
      </c>
      <c r="H37" s="1">
        <v>3081.772</v>
      </c>
      <c r="I37" s="1">
        <v>0</v>
      </c>
      <c r="J37" s="1">
        <v>0</v>
      </c>
      <c r="K37" s="1">
        <v>0</v>
      </c>
      <c r="L37" s="1">
        <v>4025.413</v>
      </c>
      <c r="M37" s="1">
        <v>2432.506</v>
      </c>
    </row>
    <row r="38" spans="1:13" ht="12.75">
      <c r="A38" t="s">
        <v>58</v>
      </c>
      <c r="B38" t="s">
        <v>192</v>
      </c>
      <c r="C38" s="1">
        <v>183957.9</v>
      </c>
      <c r="D38" s="1">
        <v>0</v>
      </c>
      <c r="E38" s="1">
        <v>247.49</v>
      </c>
      <c r="F38" s="1">
        <v>183710.41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2.75">
      <c r="A39" s="9" t="s">
        <v>198</v>
      </c>
      <c r="C39" s="4">
        <v>236909.694</v>
      </c>
      <c r="D39" s="4">
        <v>21272.08</v>
      </c>
      <c r="E39" s="4">
        <v>11066.503</v>
      </c>
      <c r="F39" s="4">
        <v>194985.246</v>
      </c>
      <c r="G39" s="4">
        <v>0</v>
      </c>
      <c r="H39" s="4">
        <v>3081.772</v>
      </c>
      <c r="I39" s="4">
        <v>0</v>
      </c>
      <c r="J39" s="4">
        <v>0</v>
      </c>
      <c r="K39" s="4">
        <v>0</v>
      </c>
      <c r="L39" s="4">
        <v>4071.587</v>
      </c>
      <c r="M39" s="4">
        <v>2432.506</v>
      </c>
    </row>
    <row r="40" spans="1:13" ht="12.75">
      <c r="A40" t="s">
        <v>62</v>
      </c>
      <c r="B40" t="s">
        <v>15</v>
      </c>
      <c r="C40" s="1">
        <v>8.368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8.368</v>
      </c>
      <c r="M40" s="1">
        <v>0</v>
      </c>
    </row>
    <row r="41" spans="1:13" ht="12.75">
      <c r="A41" t="s">
        <v>62</v>
      </c>
      <c r="B41" t="s">
        <v>46</v>
      </c>
      <c r="C41" s="1">
        <v>46621.118</v>
      </c>
      <c r="D41" s="1">
        <v>18887.648</v>
      </c>
      <c r="E41" s="1">
        <v>6051.925</v>
      </c>
      <c r="F41" s="1">
        <v>13669.515</v>
      </c>
      <c r="G41" s="1">
        <v>0</v>
      </c>
      <c r="H41" s="1">
        <v>3670.897</v>
      </c>
      <c r="I41" s="1">
        <v>0</v>
      </c>
      <c r="J41" s="1">
        <v>0</v>
      </c>
      <c r="K41" s="1">
        <v>850.496</v>
      </c>
      <c r="L41" s="1">
        <v>3490.637</v>
      </c>
      <c r="M41" s="1">
        <v>0</v>
      </c>
    </row>
    <row r="42" spans="1:13" ht="12.75">
      <c r="A42" t="s">
        <v>62</v>
      </c>
      <c r="B42" s="5" t="s">
        <v>186</v>
      </c>
      <c r="C42" s="8">
        <v>3058.7270000000003</v>
      </c>
      <c r="D42" s="8">
        <v>1580.816</v>
      </c>
      <c r="E42" s="8">
        <v>711.01</v>
      </c>
      <c r="F42" s="8">
        <v>0</v>
      </c>
      <c r="G42" s="8">
        <v>0</v>
      </c>
      <c r="H42" s="8">
        <v>315.144</v>
      </c>
      <c r="I42" s="8">
        <v>0</v>
      </c>
      <c r="J42" s="8">
        <v>0</v>
      </c>
      <c r="K42" s="8">
        <v>49.817</v>
      </c>
      <c r="L42" s="8">
        <v>401.94</v>
      </c>
      <c r="M42" s="8">
        <v>0</v>
      </c>
    </row>
    <row r="43" spans="1:13" ht="12.75">
      <c r="A43" t="s">
        <v>62</v>
      </c>
      <c r="B43" t="s">
        <v>63</v>
      </c>
      <c r="C43" s="1">
        <v>2574.7980000000002</v>
      </c>
      <c r="D43" s="1">
        <v>1235.204</v>
      </c>
      <c r="E43" s="1">
        <v>408.156</v>
      </c>
      <c r="F43" s="1">
        <v>0</v>
      </c>
      <c r="G43" s="1">
        <v>28.727</v>
      </c>
      <c r="H43" s="1">
        <v>296.462</v>
      </c>
      <c r="I43" s="1">
        <v>0</v>
      </c>
      <c r="J43" s="1">
        <v>0</v>
      </c>
      <c r="K43" s="1">
        <v>136.82</v>
      </c>
      <c r="L43" s="1">
        <v>469.429</v>
      </c>
      <c r="M43" s="1">
        <v>0</v>
      </c>
    </row>
    <row r="44" spans="1:13" ht="12.75">
      <c r="A44" t="s">
        <v>62</v>
      </c>
      <c r="B44" t="s">
        <v>192</v>
      </c>
      <c r="C44" s="1">
        <v>260.57</v>
      </c>
      <c r="D44" s="1">
        <v>0</v>
      </c>
      <c r="E44" s="1">
        <v>260.57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12.75">
      <c r="A45" s="9" t="s">
        <v>199</v>
      </c>
      <c r="C45" s="4">
        <v>52523.581000000006</v>
      </c>
      <c r="D45" s="4">
        <v>21703.668</v>
      </c>
      <c r="E45" s="4">
        <v>7431.661</v>
      </c>
      <c r="F45" s="4">
        <v>13669.515</v>
      </c>
      <c r="G45" s="4">
        <v>28.727</v>
      </c>
      <c r="H45" s="4">
        <v>4282.503000000001</v>
      </c>
      <c r="I45" s="4">
        <v>0</v>
      </c>
      <c r="J45" s="4">
        <v>0</v>
      </c>
      <c r="K45" s="4">
        <v>1037.133</v>
      </c>
      <c r="L45" s="4">
        <v>4370.374</v>
      </c>
      <c r="M45" s="4">
        <v>0</v>
      </c>
    </row>
    <row r="46" spans="1:13" ht="12.75">
      <c r="A46" t="s">
        <v>64</v>
      </c>
      <c r="B46" t="s">
        <v>65</v>
      </c>
      <c r="C46" s="1">
        <v>349.01199999999994</v>
      </c>
      <c r="D46" s="1">
        <v>91.847</v>
      </c>
      <c r="E46" s="1">
        <v>0</v>
      </c>
      <c r="F46" s="1">
        <v>0</v>
      </c>
      <c r="G46" s="1">
        <v>0</v>
      </c>
      <c r="H46" s="1">
        <v>68.85</v>
      </c>
      <c r="I46" s="1">
        <v>0</v>
      </c>
      <c r="J46" s="1">
        <v>0</v>
      </c>
      <c r="K46" s="1">
        <v>40.056</v>
      </c>
      <c r="L46" s="1">
        <v>148.259</v>
      </c>
      <c r="M46" s="1">
        <v>0</v>
      </c>
    </row>
    <row r="47" spans="1:13" ht="12.75">
      <c r="A47" t="s">
        <v>64</v>
      </c>
      <c r="B47" t="s">
        <v>66</v>
      </c>
      <c r="C47" s="1">
        <v>8609.987999999998</v>
      </c>
      <c r="D47" s="1">
        <v>2986.267</v>
      </c>
      <c r="E47" s="1">
        <v>681.573</v>
      </c>
      <c r="F47" s="1">
        <v>2150.548</v>
      </c>
      <c r="G47" s="1">
        <v>42.391</v>
      </c>
      <c r="H47" s="1">
        <v>37.674</v>
      </c>
      <c r="I47" s="1">
        <v>0</v>
      </c>
      <c r="J47" s="1">
        <v>0</v>
      </c>
      <c r="K47" s="1">
        <v>254.678</v>
      </c>
      <c r="L47" s="1">
        <v>2456.857</v>
      </c>
      <c r="M47" s="1">
        <v>0</v>
      </c>
    </row>
    <row r="48" spans="1:13" ht="12.75">
      <c r="A48" t="s">
        <v>64</v>
      </c>
      <c r="B48" t="s">
        <v>2</v>
      </c>
      <c r="C48" s="1">
        <v>272197.3</v>
      </c>
      <c r="D48" s="1">
        <v>24615.434</v>
      </c>
      <c r="E48" s="1">
        <v>11401.091</v>
      </c>
      <c r="F48" s="1">
        <v>232407.455</v>
      </c>
      <c r="G48" s="1">
        <v>0</v>
      </c>
      <c r="H48" s="1">
        <v>2697.948</v>
      </c>
      <c r="I48" s="1">
        <v>0</v>
      </c>
      <c r="J48" s="1">
        <v>0</v>
      </c>
      <c r="K48" s="1">
        <v>0</v>
      </c>
      <c r="L48" s="1">
        <v>423.183</v>
      </c>
      <c r="M48" s="1">
        <v>652.189</v>
      </c>
    </row>
    <row r="49" spans="1:13" ht="12.75">
      <c r="A49" t="s">
        <v>64</v>
      </c>
      <c r="B49" t="s">
        <v>192</v>
      </c>
      <c r="C49" s="1">
        <v>180.62</v>
      </c>
      <c r="D49" s="1">
        <v>0</v>
      </c>
      <c r="E49" s="1">
        <v>110.89</v>
      </c>
      <c r="F49" s="1">
        <v>69.73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2.75">
      <c r="A50" s="9" t="s">
        <v>200</v>
      </c>
      <c r="C50" s="4">
        <v>281336.92</v>
      </c>
      <c r="D50" s="4">
        <v>27693.548000000003</v>
      </c>
      <c r="E50" s="4">
        <v>12193.554</v>
      </c>
      <c r="F50" s="4">
        <v>234627.733</v>
      </c>
      <c r="G50" s="4">
        <v>42.391</v>
      </c>
      <c r="H50" s="4">
        <v>2804.4719999999998</v>
      </c>
      <c r="I50" s="4">
        <v>0</v>
      </c>
      <c r="J50" s="4">
        <v>0</v>
      </c>
      <c r="K50" s="4">
        <v>294.734</v>
      </c>
      <c r="L50" s="4">
        <v>3028.299</v>
      </c>
      <c r="M50" s="4">
        <v>652.189</v>
      </c>
    </row>
    <row r="51" spans="1:13" ht="12.75">
      <c r="A51" t="s">
        <v>67</v>
      </c>
      <c r="B51" t="s">
        <v>68</v>
      </c>
      <c r="C51" s="1">
        <v>2080.225</v>
      </c>
      <c r="D51" s="1">
        <v>0</v>
      </c>
      <c r="E51" s="1">
        <v>214.124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1866.101</v>
      </c>
      <c r="M51" s="1">
        <v>0</v>
      </c>
    </row>
    <row r="52" spans="1:13" ht="12.75">
      <c r="A52" t="s">
        <v>67</v>
      </c>
      <c r="B52" t="s">
        <v>2</v>
      </c>
      <c r="C52" s="1">
        <v>190688.377</v>
      </c>
      <c r="D52" s="1">
        <v>59168.544</v>
      </c>
      <c r="E52" s="1">
        <v>30582.016</v>
      </c>
      <c r="F52" s="1">
        <v>90994.574</v>
      </c>
      <c r="G52" s="1">
        <v>0</v>
      </c>
      <c r="H52" s="1">
        <v>7702.812</v>
      </c>
      <c r="I52" s="1">
        <v>0</v>
      </c>
      <c r="J52" s="1">
        <v>0</v>
      </c>
      <c r="K52" s="1">
        <v>0</v>
      </c>
      <c r="L52" s="1">
        <v>933.364</v>
      </c>
      <c r="M52" s="1">
        <v>1307.067</v>
      </c>
    </row>
    <row r="53" spans="1:13" ht="12.75">
      <c r="A53" t="s">
        <v>67</v>
      </c>
      <c r="B53" t="s">
        <v>192</v>
      </c>
      <c r="C53" s="1">
        <v>1154400.56</v>
      </c>
      <c r="D53" s="1">
        <v>0</v>
      </c>
      <c r="E53" s="1">
        <v>8555.91</v>
      </c>
      <c r="F53" s="1">
        <v>1145844.65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ht="12.75">
      <c r="A54" s="9" t="s">
        <v>201</v>
      </c>
      <c r="C54" s="4">
        <v>1347169.1619999998</v>
      </c>
      <c r="D54" s="4">
        <v>59168.544</v>
      </c>
      <c r="E54" s="4">
        <v>39352.05</v>
      </c>
      <c r="F54" s="4">
        <v>1236839.224</v>
      </c>
      <c r="G54" s="4">
        <v>0</v>
      </c>
      <c r="H54" s="4">
        <v>7702.812</v>
      </c>
      <c r="I54" s="4">
        <v>0</v>
      </c>
      <c r="J54" s="4">
        <v>0</v>
      </c>
      <c r="K54" s="4">
        <v>0</v>
      </c>
      <c r="L54" s="4">
        <v>2799.465</v>
      </c>
      <c r="M54" s="4">
        <v>1307.067</v>
      </c>
    </row>
    <row r="55" spans="1:13" ht="12.75">
      <c r="A55" t="s">
        <v>164</v>
      </c>
      <c r="B55" t="s">
        <v>12</v>
      </c>
      <c r="C55" s="1">
        <v>2714.046</v>
      </c>
      <c r="D55" s="1">
        <v>1262.472</v>
      </c>
      <c r="E55" s="1">
        <v>394.318</v>
      </c>
      <c r="F55" s="1">
        <v>377.076</v>
      </c>
      <c r="G55" s="1">
        <v>0</v>
      </c>
      <c r="H55" s="1">
        <v>223.664</v>
      </c>
      <c r="I55" s="1">
        <v>0</v>
      </c>
      <c r="J55" s="1">
        <v>0</v>
      </c>
      <c r="K55" s="1">
        <v>0</v>
      </c>
      <c r="L55" s="1">
        <v>456.516</v>
      </c>
      <c r="M55" s="1">
        <v>0</v>
      </c>
    </row>
    <row r="56" spans="1:13" ht="12.75">
      <c r="A56" t="s">
        <v>164</v>
      </c>
      <c r="B56" t="s">
        <v>104</v>
      </c>
      <c r="C56" s="1">
        <v>44.304</v>
      </c>
      <c r="D56" s="1">
        <v>0</v>
      </c>
      <c r="E56" s="1">
        <v>0</v>
      </c>
      <c r="F56" s="1">
        <v>44.304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 ht="12.75">
      <c r="A57" s="9" t="s">
        <v>202</v>
      </c>
      <c r="C57" s="4">
        <v>2758.35</v>
      </c>
      <c r="D57" s="4">
        <v>1262.472</v>
      </c>
      <c r="E57" s="4">
        <v>394.318</v>
      </c>
      <c r="F57" s="4">
        <v>421.38</v>
      </c>
      <c r="G57" s="4">
        <v>0</v>
      </c>
      <c r="H57" s="4">
        <v>223.664</v>
      </c>
      <c r="I57" s="4">
        <v>0</v>
      </c>
      <c r="J57" s="4">
        <v>0</v>
      </c>
      <c r="K57" s="4">
        <v>0</v>
      </c>
      <c r="L57" s="4">
        <v>456.516</v>
      </c>
      <c r="M57" s="4">
        <v>0</v>
      </c>
    </row>
    <row r="58" spans="1:13" ht="12.75">
      <c r="A58" t="s">
        <v>69</v>
      </c>
      <c r="B58" s="5" t="s">
        <v>187</v>
      </c>
      <c r="C58" s="8">
        <v>803</v>
      </c>
      <c r="D58" s="8">
        <v>46</v>
      </c>
      <c r="E58" s="8">
        <v>37</v>
      </c>
      <c r="F58" s="8">
        <v>0</v>
      </c>
      <c r="G58" s="8">
        <v>0</v>
      </c>
      <c r="H58" s="8">
        <v>20</v>
      </c>
      <c r="I58" s="8">
        <v>0</v>
      </c>
      <c r="J58" s="8">
        <v>0</v>
      </c>
      <c r="K58" s="8">
        <v>27</v>
      </c>
      <c r="L58" s="8">
        <v>673</v>
      </c>
      <c r="M58" s="8">
        <v>0</v>
      </c>
    </row>
    <row r="59" spans="1:13" ht="12.75">
      <c r="A59" t="s">
        <v>69</v>
      </c>
      <c r="B59" t="s">
        <v>2</v>
      </c>
      <c r="C59" s="1">
        <v>46964.65200000001</v>
      </c>
      <c r="D59" s="1">
        <v>9254.197</v>
      </c>
      <c r="E59" s="1">
        <v>5225.187</v>
      </c>
      <c r="F59" s="1">
        <v>27959.982</v>
      </c>
      <c r="G59" s="1">
        <v>0</v>
      </c>
      <c r="H59" s="1">
        <v>1211.258</v>
      </c>
      <c r="I59" s="1">
        <v>0</v>
      </c>
      <c r="J59" s="1">
        <v>0</v>
      </c>
      <c r="K59" s="1">
        <v>0</v>
      </c>
      <c r="L59" s="1">
        <v>1969.103</v>
      </c>
      <c r="M59" s="1">
        <v>1344.925</v>
      </c>
    </row>
    <row r="60" spans="1:13" ht="12.75">
      <c r="A60" t="s">
        <v>69</v>
      </c>
      <c r="B60" t="s">
        <v>192</v>
      </c>
      <c r="C60" s="1">
        <v>555.27</v>
      </c>
      <c r="D60" s="1">
        <v>0</v>
      </c>
      <c r="E60" s="1">
        <v>60.19</v>
      </c>
      <c r="F60" s="1">
        <v>495.08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12.75">
      <c r="A61" s="9" t="s">
        <v>203</v>
      </c>
      <c r="C61" s="4">
        <v>48322.922000000006</v>
      </c>
      <c r="D61" s="4">
        <v>9300.197</v>
      </c>
      <c r="E61" s="4">
        <v>5322.3769999999995</v>
      </c>
      <c r="F61" s="4">
        <v>28455.062</v>
      </c>
      <c r="G61" s="4">
        <v>0</v>
      </c>
      <c r="H61" s="4">
        <v>1231.258</v>
      </c>
      <c r="I61" s="4">
        <v>0</v>
      </c>
      <c r="J61" s="4">
        <v>0</v>
      </c>
      <c r="K61" s="4">
        <v>27</v>
      </c>
      <c r="L61" s="4">
        <v>2642.103</v>
      </c>
      <c r="M61" s="4">
        <v>1344.925</v>
      </c>
    </row>
    <row r="62" spans="1:13" ht="12.75">
      <c r="A62" t="s">
        <v>70</v>
      </c>
      <c r="B62" t="s">
        <v>2</v>
      </c>
      <c r="C62" s="1">
        <v>33849.12699999999</v>
      </c>
      <c r="D62" s="1">
        <v>13273.634</v>
      </c>
      <c r="E62" s="1">
        <v>8786.199</v>
      </c>
      <c r="F62" s="1">
        <v>7068.238</v>
      </c>
      <c r="G62" s="1">
        <v>0</v>
      </c>
      <c r="H62" s="1">
        <v>2202.564</v>
      </c>
      <c r="I62" s="1">
        <v>0</v>
      </c>
      <c r="J62" s="1">
        <v>0</v>
      </c>
      <c r="K62" s="1">
        <v>0</v>
      </c>
      <c r="L62" s="1">
        <v>1861.54</v>
      </c>
      <c r="M62" s="1">
        <v>656.952</v>
      </c>
    </row>
    <row r="63" spans="1:13" ht="12.75">
      <c r="A63" t="s">
        <v>70</v>
      </c>
      <c r="B63" t="s">
        <v>71</v>
      </c>
      <c r="C63" s="1">
        <v>6061.570999999999</v>
      </c>
      <c r="D63" s="1">
        <v>689.251</v>
      </c>
      <c r="E63" s="1">
        <v>1054.135</v>
      </c>
      <c r="F63" s="1">
        <v>3521.218</v>
      </c>
      <c r="G63" s="1">
        <v>0</v>
      </c>
      <c r="H63" s="1">
        <v>307.923</v>
      </c>
      <c r="I63" s="1">
        <v>0</v>
      </c>
      <c r="J63" s="1">
        <v>0</v>
      </c>
      <c r="K63" s="1">
        <v>0</v>
      </c>
      <c r="L63" s="1">
        <v>475.777</v>
      </c>
      <c r="M63" s="1">
        <v>13.267</v>
      </c>
    </row>
    <row r="64" spans="1:13" ht="12.75">
      <c r="A64" t="s">
        <v>70</v>
      </c>
      <c r="B64" t="s">
        <v>192</v>
      </c>
      <c r="C64" s="1">
        <v>3365.55</v>
      </c>
      <c r="D64" s="1">
        <v>0</v>
      </c>
      <c r="E64" s="1">
        <v>0</v>
      </c>
      <c r="F64" s="1">
        <v>3365.55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ht="12.75">
      <c r="A65" s="9" t="s">
        <v>204</v>
      </c>
      <c r="C65" s="4">
        <v>43276.24799999999</v>
      </c>
      <c r="D65" s="4">
        <v>13962.885</v>
      </c>
      <c r="E65" s="4">
        <v>9840.334</v>
      </c>
      <c r="F65" s="4">
        <v>13955.006000000001</v>
      </c>
      <c r="G65" s="4">
        <v>0</v>
      </c>
      <c r="H65" s="4">
        <v>2510.487</v>
      </c>
      <c r="I65" s="4">
        <v>0</v>
      </c>
      <c r="J65" s="4">
        <v>0</v>
      </c>
      <c r="K65" s="4">
        <v>0</v>
      </c>
      <c r="L65" s="4">
        <v>2337.317</v>
      </c>
      <c r="M65" s="4">
        <v>670.219</v>
      </c>
    </row>
    <row r="66" spans="1:13" ht="12.75">
      <c r="A66" t="s">
        <v>72</v>
      </c>
      <c r="B66" t="s">
        <v>73</v>
      </c>
      <c r="C66" s="1">
        <v>1404.406</v>
      </c>
      <c r="D66" s="1">
        <v>594.431</v>
      </c>
      <c r="E66" s="1">
        <v>348.584</v>
      </c>
      <c r="F66" s="1">
        <v>0</v>
      </c>
      <c r="G66" s="1">
        <v>0</v>
      </c>
      <c r="H66" s="1">
        <v>160.847</v>
      </c>
      <c r="I66" s="1">
        <v>0</v>
      </c>
      <c r="J66" s="1">
        <v>0</v>
      </c>
      <c r="K66" s="1">
        <v>0</v>
      </c>
      <c r="L66" s="1">
        <v>300.544</v>
      </c>
      <c r="M66" s="1">
        <v>0</v>
      </c>
    </row>
    <row r="67" spans="1:13" ht="12.75">
      <c r="A67" t="s">
        <v>72</v>
      </c>
      <c r="B67" t="s">
        <v>74</v>
      </c>
      <c r="C67" s="1">
        <v>1110.8229999999999</v>
      </c>
      <c r="D67" s="1">
        <v>367.688</v>
      </c>
      <c r="E67" s="1">
        <v>145.493</v>
      </c>
      <c r="F67" s="1">
        <v>85.761</v>
      </c>
      <c r="G67" s="1">
        <v>0</v>
      </c>
      <c r="H67" s="1">
        <v>165.621</v>
      </c>
      <c r="I67" s="1">
        <v>0</v>
      </c>
      <c r="J67" s="1">
        <v>0</v>
      </c>
      <c r="K67" s="1">
        <v>0</v>
      </c>
      <c r="L67" s="1">
        <v>346.26</v>
      </c>
      <c r="M67" s="1">
        <v>0</v>
      </c>
    </row>
    <row r="68" spans="1:13" ht="12.75">
      <c r="A68" t="s">
        <v>72</v>
      </c>
      <c r="B68" t="s">
        <v>75</v>
      </c>
      <c r="C68" s="1">
        <v>1820.7040000000002</v>
      </c>
      <c r="D68" s="1">
        <v>291.208</v>
      </c>
      <c r="E68" s="1">
        <v>104.737</v>
      </c>
      <c r="F68" s="1">
        <v>818.062</v>
      </c>
      <c r="G68" s="1">
        <v>0</v>
      </c>
      <c r="H68" s="1">
        <v>191.218</v>
      </c>
      <c r="I68" s="1">
        <v>0</v>
      </c>
      <c r="J68" s="1">
        <v>0</v>
      </c>
      <c r="K68" s="1">
        <v>0</v>
      </c>
      <c r="L68" s="1">
        <v>415.479</v>
      </c>
      <c r="M68" s="1">
        <v>0</v>
      </c>
    </row>
    <row r="69" spans="1:13" ht="12.75">
      <c r="A69" t="s">
        <v>72</v>
      </c>
      <c r="B69" t="s">
        <v>76</v>
      </c>
      <c r="C69" s="1">
        <v>9338.928</v>
      </c>
      <c r="D69" s="1">
        <v>4115.657</v>
      </c>
      <c r="E69" s="1">
        <v>3614.549</v>
      </c>
      <c r="F69" s="1">
        <v>0</v>
      </c>
      <c r="G69" s="1">
        <v>0</v>
      </c>
      <c r="H69" s="1">
        <v>736.65</v>
      </c>
      <c r="I69" s="1">
        <v>0</v>
      </c>
      <c r="J69" s="1">
        <v>0</v>
      </c>
      <c r="K69" s="1">
        <v>0</v>
      </c>
      <c r="L69" s="1">
        <v>858.242</v>
      </c>
      <c r="M69" s="1">
        <v>13.83</v>
      </c>
    </row>
    <row r="70" spans="1:13" ht="12.75">
      <c r="A70" t="s">
        <v>72</v>
      </c>
      <c r="B70" t="s">
        <v>77</v>
      </c>
      <c r="C70" s="1">
        <v>7873.244999999999</v>
      </c>
      <c r="D70" s="1">
        <v>2417.31</v>
      </c>
      <c r="E70" s="1">
        <v>1414.49</v>
      </c>
      <c r="F70" s="1">
        <v>2499.109</v>
      </c>
      <c r="G70" s="1">
        <v>0</v>
      </c>
      <c r="H70" s="1">
        <v>784.78</v>
      </c>
      <c r="I70" s="1">
        <v>0</v>
      </c>
      <c r="J70" s="1">
        <v>0</v>
      </c>
      <c r="K70" s="1">
        <v>0</v>
      </c>
      <c r="L70" s="1">
        <v>741.708</v>
      </c>
      <c r="M70" s="1">
        <v>15.848</v>
      </c>
    </row>
    <row r="71" spans="1:13" ht="12.75">
      <c r="A71" s="9" t="s">
        <v>205</v>
      </c>
      <c r="C71" s="4">
        <v>21548.106</v>
      </c>
      <c r="D71" s="4">
        <v>7786.294</v>
      </c>
      <c r="E71" s="4">
        <v>5627.853</v>
      </c>
      <c r="F71" s="4">
        <v>3402.932</v>
      </c>
      <c r="G71" s="4">
        <v>0</v>
      </c>
      <c r="H71" s="4">
        <v>2039.116</v>
      </c>
      <c r="I71" s="4">
        <v>0</v>
      </c>
      <c r="J71" s="4">
        <v>0</v>
      </c>
      <c r="K71" s="4">
        <v>0</v>
      </c>
      <c r="L71" s="4">
        <v>2662.2329999999997</v>
      </c>
      <c r="M71" s="4">
        <v>29.678</v>
      </c>
    </row>
    <row r="72" spans="1:13" ht="12.75">
      <c r="A72" t="s">
        <v>78</v>
      </c>
      <c r="B72" t="s">
        <v>79</v>
      </c>
      <c r="C72" s="1">
        <v>27285.370999999996</v>
      </c>
      <c r="D72" s="1">
        <v>9323.061</v>
      </c>
      <c r="E72" s="1">
        <v>3707.521</v>
      </c>
      <c r="F72" s="1">
        <v>9429.067</v>
      </c>
      <c r="G72" s="1">
        <v>875.963</v>
      </c>
      <c r="H72" s="1">
        <v>1941.712</v>
      </c>
      <c r="I72" s="1">
        <v>0</v>
      </c>
      <c r="J72" s="1">
        <v>0</v>
      </c>
      <c r="K72" s="1">
        <v>0</v>
      </c>
      <c r="L72" s="1">
        <v>1682.786</v>
      </c>
      <c r="M72" s="1">
        <v>325.261</v>
      </c>
    </row>
    <row r="73" spans="1:13" ht="12.75">
      <c r="A73" s="9" t="s">
        <v>206</v>
      </c>
      <c r="C73" s="4">
        <v>27285.370999999996</v>
      </c>
      <c r="D73" s="4">
        <v>9323.061</v>
      </c>
      <c r="E73" s="4">
        <v>3707.521</v>
      </c>
      <c r="F73" s="4">
        <v>9429.067</v>
      </c>
      <c r="G73" s="4">
        <v>875.963</v>
      </c>
      <c r="H73" s="4">
        <v>1941.712</v>
      </c>
      <c r="I73" s="4">
        <v>0</v>
      </c>
      <c r="J73" s="4">
        <v>0</v>
      </c>
      <c r="K73" s="4">
        <v>0</v>
      </c>
      <c r="L73" s="4">
        <v>1682.786</v>
      </c>
      <c r="M73" s="4">
        <v>325.261</v>
      </c>
    </row>
    <row r="74" spans="1:13" ht="12.75">
      <c r="A74" t="s">
        <v>80</v>
      </c>
      <c r="B74" t="s">
        <v>55</v>
      </c>
      <c r="C74" s="1">
        <v>715.23</v>
      </c>
      <c r="D74" s="1">
        <v>58.793</v>
      </c>
      <c r="E74" s="1">
        <v>19.301</v>
      </c>
      <c r="F74" s="1">
        <v>511.723</v>
      </c>
      <c r="G74" s="1">
        <v>0</v>
      </c>
      <c r="H74" s="1">
        <v>15.255</v>
      </c>
      <c r="I74" s="1">
        <v>0</v>
      </c>
      <c r="J74" s="1">
        <v>0</v>
      </c>
      <c r="K74" s="1">
        <v>0</v>
      </c>
      <c r="L74" s="1">
        <v>110.158</v>
      </c>
      <c r="M74" s="1">
        <v>0</v>
      </c>
    </row>
    <row r="75" spans="1:13" ht="12.75">
      <c r="A75" t="s">
        <v>80</v>
      </c>
      <c r="B75" t="s">
        <v>81</v>
      </c>
      <c r="C75" s="1">
        <v>77271.65400000001</v>
      </c>
      <c r="D75" s="1">
        <v>31338.758</v>
      </c>
      <c r="E75" s="1">
        <v>11917.13</v>
      </c>
      <c r="F75" s="1">
        <v>20583.931</v>
      </c>
      <c r="G75" s="1">
        <v>3790.575</v>
      </c>
      <c r="H75" s="1">
        <v>3954.145</v>
      </c>
      <c r="I75" s="1">
        <v>0</v>
      </c>
      <c r="J75" s="1">
        <v>0</v>
      </c>
      <c r="K75" s="1">
        <v>2073.411</v>
      </c>
      <c r="L75" s="1">
        <v>3043.436</v>
      </c>
      <c r="M75" s="1">
        <v>570.268</v>
      </c>
    </row>
    <row r="76" spans="1:13" ht="12.75">
      <c r="A76" t="s">
        <v>80</v>
      </c>
      <c r="B76" t="s">
        <v>21</v>
      </c>
      <c r="C76" s="1">
        <v>35.568</v>
      </c>
      <c r="D76" s="1">
        <v>22.165</v>
      </c>
      <c r="E76" s="1">
        <v>3.485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9.918</v>
      </c>
      <c r="L76" s="1">
        <v>0</v>
      </c>
      <c r="M76" s="1">
        <v>0</v>
      </c>
    </row>
    <row r="77" spans="1:13" ht="12.75">
      <c r="A77" t="s">
        <v>80</v>
      </c>
      <c r="B77" t="s">
        <v>192</v>
      </c>
      <c r="C77" s="1">
        <v>33045.35</v>
      </c>
      <c r="D77" s="1">
        <v>0</v>
      </c>
      <c r="E77" s="1">
        <v>166.8</v>
      </c>
      <c r="F77" s="1">
        <v>32878.55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</row>
    <row r="78" spans="1:13" ht="12.75">
      <c r="A78" s="9" t="s">
        <v>207</v>
      </c>
      <c r="C78" s="4">
        <v>111067.80200000001</v>
      </c>
      <c r="D78" s="4">
        <v>31419.716000000004</v>
      </c>
      <c r="E78" s="4">
        <v>12106.715999999999</v>
      </c>
      <c r="F78" s="4">
        <v>53974.204000000005</v>
      </c>
      <c r="G78" s="4">
        <v>3790.575</v>
      </c>
      <c r="H78" s="4">
        <v>3969.4</v>
      </c>
      <c r="I78" s="4">
        <v>0</v>
      </c>
      <c r="J78" s="4">
        <v>0</v>
      </c>
      <c r="K78" s="4">
        <v>2083.329</v>
      </c>
      <c r="L78" s="4">
        <v>3153.594</v>
      </c>
      <c r="M78" s="4">
        <v>570.268</v>
      </c>
    </row>
    <row r="79" spans="1:13" ht="12.75">
      <c r="A79" t="s">
        <v>82</v>
      </c>
      <c r="B79" s="5" t="s">
        <v>188</v>
      </c>
      <c r="C79" s="8">
        <v>1038</v>
      </c>
      <c r="D79" s="8">
        <v>235</v>
      </c>
      <c r="E79" s="8">
        <v>470</v>
      </c>
      <c r="F79" s="8">
        <v>0</v>
      </c>
      <c r="G79" s="8">
        <v>0</v>
      </c>
      <c r="H79" s="8">
        <v>58</v>
      </c>
      <c r="I79" s="8">
        <v>0</v>
      </c>
      <c r="J79" s="8">
        <v>0</v>
      </c>
      <c r="K79" s="8">
        <v>0</v>
      </c>
      <c r="L79" s="8">
        <v>275</v>
      </c>
      <c r="M79" s="8">
        <v>0</v>
      </c>
    </row>
    <row r="80" spans="1:13" ht="12.75">
      <c r="A80" t="s">
        <v>82</v>
      </c>
      <c r="B80" t="s">
        <v>55</v>
      </c>
      <c r="C80" s="1">
        <v>742.079</v>
      </c>
      <c r="D80" s="1">
        <v>18.639</v>
      </c>
      <c r="E80" s="1">
        <v>14.36</v>
      </c>
      <c r="F80" s="1">
        <v>327.132</v>
      </c>
      <c r="G80" s="1">
        <v>0</v>
      </c>
      <c r="H80" s="1">
        <v>12.261</v>
      </c>
      <c r="I80" s="1">
        <v>0</v>
      </c>
      <c r="J80" s="1">
        <v>0</v>
      </c>
      <c r="K80" s="1">
        <v>37.28</v>
      </c>
      <c r="L80" s="1">
        <v>332.407</v>
      </c>
      <c r="M80" s="1">
        <v>0</v>
      </c>
    </row>
    <row r="81" spans="1:13" ht="12.75">
      <c r="A81" t="s">
        <v>82</v>
      </c>
      <c r="B81" t="s">
        <v>2</v>
      </c>
      <c r="C81" s="1">
        <v>129394.246</v>
      </c>
      <c r="D81" s="1">
        <v>38681.984</v>
      </c>
      <c r="E81" s="1">
        <v>23688.207</v>
      </c>
      <c r="F81" s="1">
        <v>56702.269</v>
      </c>
      <c r="G81" s="1">
        <v>0</v>
      </c>
      <c r="H81" s="1">
        <v>6868.557</v>
      </c>
      <c r="I81" s="1">
        <v>0</v>
      </c>
      <c r="J81" s="1">
        <v>0</v>
      </c>
      <c r="K81" s="1">
        <v>0</v>
      </c>
      <c r="L81" s="1">
        <v>2101.464</v>
      </c>
      <c r="M81" s="1">
        <v>1351.765</v>
      </c>
    </row>
    <row r="82" spans="1:13" ht="12.75">
      <c r="A82" t="s">
        <v>82</v>
      </c>
      <c r="B82" t="s">
        <v>83</v>
      </c>
      <c r="C82" s="1">
        <v>2720.473</v>
      </c>
      <c r="D82" s="1">
        <v>408.545</v>
      </c>
      <c r="E82" s="1">
        <v>64.662</v>
      </c>
      <c r="F82" s="1">
        <v>1254.242</v>
      </c>
      <c r="G82" s="1">
        <v>0</v>
      </c>
      <c r="H82" s="1">
        <v>155.129</v>
      </c>
      <c r="I82" s="1">
        <v>0</v>
      </c>
      <c r="J82" s="1">
        <v>0</v>
      </c>
      <c r="K82" s="1">
        <v>0</v>
      </c>
      <c r="L82" s="1">
        <v>837.895</v>
      </c>
      <c r="M82" s="1">
        <v>0</v>
      </c>
    </row>
    <row r="83" spans="1:13" ht="12.75">
      <c r="A83" t="s">
        <v>82</v>
      </c>
      <c r="B83" t="s">
        <v>84</v>
      </c>
      <c r="C83" s="1">
        <v>3781</v>
      </c>
      <c r="D83" s="1">
        <v>1627.063</v>
      </c>
      <c r="E83" s="1">
        <v>888.605</v>
      </c>
      <c r="F83" s="1">
        <v>605.782</v>
      </c>
      <c r="G83" s="1">
        <v>0</v>
      </c>
      <c r="H83" s="1">
        <v>440.433</v>
      </c>
      <c r="I83" s="1">
        <v>0</v>
      </c>
      <c r="J83" s="1">
        <v>0</v>
      </c>
      <c r="K83" s="1">
        <v>0</v>
      </c>
      <c r="L83" s="1">
        <v>189.468</v>
      </c>
      <c r="M83" s="1">
        <v>29.649</v>
      </c>
    </row>
    <row r="84" spans="1:13" ht="12.75">
      <c r="A84" t="s">
        <v>82</v>
      </c>
      <c r="B84" t="s">
        <v>192</v>
      </c>
      <c r="C84" s="1">
        <v>17985.12</v>
      </c>
      <c r="D84" s="1">
        <v>0</v>
      </c>
      <c r="E84" s="1">
        <v>2344.62</v>
      </c>
      <c r="F84" s="1">
        <v>15640.5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</row>
    <row r="85" spans="1:13" ht="12.75">
      <c r="A85" s="9" t="s">
        <v>208</v>
      </c>
      <c r="C85" s="4">
        <v>155660.918</v>
      </c>
      <c r="D85" s="4">
        <v>40971.231</v>
      </c>
      <c r="E85" s="4">
        <v>27470.453999999998</v>
      </c>
      <c r="F85" s="4">
        <v>74529.92499999999</v>
      </c>
      <c r="G85" s="4">
        <v>0</v>
      </c>
      <c r="H85" s="4">
        <v>7534.38</v>
      </c>
      <c r="I85" s="4">
        <v>0</v>
      </c>
      <c r="J85" s="4">
        <v>0</v>
      </c>
      <c r="K85" s="4">
        <v>37.28</v>
      </c>
      <c r="L85" s="4">
        <v>3736.234</v>
      </c>
      <c r="M85" s="4">
        <v>1381.4140000000002</v>
      </c>
    </row>
    <row r="86" spans="1:13" ht="12.75">
      <c r="A86" t="s">
        <v>85</v>
      </c>
      <c r="B86" t="s">
        <v>86</v>
      </c>
      <c r="C86" s="1">
        <v>43366.444</v>
      </c>
      <c r="D86" s="1">
        <v>17678.949</v>
      </c>
      <c r="E86" s="1">
        <v>6366.048</v>
      </c>
      <c r="F86" s="1">
        <v>12301.386</v>
      </c>
      <c r="G86" s="1">
        <v>2324.576</v>
      </c>
      <c r="H86" s="1">
        <v>3058.369</v>
      </c>
      <c r="I86" s="1">
        <v>0</v>
      </c>
      <c r="J86" s="1">
        <v>0</v>
      </c>
      <c r="K86" s="1">
        <v>667.752</v>
      </c>
      <c r="L86" s="1">
        <v>969.364</v>
      </c>
      <c r="M86" s="1">
        <v>0</v>
      </c>
    </row>
    <row r="87" spans="1:13" ht="12.75">
      <c r="A87" t="s">
        <v>85</v>
      </c>
      <c r="B87" t="s">
        <v>87</v>
      </c>
      <c r="C87" s="1">
        <v>633.821</v>
      </c>
      <c r="D87" s="1">
        <v>177.983</v>
      </c>
      <c r="E87" s="1">
        <v>55.661</v>
      </c>
      <c r="F87" s="1">
        <v>214.88</v>
      </c>
      <c r="G87" s="1">
        <v>0</v>
      </c>
      <c r="H87" s="1">
        <v>72.498</v>
      </c>
      <c r="I87" s="1">
        <v>0</v>
      </c>
      <c r="J87" s="1">
        <v>0</v>
      </c>
      <c r="K87" s="1">
        <v>0</v>
      </c>
      <c r="L87" s="1">
        <v>112.799</v>
      </c>
      <c r="M87" s="1">
        <v>0</v>
      </c>
    </row>
    <row r="88" spans="1:13" ht="12.75">
      <c r="A88" t="s">
        <v>85</v>
      </c>
      <c r="B88" t="s">
        <v>192</v>
      </c>
      <c r="C88" s="1">
        <v>29437.15</v>
      </c>
      <c r="D88" s="1">
        <v>0</v>
      </c>
      <c r="E88" s="1">
        <v>585.36</v>
      </c>
      <c r="F88" s="1">
        <v>28851.79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 ht="12.75">
      <c r="A89" s="9" t="s">
        <v>209</v>
      </c>
      <c r="C89" s="4">
        <v>73437.41500000001</v>
      </c>
      <c r="D89" s="4">
        <v>17856.932</v>
      </c>
      <c r="E89" s="4">
        <v>7007.0689999999995</v>
      </c>
      <c r="F89" s="4">
        <v>41368.056</v>
      </c>
      <c r="G89" s="4">
        <v>2324.576</v>
      </c>
      <c r="H89" s="4">
        <v>3130.867</v>
      </c>
      <c r="I89" s="4">
        <v>0</v>
      </c>
      <c r="J89" s="4">
        <v>0</v>
      </c>
      <c r="K89" s="4">
        <v>667.752</v>
      </c>
      <c r="L89" s="4">
        <v>1082.163</v>
      </c>
      <c r="M89" s="4">
        <v>0</v>
      </c>
    </row>
    <row r="90" spans="1:13" ht="12.75">
      <c r="A90" t="s">
        <v>92</v>
      </c>
      <c r="B90" t="s">
        <v>93</v>
      </c>
      <c r="C90" s="1">
        <v>3700.0040000000004</v>
      </c>
      <c r="D90" s="1">
        <v>532.917</v>
      </c>
      <c r="E90" s="1">
        <v>174.64</v>
      </c>
      <c r="F90" s="1">
        <v>0</v>
      </c>
      <c r="G90" s="1">
        <v>0</v>
      </c>
      <c r="H90" s="1">
        <v>99.6</v>
      </c>
      <c r="I90" s="1">
        <v>0</v>
      </c>
      <c r="J90" s="1">
        <v>0</v>
      </c>
      <c r="K90" s="1">
        <v>0</v>
      </c>
      <c r="L90" s="1">
        <v>2892.847</v>
      </c>
      <c r="M90" s="1">
        <v>0</v>
      </c>
    </row>
    <row r="91" spans="1:13" ht="12.75">
      <c r="A91" t="s">
        <v>92</v>
      </c>
      <c r="B91" t="s">
        <v>94</v>
      </c>
      <c r="C91" s="1">
        <v>22.235999999999997</v>
      </c>
      <c r="D91" s="1">
        <v>0</v>
      </c>
      <c r="E91" s="1">
        <v>2.333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19.903</v>
      </c>
      <c r="M91" s="1">
        <v>0</v>
      </c>
    </row>
    <row r="92" spans="1:13" ht="12.75">
      <c r="A92" t="s">
        <v>92</v>
      </c>
      <c r="B92" t="s">
        <v>2</v>
      </c>
      <c r="C92" s="1">
        <v>37163.42</v>
      </c>
      <c r="D92" s="1">
        <v>8116.453</v>
      </c>
      <c r="E92" s="1">
        <v>4550.088</v>
      </c>
      <c r="F92" s="1">
        <v>22135.459</v>
      </c>
      <c r="G92" s="1">
        <v>0</v>
      </c>
      <c r="H92" s="1">
        <v>1479.791</v>
      </c>
      <c r="I92" s="1">
        <v>0</v>
      </c>
      <c r="J92" s="1">
        <v>0</v>
      </c>
      <c r="K92" s="1">
        <v>0</v>
      </c>
      <c r="L92" s="1">
        <v>584.155</v>
      </c>
      <c r="M92" s="1">
        <v>297.474</v>
      </c>
    </row>
    <row r="93" spans="1:13" ht="12.75">
      <c r="A93" t="s">
        <v>92</v>
      </c>
      <c r="B93" t="s">
        <v>95</v>
      </c>
      <c r="C93" s="1">
        <v>2734.6670000000004</v>
      </c>
      <c r="D93" s="1">
        <v>1825.323</v>
      </c>
      <c r="E93" s="1">
        <v>529.344</v>
      </c>
      <c r="F93" s="1">
        <v>0</v>
      </c>
      <c r="G93" s="1">
        <v>0</v>
      </c>
      <c r="H93" s="1">
        <v>380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ht="12.75">
      <c r="A94" s="9" t="s">
        <v>210</v>
      </c>
      <c r="C94" s="4">
        <v>43620.327</v>
      </c>
      <c r="D94" s="4">
        <v>10474.693000000001</v>
      </c>
      <c r="E94" s="4">
        <v>5256.405</v>
      </c>
      <c r="F94" s="4">
        <v>22135.459</v>
      </c>
      <c r="G94" s="4">
        <v>0</v>
      </c>
      <c r="H94" s="4">
        <v>1959.3909999999998</v>
      </c>
      <c r="I94" s="4">
        <v>0</v>
      </c>
      <c r="J94" s="4">
        <v>0</v>
      </c>
      <c r="K94" s="4">
        <v>0</v>
      </c>
      <c r="L94" s="4">
        <v>3496.9049999999997</v>
      </c>
      <c r="M94" s="4">
        <v>297.474</v>
      </c>
    </row>
    <row r="95" spans="1:13" ht="12.75">
      <c r="A95" t="s">
        <v>88</v>
      </c>
      <c r="B95" t="s">
        <v>89</v>
      </c>
      <c r="C95" s="1">
        <v>21193.773</v>
      </c>
      <c r="D95" s="1">
        <v>9339.37</v>
      </c>
      <c r="E95" s="1">
        <v>2492.941</v>
      </c>
      <c r="F95" s="1">
        <v>7211.13</v>
      </c>
      <c r="G95" s="1">
        <v>0</v>
      </c>
      <c r="H95" s="1">
        <v>2150.332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8" ht="12.75">
      <c r="A96" s="9" t="s">
        <v>211</v>
      </c>
      <c r="C96" s="4">
        <v>21193.773</v>
      </c>
      <c r="D96" s="4">
        <v>9339.37</v>
      </c>
      <c r="E96" s="4">
        <v>2492.941</v>
      </c>
      <c r="F96" s="4">
        <v>7211.13</v>
      </c>
      <c r="G96" s="4">
        <v>0</v>
      </c>
      <c r="H96" s="4">
        <v>2150.332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1"/>
      <c r="O96" s="1"/>
      <c r="P96" s="1"/>
      <c r="Q96" s="1"/>
      <c r="R96" s="1"/>
    </row>
    <row r="97" spans="1:13" ht="12.75">
      <c r="A97" t="s">
        <v>96</v>
      </c>
      <c r="B97" t="s">
        <v>91</v>
      </c>
      <c r="C97" s="1">
        <v>218.55900000000003</v>
      </c>
      <c r="D97" s="1">
        <v>80.123</v>
      </c>
      <c r="E97" s="1">
        <v>4.025</v>
      </c>
      <c r="F97" s="1">
        <v>134.411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12.75">
      <c r="A98" t="s">
        <v>96</v>
      </c>
      <c r="B98" t="s">
        <v>2</v>
      </c>
      <c r="C98" s="1">
        <v>21046.987</v>
      </c>
      <c r="D98" s="1">
        <v>6952.418</v>
      </c>
      <c r="E98" s="1">
        <v>4381.782</v>
      </c>
      <c r="F98" s="1">
        <v>6873.406</v>
      </c>
      <c r="G98" s="1">
        <v>0</v>
      </c>
      <c r="H98" s="1">
        <v>978.694</v>
      </c>
      <c r="I98" s="1">
        <v>0</v>
      </c>
      <c r="J98" s="1">
        <v>0</v>
      </c>
      <c r="K98" s="1">
        <v>0</v>
      </c>
      <c r="L98" s="1">
        <v>1754.932</v>
      </c>
      <c r="M98" s="1">
        <v>105.755</v>
      </c>
    </row>
    <row r="99" spans="1:13" ht="12.75">
      <c r="A99" t="s">
        <v>96</v>
      </c>
      <c r="B99" t="s">
        <v>30</v>
      </c>
      <c r="C99" s="1">
        <v>118.726</v>
      </c>
      <c r="D99" s="1">
        <v>0</v>
      </c>
      <c r="E99" s="1">
        <v>0</v>
      </c>
      <c r="F99" s="1">
        <v>96.343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22.383</v>
      </c>
      <c r="M99" s="1">
        <v>0</v>
      </c>
    </row>
    <row r="100" spans="1:13" ht="12.75">
      <c r="A100" t="s">
        <v>96</v>
      </c>
      <c r="B100" t="s">
        <v>97</v>
      </c>
      <c r="C100" s="1">
        <v>28499.31</v>
      </c>
      <c r="D100" s="1">
        <v>10620.057</v>
      </c>
      <c r="E100" s="1">
        <v>13599</v>
      </c>
      <c r="F100" s="1">
        <v>0</v>
      </c>
      <c r="G100" s="1">
        <v>0</v>
      </c>
      <c r="H100" s="1">
        <v>2214.259</v>
      </c>
      <c r="I100" s="1">
        <v>0</v>
      </c>
      <c r="J100" s="1">
        <v>0</v>
      </c>
      <c r="K100" s="1">
        <v>148.544</v>
      </c>
      <c r="L100" s="1">
        <v>1770.826</v>
      </c>
      <c r="M100" s="1">
        <v>146.624</v>
      </c>
    </row>
    <row r="101" spans="1:13" ht="12.75">
      <c r="A101" t="s">
        <v>96</v>
      </c>
      <c r="B101" t="s">
        <v>2</v>
      </c>
      <c r="C101" s="1">
        <v>35185.06</v>
      </c>
      <c r="D101" s="1">
        <v>5607.684</v>
      </c>
      <c r="E101" s="1">
        <v>4066.581</v>
      </c>
      <c r="F101" s="1">
        <v>22785.978</v>
      </c>
      <c r="G101" s="1">
        <v>0</v>
      </c>
      <c r="H101" s="1">
        <v>1044.181</v>
      </c>
      <c r="I101" s="1">
        <v>0</v>
      </c>
      <c r="J101" s="1">
        <v>0</v>
      </c>
      <c r="K101" s="1">
        <v>0</v>
      </c>
      <c r="L101" s="1">
        <v>1423.256</v>
      </c>
      <c r="M101" s="1">
        <v>257.38</v>
      </c>
    </row>
    <row r="102" spans="1:13" ht="12.75">
      <c r="A102" t="s">
        <v>96</v>
      </c>
      <c r="B102" t="s">
        <v>192</v>
      </c>
      <c r="C102" s="1">
        <v>6021.02</v>
      </c>
      <c r="D102" s="1">
        <v>0</v>
      </c>
      <c r="E102" s="1">
        <v>0</v>
      </c>
      <c r="F102" s="1">
        <v>6021.02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 ht="12.75">
      <c r="A103" s="9" t="s">
        <v>212</v>
      </c>
      <c r="C103" s="4">
        <v>91089.662</v>
      </c>
      <c r="D103" s="4">
        <v>23260.282</v>
      </c>
      <c r="E103" s="4">
        <v>22051.388</v>
      </c>
      <c r="F103" s="4">
        <v>35911.157999999996</v>
      </c>
      <c r="G103" s="4">
        <v>0</v>
      </c>
      <c r="H103" s="4">
        <v>4237.134</v>
      </c>
      <c r="I103" s="4">
        <v>0</v>
      </c>
      <c r="J103" s="4">
        <v>0</v>
      </c>
      <c r="K103" s="4">
        <v>148.544</v>
      </c>
      <c r="L103" s="4">
        <v>4971.397</v>
      </c>
      <c r="M103" s="4">
        <v>509.759</v>
      </c>
    </row>
    <row r="104" spans="1:13" ht="12.75">
      <c r="A104" t="s">
        <v>98</v>
      </c>
      <c r="B104" s="5" t="s">
        <v>189</v>
      </c>
      <c r="C104" s="8">
        <v>12402.993999999999</v>
      </c>
      <c r="D104" s="8">
        <v>6120.721</v>
      </c>
      <c r="E104" s="8">
        <v>1458.877</v>
      </c>
      <c r="F104" s="8">
        <v>1137.027</v>
      </c>
      <c r="G104" s="8">
        <v>195.408</v>
      </c>
      <c r="H104" s="8">
        <v>649.01</v>
      </c>
      <c r="I104" s="8">
        <v>0</v>
      </c>
      <c r="J104" s="8">
        <v>0</v>
      </c>
      <c r="K104" s="8">
        <v>537.186</v>
      </c>
      <c r="L104" s="8">
        <v>2304.765</v>
      </c>
      <c r="M104" s="8">
        <v>0</v>
      </c>
    </row>
    <row r="105" spans="1:13" ht="12.75">
      <c r="A105" t="s">
        <v>98</v>
      </c>
      <c r="B105" t="s">
        <v>99</v>
      </c>
      <c r="C105" s="1">
        <v>610.9639999999999</v>
      </c>
      <c r="D105" s="1">
        <v>133.824</v>
      </c>
      <c r="E105" s="1">
        <v>35.148</v>
      </c>
      <c r="F105" s="1">
        <v>0</v>
      </c>
      <c r="G105" s="1">
        <v>285.524</v>
      </c>
      <c r="H105" s="1">
        <v>35.289</v>
      </c>
      <c r="I105" s="1">
        <v>0</v>
      </c>
      <c r="J105" s="1">
        <v>0</v>
      </c>
      <c r="K105" s="1">
        <v>34.439</v>
      </c>
      <c r="L105" s="1">
        <v>86.74</v>
      </c>
      <c r="M105" s="1">
        <v>0</v>
      </c>
    </row>
    <row r="106" spans="1:13" ht="12.75">
      <c r="A106" s="9" t="s">
        <v>213</v>
      </c>
      <c r="C106" s="4">
        <v>13013.957999999999</v>
      </c>
      <c r="D106" s="4">
        <v>6254.544999999999</v>
      </c>
      <c r="E106" s="4">
        <v>1494.025</v>
      </c>
      <c r="F106" s="4">
        <v>1137.027</v>
      </c>
      <c r="G106" s="4">
        <v>480.932</v>
      </c>
      <c r="H106" s="4">
        <v>684.299</v>
      </c>
      <c r="I106" s="4">
        <v>0</v>
      </c>
      <c r="J106" s="4">
        <v>0</v>
      </c>
      <c r="K106" s="4">
        <v>571.625</v>
      </c>
      <c r="L106" s="4">
        <v>2391.505</v>
      </c>
      <c r="M106" s="4">
        <v>0</v>
      </c>
    </row>
    <row r="107" spans="1:13" ht="12.75">
      <c r="A107" t="s">
        <v>100</v>
      </c>
      <c r="B107" t="s">
        <v>15</v>
      </c>
      <c r="C107" s="1">
        <v>37.47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37.47</v>
      </c>
      <c r="M107" s="1">
        <v>0</v>
      </c>
    </row>
    <row r="108" spans="1:13" ht="12.75">
      <c r="A108" s="9" t="s">
        <v>214</v>
      </c>
      <c r="C108" s="4">
        <v>37.47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37.47</v>
      </c>
      <c r="M108" s="4">
        <v>0</v>
      </c>
    </row>
    <row r="109" spans="1:13" ht="12.75">
      <c r="A109" t="s">
        <v>101</v>
      </c>
      <c r="B109" t="s">
        <v>10</v>
      </c>
      <c r="C109" s="1">
        <v>1084.507</v>
      </c>
      <c r="D109" s="1">
        <v>250.519</v>
      </c>
      <c r="E109" s="1">
        <v>557.868</v>
      </c>
      <c r="F109" s="1">
        <v>0</v>
      </c>
      <c r="G109" s="1">
        <v>0</v>
      </c>
      <c r="H109" s="1">
        <v>57.867</v>
      </c>
      <c r="I109" s="1">
        <v>0</v>
      </c>
      <c r="J109" s="1">
        <v>0</v>
      </c>
      <c r="K109" s="1">
        <v>14.764</v>
      </c>
      <c r="L109" s="1">
        <v>203.489</v>
      </c>
      <c r="M109" s="1">
        <v>0</v>
      </c>
    </row>
    <row r="110" spans="1:13" ht="12.75">
      <c r="A110" t="s">
        <v>101</v>
      </c>
      <c r="B110" t="s">
        <v>2</v>
      </c>
      <c r="C110" s="1">
        <v>6482.632999999999</v>
      </c>
      <c r="D110" s="1">
        <v>3159.589</v>
      </c>
      <c r="E110" s="1">
        <v>1697.542</v>
      </c>
      <c r="F110" s="1">
        <v>762.308</v>
      </c>
      <c r="G110" s="1">
        <v>0</v>
      </c>
      <c r="H110" s="1">
        <v>442.038</v>
      </c>
      <c r="I110" s="1">
        <v>0</v>
      </c>
      <c r="J110" s="1">
        <v>0</v>
      </c>
      <c r="K110" s="1">
        <v>0</v>
      </c>
      <c r="L110" s="1">
        <v>115.073</v>
      </c>
      <c r="M110" s="1">
        <v>306.083</v>
      </c>
    </row>
    <row r="111" spans="1:13" ht="12.75">
      <c r="A111" t="s">
        <v>101</v>
      </c>
      <c r="B111" t="s">
        <v>102</v>
      </c>
      <c r="C111" s="1">
        <v>513.807</v>
      </c>
      <c r="D111" s="1">
        <v>19.59</v>
      </c>
      <c r="E111" s="1">
        <v>224.303</v>
      </c>
      <c r="F111" s="1">
        <v>0</v>
      </c>
      <c r="G111" s="1">
        <v>0</v>
      </c>
      <c r="H111" s="1">
        <v>4.57</v>
      </c>
      <c r="I111" s="1">
        <v>0</v>
      </c>
      <c r="J111" s="1">
        <v>0</v>
      </c>
      <c r="K111" s="1">
        <v>0</v>
      </c>
      <c r="L111" s="1">
        <v>265.344</v>
      </c>
      <c r="M111" s="1">
        <v>0</v>
      </c>
    </row>
    <row r="112" spans="1:13" ht="12.75">
      <c r="A112" t="s">
        <v>101</v>
      </c>
      <c r="B112" t="s">
        <v>2</v>
      </c>
      <c r="C112" s="1">
        <v>7895.862</v>
      </c>
      <c r="D112" s="1">
        <v>3106.466</v>
      </c>
      <c r="E112" s="1">
        <v>2087.779</v>
      </c>
      <c r="F112" s="1">
        <v>1635.778</v>
      </c>
      <c r="G112" s="1">
        <v>0</v>
      </c>
      <c r="H112" s="1">
        <v>383.531</v>
      </c>
      <c r="I112" s="1">
        <v>0</v>
      </c>
      <c r="J112" s="1">
        <v>0</v>
      </c>
      <c r="K112" s="1">
        <v>0</v>
      </c>
      <c r="L112" s="1">
        <v>241.455</v>
      </c>
      <c r="M112" s="1">
        <v>440.853</v>
      </c>
    </row>
    <row r="113" spans="1:13" ht="12.75">
      <c r="A113" t="s">
        <v>101</v>
      </c>
      <c r="B113" t="s">
        <v>2</v>
      </c>
      <c r="C113" s="1">
        <v>5016.29</v>
      </c>
      <c r="D113" s="1">
        <v>2196.2</v>
      </c>
      <c r="E113" s="1">
        <v>1037.522</v>
      </c>
      <c r="F113" s="1">
        <v>922.227</v>
      </c>
      <c r="G113" s="1">
        <v>0</v>
      </c>
      <c r="H113" s="1">
        <v>334.401</v>
      </c>
      <c r="I113" s="1">
        <v>0</v>
      </c>
      <c r="J113" s="1">
        <v>0</v>
      </c>
      <c r="K113" s="1">
        <v>0</v>
      </c>
      <c r="L113" s="1">
        <v>366.166</v>
      </c>
      <c r="M113" s="1">
        <v>159.774</v>
      </c>
    </row>
    <row r="114" spans="1:13" ht="12.75">
      <c r="A114" t="s">
        <v>101</v>
      </c>
      <c r="B114" t="s">
        <v>103</v>
      </c>
      <c r="C114" s="1">
        <v>5187.83</v>
      </c>
      <c r="D114" s="1">
        <v>1955.512</v>
      </c>
      <c r="E114" s="1">
        <v>1371.102</v>
      </c>
      <c r="F114" s="1">
        <v>1169.203</v>
      </c>
      <c r="G114" s="1">
        <v>56.143</v>
      </c>
      <c r="H114" s="1">
        <v>350.685</v>
      </c>
      <c r="I114" s="1">
        <v>0</v>
      </c>
      <c r="J114" s="1">
        <v>0</v>
      </c>
      <c r="K114" s="1">
        <v>135.138</v>
      </c>
      <c r="L114" s="1">
        <v>125.418</v>
      </c>
      <c r="M114" s="1">
        <v>24.629</v>
      </c>
    </row>
    <row r="115" spans="1:13" ht="12.75">
      <c r="A115" t="s">
        <v>101</v>
      </c>
      <c r="B115" t="s">
        <v>192</v>
      </c>
      <c r="C115" s="1">
        <v>275.54</v>
      </c>
      <c r="D115" s="1">
        <v>0</v>
      </c>
      <c r="E115" s="1">
        <v>187.92</v>
      </c>
      <c r="F115" s="1">
        <v>87.62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</row>
    <row r="116" spans="1:13" ht="12.75">
      <c r="A116" s="9" t="s">
        <v>215</v>
      </c>
      <c r="C116" s="4">
        <v>26456.468999999997</v>
      </c>
      <c r="D116" s="4">
        <v>10687.876000000002</v>
      </c>
      <c r="E116" s="4">
        <v>7164.036</v>
      </c>
      <c r="F116" s="4">
        <v>4577.1359999999995</v>
      </c>
      <c r="G116" s="4">
        <v>56.143</v>
      </c>
      <c r="H116" s="4">
        <v>1573.092</v>
      </c>
      <c r="I116" s="4">
        <v>0</v>
      </c>
      <c r="J116" s="4">
        <v>0</v>
      </c>
      <c r="K116" s="4">
        <v>149.90200000000002</v>
      </c>
      <c r="L116" s="4">
        <v>1316.945</v>
      </c>
      <c r="M116" s="4">
        <v>931.339</v>
      </c>
    </row>
    <row r="117" spans="1:13" ht="12.75">
      <c r="A117" t="s">
        <v>90</v>
      </c>
      <c r="B117" t="s">
        <v>91</v>
      </c>
      <c r="C117" s="1">
        <v>553.6310000000001</v>
      </c>
      <c r="D117" s="1">
        <v>194.445</v>
      </c>
      <c r="E117" s="1">
        <v>154.316</v>
      </c>
      <c r="F117" s="1">
        <v>169.763</v>
      </c>
      <c r="G117" s="1">
        <v>0</v>
      </c>
      <c r="H117" s="1">
        <v>0</v>
      </c>
      <c r="I117" s="1">
        <v>0</v>
      </c>
      <c r="J117" s="1">
        <v>0</v>
      </c>
      <c r="K117" s="1">
        <v>13.979</v>
      </c>
      <c r="L117" s="1">
        <v>21.128</v>
      </c>
      <c r="M117" s="1">
        <v>0</v>
      </c>
    </row>
    <row r="118" spans="1:13" ht="12.75">
      <c r="A118" s="9" t="s">
        <v>216</v>
      </c>
      <c r="C118" s="4">
        <v>553.6310000000001</v>
      </c>
      <c r="D118" s="4">
        <v>194.445</v>
      </c>
      <c r="E118" s="4">
        <v>154.316</v>
      </c>
      <c r="F118" s="4">
        <v>169.763</v>
      </c>
      <c r="G118" s="4">
        <v>0</v>
      </c>
      <c r="H118" s="4">
        <v>0</v>
      </c>
      <c r="I118" s="4">
        <v>0</v>
      </c>
      <c r="J118" s="4">
        <v>0</v>
      </c>
      <c r="K118" s="4">
        <v>13.979</v>
      </c>
      <c r="L118" s="4">
        <v>21.128</v>
      </c>
      <c r="M118" s="4">
        <v>0</v>
      </c>
    </row>
    <row r="119" spans="1:13" ht="12.75">
      <c r="A119" t="s">
        <v>105</v>
      </c>
      <c r="B119" t="s">
        <v>2</v>
      </c>
      <c r="C119" s="1">
        <v>1452.3990000000001</v>
      </c>
      <c r="D119" s="1">
        <v>539.787</v>
      </c>
      <c r="E119" s="1">
        <v>252.944</v>
      </c>
      <c r="F119" s="1">
        <v>268.633</v>
      </c>
      <c r="G119" s="1">
        <v>0</v>
      </c>
      <c r="H119" s="1">
        <v>107.189</v>
      </c>
      <c r="I119" s="1">
        <v>0</v>
      </c>
      <c r="J119" s="1">
        <v>0</v>
      </c>
      <c r="K119" s="1">
        <v>0</v>
      </c>
      <c r="L119" s="1">
        <v>218.683</v>
      </c>
      <c r="M119" s="1">
        <v>65.163</v>
      </c>
    </row>
    <row r="120" spans="1:13" ht="12.75">
      <c r="A120" t="s">
        <v>105</v>
      </c>
      <c r="B120" t="s">
        <v>106</v>
      </c>
      <c r="C120" s="1">
        <v>1791.093</v>
      </c>
      <c r="D120" s="1">
        <v>645.151</v>
      </c>
      <c r="E120" s="1">
        <v>400.813</v>
      </c>
      <c r="F120" s="1">
        <v>224.874</v>
      </c>
      <c r="G120" s="1">
        <v>0</v>
      </c>
      <c r="H120" s="1">
        <v>215.393</v>
      </c>
      <c r="I120" s="1">
        <v>0</v>
      </c>
      <c r="J120" s="1">
        <v>0</v>
      </c>
      <c r="K120" s="1">
        <v>0</v>
      </c>
      <c r="L120" s="1">
        <v>304.862</v>
      </c>
      <c r="M120" s="1">
        <v>0</v>
      </c>
    </row>
    <row r="121" spans="1:13" ht="12.75">
      <c r="A121" t="s">
        <v>105</v>
      </c>
      <c r="B121" t="s">
        <v>107</v>
      </c>
      <c r="C121" s="1">
        <v>253.81599999999997</v>
      </c>
      <c r="D121" s="1">
        <v>0</v>
      </c>
      <c r="E121" s="1">
        <v>0</v>
      </c>
      <c r="F121" s="1">
        <v>104.973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148.843</v>
      </c>
      <c r="M121" s="1">
        <v>0</v>
      </c>
    </row>
    <row r="122" spans="1:13" ht="12.75">
      <c r="A122" t="s">
        <v>105</v>
      </c>
      <c r="B122" t="s">
        <v>108</v>
      </c>
      <c r="C122" s="1">
        <v>3700.46</v>
      </c>
      <c r="D122" s="1">
        <v>1225.411</v>
      </c>
      <c r="E122" s="1">
        <v>440.189</v>
      </c>
      <c r="F122" s="1">
        <v>368.207</v>
      </c>
      <c r="G122" s="1">
        <v>26.261</v>
      </c>
      <c r="H122" s="1">
        <v>290.053</v>
      </c>
      <c r="I122" s="1">
        <v>0</v>
      </c>
      <c r="J122" s="1">
        <v>0</v>
      </c>
      <c r="K122" s="1">
        <v>46.875</v>
      </c>
      <c r="L122" s="1">
        <v>1225.081</v>
      </c>
      <c r="M122" s="1">
        <v>78.383</v>
      </c>
    </row>
    <row r="123" spans="1:13" ht="12.75">
      <c r="A123" t="s">
        <v>105</v>
      </c>
      <c r="B123" t="s">
        <v>2</v>
      </c>
      <c r="C123" s="1">
        <v>9233.411999999998</v>
      </c>
      <c r="D123" s="1">
        <v>4081.736</v>
      </c>
      <c r="E123" s="1">
        <v>2951.093</v>
      </c>
      <c r="F123" s="1">
        <v>146.915</v>
      </c>
      <c r="G123" s="1">
        <v>0</v>
      </c>
      <c r="H123" s="1">
        <v>799.165</v>
      </c>
      <c r="I123" s="1">
        <v>0</v>
      </c>
      <c r="J123" s="1">
        <v>0</v>
      </c>
      <c r="K123" s="1">
        <v>0</v>
      </c>
      <c r="L123" s="1">
        <v>471.828</v>
      </c>
      <c r="M123" s="1">
        <v>782.675</v>
      </c>
    </row>
    <row r="124" spans="1:13" ht="12.75">
      <c r="A124" t="s">
        <v>105</v>
      </c>
      <c r="B124" s="5" t="s">
        <v>190</v>
      </c>
      <c r="C124" s="8">
        <v>2894</v>
      </c>
      <c r="D124" s="8">
        <v>797</v>
      </c>
      <c r="E124" s="8">
        <v>364</v>
      </c>
      <c r="F124" s="8">
        <v>177</v>
      </c>
      <c r="G124" s="8">
        <v>37</v>
      </c>
      <c r="H124" s="8">
        <v>290</v>
      </c>
      <c r="I124" s="8">
        <v>0</v>
      </c>
      <c r="J124" s="8">
        <v>0</v>
      </c>
      <c r="K124" s="8">
        <v>54</v>
      </c>
      <c r="L124" s="8">
        <v>1175</v>
      </c>
      <c r="M124" s="8">
        <v>0</v>
      </c>
    </row>
    <row r="125" spans="1:13" ht="12.75">
      <c r="A125" s="9" t="s">
        <v>217</v>
      </c>
      <c r="C125" s="4">
        <v>19325.18</v>
      </c>
      <c r="D125" s="4">
        <v>7289.085</v>
      </c>
      <c r="E125" s="4">
        <v>4409.039</v>
      </c>
      <c r="F125" s="4">
        <v>1290.6019999999999</v>
      </c>
      <c r="G125" s="4">
        <v>63.260999999999996</v>
      </c>
      <c r="H125" s="4">
        <v>1701.8</v>
      </c>
      <c r="I125" s="4">
        <v>0</v>
      </c>
      <c r="J125" s="4">
        <v>0</v>
      </c>
      <c r="K125" s="4">
        <v>100.875</v>
      </c>
      <c r="L125" s="4">
        <v>3544.297</v>
      </c>
      <c r="M125" s="4">
        <v>926.221</v>
      </c>
    </row>
    <row r="126" spans="1:13" ht="12.75">
      <c r="A126" t="s">
        <v>109</v>
      </c>
      <c r="B126" t="s">
        <v>110</v>
      </c>
      <c r="C126" s="1">
        <v>539.419</v>
      </c>
      <c r="D126" s="1">
        <v>138.193</v>
      </c>
      <c r="E126" s="1">
        <v>25.275</v>
      </c>
      <c r="F126" s="1">
        <v>142.941</v>
      </c>
      <c r="G126" s="1">
        <v>0</v>
      </c>
      <c r="H126" s="1">
        <v>54.664</v>
      </c>
      <c r="I126" s="1">
        <v>0</v>
      </c>
      <c r="J126" s="1">
        <v>0</v>
      </c>
      <c r="K126" s="1">
        <v>12.858</v>
      </c>
      <c r="L126" s="1">
        <v>165.488</v>
      </c>
      <c r="M126" s="1">
        <v>0</v>
      </c>
    </row>
    <row r="127" spans="1:13" ht="12.75">
      <c r="A127" t="s">
        <v>109</v>
      </c>
      <c r="B127" t="s">
        <v>111</v>
      </c>
      <c r="C127" s="1">
        <v>1093.412</v>
      </c>
      <c r="D127" s="1">
        <v>319.455</v>
      </c>
      <c r="E127" s="1">
        <v>77.181</v>
      </c>
      <c r="F127" s="1">
        <v>0</v>
      </c>
      <c r="G127" s="1">
        <v>0</v>
      </c>
      <c r="H127" s="1">
        <v>75.435</v>
      </c>
      <c r="I127" s="1">
        <v>0</v>
      </c>
      <c r="J127" s="1">
        <v>0</v>
      </c>
      <c r="K127" s="1">
        <v>0</v>
      </c>
      <c r="L127" s="1">
        <v>621.341</v>
      </c>
      <c r="M127" s="1">
        <v>0</v>
      </c>
    </row>
    <row r="128" spans="1:13" ht="12.75">
      <c r="A128" t="s">
        <v>109</v>
      </c>
      <c r="B128" t="s">
        <v>112</v>
      </c>
      <c r="C128" s="1">
        <v>20882.383</v>
      </c>
      <c r="D128" s="1">
        <v>10240.778</v>
      </c>
      <c r="E128" s="1">
        <v>4198.275</v>
      </c>
      <c r="F128" s="1">
        <v>1442.168</v>
      </c>
      <c r="G128" s="1">
        <v>636.267</v>
      </c>
      <c r="H128" s="1">
        <v>2299.41</v>
      </c>
      <c r="I128" s="1">
        <v>0</v>
      </c>
      <c r="J128" s="1">
        <v>0</v>
      </c>
      <c r="K128" s="1">
        <v>627.432</v>
      </c>
      <c r="L128" s="1">
        <v>1136.099</v>
      </c>
      <c r="M128" s="1">
        <v>301.954</v>
      </c>
    </row>
    <row r="129" spans="1:13" ht="12.75">
      <c r="A129" t="s">
        <v>109</v>
      </c>
      <c r="B129" t="s">
        <v>113</v>
      </c>
      <c r="C129" s="1">
        <v>3309.737</v>
      </c>
      <c r="D129" s="1">
        <v>1408.988</v>
      </c>
      <c r="E129" s="1">
        <v>791.416</v>
      </c>
      <c r="F129" s="1">
        <v>177.011</v>
      </c>
      <c r="G129" s="1">
        <v>58.9</v>
      </c>
      <c r="H129" s="1">
        <v>299.84</v>
      </c>
      <c r="I129" s="1">
        <v>0</v>
      </c>
      <c r="J129" s="1">
        <v>0</v>
      </c>
      <c r="K129" s="1">
        <v>0</v>
      </c>
      <c r="L129" s="1">
        <v>520.882</v>
      </c>
      <c r="M129" s="1">
        <v>52.7</v>
      </c>
    </row>
    <row r="130" spans="1:13" ht="12.75">
      <c r="A130" s="9" t="s">
        <v>218</v>
      </c>
      <c r="C130" s="4">
        <v>25824.951</v>
      </c>
      <c r="D130" s="4">
        <v>12107.413999999999</v>
      </c>
      <c r="E130" s="4">
        <v>5092.147</v>
      </c>
      <c r="F130" s="4">
        <v>1762.12</v>
      </c>
      <c r="G130" s="4">
        <v>695.167</v>
      </c>
      <c r="H130" s="4">
        <v>2729.349</v>
      </c>
      <c r="I130" s="4">
        <v>0</v>
      </c>
      <c r="J130" s="4">
        <v>0</v>
      </c>
      <c r="K130" s="4">
        <v>640.29</v>
      </c>
      <c r="L130" s="4">
        <v>2443.81</v>
      </c>
      <c r="M130" s="4">
        <v>354.654</v>
      </c>
    </row>
    <row r="131" spans="1:13" ht="12.75">
      <c r="A131" t="s">
        <v>114</v>
      </c>
      <c r="B131" t="s">
        <v>115</v>
      </c>
      <c r="C131" s="1">
        <v>5051.451999999999</v>
      </c>
      <c r="D131" s="1">
        <v>1883.115</v>
      </c>
      <c r="E131" s="1">
        <v>793.683</v>
      </c>
      <c r="F131" s="1">
        <v>1297.748</v>
      </c>
      <c r="G131" s="1">
        <v>81.477</v>
      </c>
      <c r="H131" s="1">
        <v>489.269</v>
      </c>
      <c r="I131" s="1">
        <v>0</v>
      </c>
      <c r="J131" s="1">
        <v>0</v>
      </c>
      <c r="K131" s="1">
        <v>127.44</v>
      </c>
      <c r="L131" s="1">
        <v>373.153</v>
      </c>
      <c r="M131" s="1">
        <v>5.567</v>
      </c>
    </row>
    <row r="132" spans="1:13" ht="12.75">
      <c r="A132" t="s">
        <v>114</v>
      </c>
      <c r="B132" t="s">
        <v>116</v>
      </c>
      <c r="C132" s="1">
        <v>8067.936</v>
      </c>
      <c r="D132" s="1">
        <v>1869.361</v>
      </c>
      <c r="E132" s="1">
        <v>833.554</v>
      </c>
      <c r="F132" s="1">
        <v>3987.42</v>
      </c>
      <c r="G132" s="1">
        <v>32.467</v>
      </c>
      <c r="H132" s="1">
        <v>487.544</v>
      </c>
      <c r="I132" s="1">
        <v>0</v>
      </c>
      <c r="J132" s="1">
        <v>0</v>
      </c>
      <c r="K132" s="1">
        <v>24.537</v>
      </c>
      <c r="L132" s="1">
        <v>821.284</v>
      </c>
      <c r="M132" s="1">
        <v>11.769</v>
      </c>
    </row>
    <row r="133" spans="1:13" ht="12.75">
      <c r="A133" t="s">
        <v>114</v>
      </c>
      <c r="B133" t="s">
        <v>117</v>
      </c>
      <c r="C133" s="1">
        <v>2607.9370000000004</v>
      </c>
      <c r="D133" s="1">
        <v>1147.297</v>
      </c>
      <c r="E133" s="1">
        <v>495.084</v>
      </c>
      <c r="F133" s="1">
        <v>290.62</v>
      </c>
      <c r="G133" s="1">
        <v>24.901</v>
      </c>
      <c r="H133" s="1">
        <v>412.006</v>
      </c>
      <c r="I133" s="1">
        <v>0</v>
      </c>
      <c r="J133" s="1">
        <v>0</v>
      </c>
      <c r="K133" s="1">
        <v>0</v>
      </c>
      <c r="L133" s="1">
        <v>238.029</v>
      </c>
      <c r="M133" s="1">
        <v>0</v>
      </c>
    </row>
    <row r="134" spans="1:13" ht="12.75">
      <c r="A134" t="s">
        <v>114</v>
      </c>
      <c r="B134" t="s">
        <v>118</v>
      </c>
      <c r="C134" s="1">
        <v>1803.792</v>
      </c>
      <c r="D134" s="1">
        <v>677.373</v>
      </c>
      <c r="E134" s="1">
        <v>366.277</v>
      </c>
      <c r="F134" s="1">
        <v>0</v>
      </c>
      <c r="G134" s="1">
        <v>0</v>
      </c>
      <c r="H134" s="1">
        <v>243.299</v>
      </c>
      <c r="I134" s="1">
        <v>0</v>
      </c>
      <c r="J134" s="1">
        <v>0</v>
      </c>
      <c r="K134" s="1">
        <v>30.146</v>
      </c>
      <c r="L134" s="1">
        <v>486.697</v>
      </c>
      <c r="M134" s="1">
        <v>0</v>
      </c>
    </row>
    <row r="135" spans="1:13" ht="12.75">
      <c r="A135" t="s">
        <v>114</v>
      </c>
      <c r="B135" t="s">
        <v>119</v>
      </c>
      <c r="C135" s="1">
        <v>756.684</v>
      </c>
      <c r="D135" s="1">
        <v>388.792</v>
      </c>
      <c r="E135" s="1">
        <v>80.386</v>
      </c>
      <c r="F135" s="1">
        <v>11.342</v>
      </c>
      <c r="G135" s="1">
        <v>0</v>
      </c>
      <c r="H135" s="1">
        <v>173.008</v>
      </c>
      <c r="I135" s="1">
        <v>0</v>
      </c>
      <c r="J135" s="1">
        <v>0</v>
      </c>
      <c r="K135" s="1">
        <v>0</v>
      </c>
      <c r="L135" s="1">
        <v>103.156</v>
      </c>
      <c r="M135" s="1">
        <v>0</v>
      </c>
    </row>
    <row r="136" spans="1:13" ht="12.75">
      <c r="A136" t="s">
        <v>114</v>
      </c>
      <c r="B136" t="s">
        <v>120</v>
      </c>
      <c r="C136" s="1">
        <v>1397.039</v>
      </c>
      <c r="D136" s="1">
        <v>376.819</v>
      </c>
      <c r="E136" s="1">
        <v>138.878</v>
      </c>
      <c r="F136" s="1">
        <v>81.84</v>
      </c>
      <c r="G136" s="1">
        <v>2.719</v>
      </c>
      <c r="H136" s="1">
        <v>335.164</v>
      </c>
      <c r="I136" s="1">
        <v>0</v>
      </c>
      <c r="J136" s="1">
        <v>0</v>
      </c>
      <c r="K136" s="1">
        <v>30.86</v>
      </c>
      <c r="L136" s="1">
        <v>418.62</v>
      </c>
      <c r="M136" s="1">
        <v>12.139</v>
      </c>
    </row>
    <row r="137" spans="1:13" ht="12.75">
      <c r="A137" t="s">
        <v>114</v>
      </c>
      <c r="B137" t="s">
        <v>121</v>
      </c>
      <c r="C137" s="1">
        <v>5498.922</v>
      </c>
      <c r="D137" s="1">
        <v>1695.455</v>
      </c>
      <c r="E137" s="1">
        <v>377.565</v>
      </c>
      <c r="F137" s="1">
        <v>1615.643</v>
      </c>
      <c r="G137" s="1">
        <v>0</v>
      </c>
      <c r="H137" s="1">
        <v>332.509</v>
      </c>
      <c r="I137" s="1">
        <v>0</v>
      </c>
      <c r="J137" s="1">
        <v>0</v>
      </c>
      <c r="K137" s="1">
        <v>127.268</v>
      </c>
      <c r="L137" s="1">
        <v>1350.482</v>
      </c>
      <c r="M137" s="1">
        <v>0</v>
      </c>
    </row>
    <row r="138" spans="1:13" ht="12.75">
      <c r="A138" t="s">
        <v>114</v>
      </c>
      <c r="B138" t="s">
        <v>122</v>
      </c>
      <c r="C138" s="1">
        <v>1564.326</v>
      </c>
      <c r="D138" s="1">
        <v>257.692</v>
      </c>
      <c r="E138" s="1">
        <v>140.29</v>
      </c>
      <c r="F138" s="1">
        <v>551.348</v>
      </c>
      <c r="G138" s="1">
        <v>0</v>
      </c>
      <c r="H138" s="1">
        <v>248.384</v>
      </c>
      <c r="I138" s="1">
        <v>0</v>
      </c>
      <c r="J138" s="1">
        <v>0</v>
      </c>
      <c r="K138" s="1">
        <v>0</v>
      </c>
      <c r="L138" s="1">
        <v>366.612</v>
      </c>
      <c r="M138" s="1">
        <v>0</v>
      </c>
    </row>
    <row r="139" spans="1:13" ht="12.75">
      <c r="A139" t="s">
        <v>114</v>
      </c>
      <c r="B139" t="s">
        <v>123</v>
      </c>
      <c r="C139" s="1">
        <v>1322.7910000000002</v>
      </c>
      <c r="D139" s="1">
        <v>282.004</v>
      </c>
      <c r="E139" s="1">
        <v>184.286</v>
      </c>
      <c r="F139" s="1">
        <v>47.983</v>
      </c>
      <c r="G139" s="1">
        <v>0</v>
      </c>
      <c r="H139" s="1">
        <v>70.621</v>
      </c>
      <c r="I139" s="1">
        <v>0</v>
      </c>
      <c r="J139" s="1">
        <v>0</v>
      </c>
      <c r="K139" s="1">
        <v>0</v>
      </c>
      <c r="L139" s="1">
        <v>737.897</v>
      </c>
      <c r="M139" s="1">
        <v>0</v>
      </c>
    </row>
    <row r="140" spans="1:13" ht="12.75">
      <c r="A140" t="s">
        <v>114</v>
      </c>
      <c r="B140" t="s">
        <v>124</v>
      </c>
      <c r="C140" s="1">
        <v>169.628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169.628</v>
      </c>
      <c r="M140" s="1">
        <v>0</v>
      </c>
    </row>
    <row r="141" spans="1:13" ht="12.75">
      <c r="A141" t="s">
        <v>114</v>
      </c>
      <c r="B141" t="s">
        <v>2</v>
      </c>
      <c r="C141" s="1">
        <v>52730.168000000005</v>
      </c>
      <c r="D141" s="1">
        <v>13581.422</v>
      </c>
      <c r="E141" s="1">
        <v>6592.997</v>
      </c>
      <c r="F141" s="1">
        <v>26193.049</v>
      </c>
      <c r="G141" s="1">
        <v>0</v>
      </c>
      <c r="H141" s="1">
        <v>3079.576</v>
      </c>
      <c r="I141" s="1">
        <v>0</v>
      </c>
      <c r="J141" s="1">
        <v>0</v>
      </c>
      <c r="K141" s="1">
        <v>0</v>
      </c>
      <c r="L141" s="1">
        <v>2200.082</v>
      </c>
      <c r="M141" s="1">
        <v>1083.042</v>
      </c>
    </row>
    <row r="142" spans="1:13" ht="12.75">
      <c r="A142" s="9" t="s">
        <v>219</v>
      </c>
      <c r="C142" s="4">
        <v>80970.675</v>
      </c>
      <c r="D142" s="4">
        <v>22159.33</v>
      </c>
      <c r="E142" s="4">
        <v>10003</v>
      </c>
      <c r="F142" s="4">
        <v>34076.993</v>
      </c>
      <c r="G142" s="4">
        <v>141.564</v>
      </c>
      <c r="H142" s="4">
        <v>5871.38</v>
      </c>
      <c r="I142" s="4">
        <v>0</v>
      </c>
      <c r="J142" s="4">
        <v>0</v>
      </c>
      <c r="K142" s="4">
        <v>340.251</v>
      </c>
      <c r="L142" s="4">
        <v>7265.64</v>
      </c>
      <c r="M142" s="4">
        <v>1112.5169999999998</v>
      </c>
    </row>
    <row r="143" spans="1:13" ht="12.75">
      <c r="A143" t="s">
        <v>125</v>
      </c>
      <c r="B143" t="s">
        <v>2</v>
      </c>
      <c r="C143" s="1">
        <v>12751.21</v>
      </c>
      <c r="D143" s="1">
        <v>5208.996</v>
      </c>
      <c r="E143" s="1">
        <v>4431.761</v>
      </c>
      <c r="F143" s="1">
        <v>1327.944</v>
      </c>
      <c r="G143" s="1">
        <v>0</v>
      </c>
      <c r="H143" s="1">
        <v>307.012</v>
      </c>
      <c r="I143" s="1">
        <v>0</v>
      </c>
      <c r="J143" s="1">
        <v>0</v>
      </c>
      <c r="K143" s="1">
        <v>0</v>
      </c>
      <c r="L143" s="1">
        <v>1216.431</v>
      </c>
      <c r="M143" s="1">
        <v>259.066</v>
      </c>
    </row>
    <row r="144" spans="1:13" ht="12.75">
      <c r="A144" s="9" t="s">
        <v>220</v>
      </c>
      <c r="C144" s="4">
        <v>12751.21</v>
      </c>
      <c r="D144" s="4">
        <v>5208.996</v>
      </c>
      <c r="E144" s="4">
        <v>4431.761</v>
      </c>
      <c r="F144" s="4">
        <v>1327.944</v>
      </c>
      <c r="G144" s="4">
        <v>0</v>
      </c>
      <c r="H144" s="4">
        <v>307.012</v>
      </c>
      <c r="I144" s="4">
        <v>0</v>
      </c>
      <c r="J144" s="4">
        <v>0</v>
      </c>
      <c r="K144" s="4">
        <v>0</v>
      </c>
      <c r="L144" s="4">
        <v>1216.431</v>
      </c>
      <c r="M144" s="4">
        <v>259.066</v>
      </c>
    </row>
    <row r="145" spans="1:13" ht="12.75">
      <c r="A145" t="s">
        <v>126</v>
      </c>
      <c r="B145" t="s">
        <v>127</v>
      </c>
      <c r="C145" s="1">
        <v>2028.48</v>
      </c>
      <c r="D145" s="1">
        <v>780.184</v>
      </c>
      <c r="E145" s="1">
        <v>275.019</v>
      </c>
      <c r="F145" s="1">
        <v>757.727</v>
      </c>
      <c r="G145" s="1">
        <v>0</v>
      </c>
      <c r="H145" s="1">
        <v>113.951</v>
      </c>
      <c r="I145" s="1">
        <v>0</v>
      </c>
      <c r="J145" s="1">
        <v>0</v>
      </c>
      <c r="K145" s="1">
        <v>33.595</v>
      </c>
      <c r="L145" s="1">
        <v>60.428</v>
      </c>
      <c r="M145" s="1">
        <v>7.576</v>
      </c>
    </row>
    <row r="146" spans="1:13" ht="12.75">
      <c r="A146" t="s">
        <v>126</v>
      </c>
      <c r="B146" t="s">
        <v>128</v>
      </c>
      <c r="C146" s="1">
        <v>2406.524</v>
      </c>
      <c r="D146" s="1">
        <v>688.85</v>
      </c>
      <c r="E146" s="1">
        <v>276.408</v>
      </c>
      <c r="F146" s="1">
        <v>14.212</v>
      </c>
      <c r="G146" s="1">
        <v>14.455</v>
      </c>
      <c r="H146" s="1">
        <v>165.807</v>
      </c>
      <c r="I146" s="1">
        <v>0</v>
      </c>
      <c r="J146" s="1">
        <v>0</v>
      </c>
      <c r="K146" s="1">
        <v>65.466</v>
      </c>
      <c r="L146" s="1">
        <v>1090.098</v>
      </c>
      <c r="M146" s="1">
        <v>91.228</v>
      </c>
    </row>
    <row r="147" spans="1:13" ht="12.75">
      <c r="A147" t="s">
        <v>126</v>
      </c>
      <c r="B147" t="s">
        <v>129</v>
      </c>
      <c r="C147" s="1">
        <v>1436.433</v>
      </c>
      <c r="D147" s="1">
        <v>262.793</v>
      </c>
      <c r="E147" s="1">
        <v>149.407</v>
      </c>
      <c r="F147" s="1">
        <v>0</v>
      </c>
      <c r="G147" s="1">
        <v>3.303</v>
      </c>
      <c r="H147" s="1">
        <v>96.128</v>
      </c>
      <c r="I147" s="1">
        <v>0</v>
      </c>
      <c r="J147" s="1">
        <v>0</v>
      </c>
      <c r="K147" s="1">
        <v>39.963</v>
      </c>
      <c r="L147" s="1">
        <v>884.839</v>
      </c>
      <c r="M147" s="1">
        <v>0</v>
      </c>
    </row>
    <row r="148" spans="1:13" ht="12.75">
      <c r="A148" t="s">
        <v>126</v>
      </c>
      <c r="B148" t="s">
        <v>130</v>
      </c>
      <c r="C148" s="1">
        <v>698.911</v>
      </c>
      <c r="D148" s="1">
        <v>0</v>
      </c>
      <c r="E148" s="1">
        <v>139.755</v>
      </c>
      <c r="F148" s="1">
        <v>102.051</v>
      </c>
      <c r="G148" s="1">
        <v>0</v>
      </c>
      <c r="H148" s="1">
        <v>0</v>
      </c>
      <c r="I148" s="1">
        <v>0</v>
      </c>
      <c r="J148" s="1">
        <v>0</v>
      </c>
      <c r="K148" s="1">
        <v>3.888</v>
      </c>
      <c r="L148" s="1">
        <v>447.841</v>
      </c>
      <c r="M148" s="1">
        <v>5.376</v>
      </c>
    </row>
    <row r="149" spans="1:13" ht="12.75">
      <c r="A149" t="s">
        <v>126</v>
      </c>
      <c r="B149" t="s">
        <v>131</v>
      </c>
      <c r="C149" s="1">
        <v>821.4470000000001</v>
      </c>
      <c r="D149" s="1">
        <v>67.932</v>
      </c>
      <c r="E149" s="1">
        <v>461.321</v>
      </c>
      <c r="F149" s="1">
        <v>104.624</v>
      </c>
      <c r="G149" s="1">
        <v>0</v>
      </c>
      <c r="H149" s="1">
        <v>23.62</v>
      </c>
      <c r="I149" s="1">
        <v>0</v>
      </c>
      <c r="J149" s="1">
        <v>0</v>
      </c>
      <c r="K149" s="1">
        <v>7.038</v>
      </c>
      <c r="L149" s="1">
        <v>156.013</v>
      </c>
      <c r="M149" s="1">
        <v>0.899</v>
      </c>
    </row>
    <row r="150" spans="1:13" ht="12.75">
      <c r="A150" t="s">
        <v>126</v>
      </c>
      <c r="B150" t="s">
        <v>10</v>
      </c>
      <c r="C150" s="1">
        <v>135.53699999999998</v>
      </c>
      <c r="D150" s="1">
        <v>0</v>
      </c>
      <c r="E150" s="1">
        <v>87.344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48.193</v>
      </c>
      <c r="M150" s="1">
        <v>0</v>
      </c>
    </row>
    <row r="151" spans="1:13" ht="12.75">
      <c r="A151" t="s">
        <v>126</v>
      </c>
      <c r="B151" t="s">
        <v>2</v>
      </c>
      <c r="C151" s="1">
        <v>137519.63199999998</v>
      </c>
      <c r="D151" s="1">
        <v>60682.348</v>
      </c>
      <c r="E151" s="1">
        <v>35173.178</v>
      </c>
      <c r="F151" s="1">
        <v>29433.229</v>
      </c>
      <c r="G151" s="1">
        <v>0</v>
      </c>
      <c r="H151" s="1">
        <v>6752.902</v>
      </c>
      <c r="I151" s="1">
        <v>0</v>
      </c>
      <c r="J151" s="1">
        <v>0</v>
      </c>
      <c r="K151" s="1">
        <v>0</v>
      </c>
      <c r="L151" s="1">
        <v>1358.216</v>
      </c>
      <c r="M151" s="1">
        <v>4119.759</v>
      </c>
    </row>
    <row r="152" spans="1:13" ht="12.75">
      <c r="A152" t="s">
        <v>126</v>
      </c>
      <c r="B152" t="s">
        <v>192</v>
      </c>
      <c r="C152" s="1">
        <v>15936.29</v>
      </c>
      <c r="D152" s="1">
        <v>0</v>
      </c>
      <c r="E152" s="1">
        <v>3707.08</v>
      </c>
      <c r="F152" s="1">
        <v>12229.21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</row>
    <row r="153" spans="1:14" ht="12.75">
      <c r="A153" s="9" t="s">
        <v>221</v>
      </c>
      <c r="C153" s="4">
        <v>160983.254</v>
      </c>
      <c r="D153" s="4">
        <v>62482.106999999996</v>
      </c>
      <c r="E153" s="4">
        <v>40269.512</v>
      </c>
      <c r="F153" s="4">
        <v>42641.053</v>
      </c>
      <c r="G153" s="4">
        <v>17.758</v>
      </c>
      <c r="H153" s="4">
        <v>7152.408</v>
      </c>
      <c r="I153" s="4">
        <v>0</v>
      </c>
      <c r="J153" s="4">
        <v>0</v>
      </c>
      <c r="K153" s="4">
        <v>149.95</v>
      </c>
      <c r="L153" s="4">
        <v>4045.6279999999997</v>
      </c>
      <c r="M153" s="4">
        <v>4224.838</v>
      </c>
      <c r="N153" s="1"/>
    </row>
    <row r="154" spans="1:13" ht="12.75">
      <c r="A154" t="s">
        <v>132</v>
      </c>
      <c r="B154" t="s">
        <v>107</v>
      </c>
      <c r="C154" s="1">
        <v>3285.331</v>
      </c>
      <c r="D154" s="1">
        <v>219.35</v>
      </c>
      <c r="E154" s="1">
        <v>128.5</v>
      </c>
      <c r="F154" s="1">
        <v>921.596</v>
      </c>
      <c r="G154" s="1">
        <v>0</v>
      </c>
      <c r="H154" s="1">
        <v>67.479</v>
      </c>
      <c r="I154" s="1">
        <v>0</v>
      </c>
      <c r="J154" s="1">
        <v>0</v>
      </c>
      <c r="K154" s="1">
        <v>0</v>
      </c>
      <c r="L154" s="1">
        <v>1948.406</v>
      </c>
      <c r="M154" s="1">
        <v>0</v>
      </c>
    </row>
    <row r="155" spans="1:13" ht="12.75">
      <c r="A155" t="s">
        <v>132</v>
      </c>
      <c r="B155" t="s">
        <v>2</v>
      </c>
      <c r="C155" s="1">
        <v>13027.330999999998</v>
      </c>
      <c r="D155" s="1">
        <v>6064.833</v>
      </c>
      <c r="E155" s="1">
        <v>3666.553</v>
      </c>
      <c r="F155" s="1">
        <v>1385.267</v>
      </c>
      <c r="G155" s="1">
        <v>0</v>
      </c>
      <c r="H155" s="1">
        <v>932.995</v>
      </c>
      <c r="I155" s="1">
        <v>0</v>
      </c>
      <c r="J155" s="1">
        <v>0</v>
      </c>
      <c r="K155" s="1">
        <v>0</v>
      </c>
      <c r="L155" s="1">
        <v>330.821</v>
      </c>
      <c r="M155" s="1">
        <v>646.862</v>
      </c>
    </row>
    <row r="156" spans="1:13" ht="12.75">
      <c r="A156" t="s">
        <v>132</v>
      </c>
      <c r="B156" t="s">
        <v>2</v>
      </c>
      <c r="C156" s="1">
        <v>5115.972000000001</v>
      </c>
      <c r="D156" s="1">
        <v>2482.146</v>
      </c>
      <c r="E156" s="1">
        <v>1339.148</v>
      </c>
      <c r="F156" s="1">
        <v>284.895</v>
      </c>
      <c r="G156" s="1">
        <v>0</v>
      </c>
      <c r="H156" s="1">
        <v>416.527</v>
      </c>
      <c r="I156" s="1">
        <v>0</v>
      </c>
      <c r="J156" s="1">
        <v>0</v>
      </c>
      <c r="K156" s="1">
        <v>0</v>
      </c>
      <c r="L156" s="1">
        <v>106.799</v>
      </c>
      <c r="M156" s="1">
        <v>486.457</v>
      </c>
    </row>
    <row r="157" spans="1:13" ht="12.75">
      <c r="A157" t="s">
        <v>132</v>
      </c>
      <c r="B157" t="s">
        <v>102</v>
      </c>
      <c r="C157" s="1">
        <v>607.402</v>
      </c>
      <c r="D157" s="1">
        <v>85.806</v>
      </c>
      <c r="E157" s="1">
        <v>374.181</v>
      </c>
      <c r="F157" s="1">
        <v>0</v>
      </c>
      <c r="G157" s="1">
        <v>0</v>
      </c>
      <c r="H157" s="1">
        <v>15.91</v>
      </c>
      <c r="I157" s="1">
        <v>0</v>
      </c>
      <c r="J157" s="1">
        <v>0</v>
      </c>
      <c r="K157" s="1">
        <v>0</v>
      </c>
      <c r="L157" s="1">
        <v>131.505</v>
      </c>
      <c r="M157" s="1">
        <v>0</v>
      </c>
    </row>
    <row r="158" spans="1:13" ht="12.75">
      <c r="A158" t="s">
        <v>132</v>
      </c>
      <c r="B158" t="s">
        <v>2</v>
      </c>
      <c r="C158" s="1">
        <v>4937.706</v>
      </c>
      <c r="D158" s="1">
        <v>1702.594</v>
      </c>
      <c r="E158" s="1">
        <v>793.023</v>
      </c>
      <c r="F158" s="1">
        <v>495.899</v>
      </c>
      <c r="G158" s="1">
        <v>0</v>
      </c>
      <c r="H158" s="1">
        <v>312.854</v>
      </c>
      <c r="I158" s="1">
        <v>0</v>
      </c>
      <c r="J158" s="1">
        <v>0</v>
      </c>
      <c r="K158" s="1">
        <v>0</v>
      </c>
      <c r="L158" s="1">
        <v>334.046</v>
      </c>
      <c r="M158" s="1">
        <v>1299.29</v>
      </c>
    </row>
    <row r="159" spans="1:13" ht="12.75">
      <c r="A159" s="9" t="s">
        <v>222</v>
      </c>
      <c r="C159" s="4">
        <v>26973.742</v>
      </c>
      <c r="D159" s="4">
        <v>10554.729</v>
      </c>
      <c r="E159" s="4">
        <v>6301.405</v>
      </c>
      <c r="F159" s="4">
        <v>3087.657</v>
      </c>
      <c r="G159" s="4">
        <v>0</v>
      </c>
      <c r="H159" s="4">
        <v>1745.765</v>
      </c>
      <c r="I159" s="4">
        <v>0</v>
      </c>
      <c r="J159" s="4">
        <v>0</v>
      </c>
      <c r="K159" s="4">
        <v>0</v>
      </c>
      <c r="L159" s="4">
        <v>2851.5769999999998</v>
      </c>
      <c r="M159" s="4">
        <v>2432.609</v>
      </c>
    </row>
    <row r="160" spans="1:13" ht="12.75">
      <c r="A160" t="s">
        <v>133</v>
      </c>
      <c r="B160" t="s">
        <v>2</v>
      </c>
      <c r="C160" s="1">
        <v>48309.996</v>
      </c>
      <c r="D160" s="1">
        <v>21056.971</v>
      </c>
      <c r="E160" s="1">
        <v>11676.688</v>
      </c>
      <c r="F160" s="1">
        <v>8446.619</v>
      </c>
      <c r="G160" s="1">
        <v>0</v>
      </c>
      <c r="H160" s="1">
        <v>3305.574</v>
      </c>
      <c r="I160" s="1">
        <v>0</v>
      </c>
      <c r="J160" s="1">
        <v>0</v>
      </c>
      <c r="K160" s="1">
        <v>0</v>
      </c>
      <c r="L160" s="1">
        <v>1561.035</v>
      </c>
      <c r="M160" s="1">
        <v>2263.109</v>
      </c>
    </row>
    <row r="161" spans="1:13" ht="12.75">
      <c r="A161" t="s">
        <v>133</v>
      </c>
      <c r="B161" t="s">
        <v>134</v>
      </c>
      <c r="C161" s="1">
        <v>12031.578000000001</v>
      </c>
      <c r="D161" s="1">
        <v>905.798</v>
      </c>
      <c r="E161" s="1">
        <v>2999.868</v>
      </c>
      <c r="F161" s="1">
        <v>6966.912</v>
      </c>
      <c r="G161" s="1">
        <v>0</v>
      </c>
      <c r="H161" s="1">
        <v>309.286</v>
      </c>
      <c r="I161" s="1">
        <v>0</v>
      </c>
      <c r="J161" s="1">
        <v>0</v>
      </c>
      <c r="K161" s="1">
        <v>50.999</v>
      </c>
      <c r="L161" s="1">
        <v>798.715</v>
      </c>
      <c r="M161" s="1">
        <v>0</v>
      </c>
    </row>
    <row r="162" spans="1:13" ht="12.75">
      <c r="A162" t="s">
        <v>133</v>
      </c>
      <c r="B162" t="s">
        <v>135</v>
      </c>
      <c r="C162" s="1">
        <v>2198.615</v>
      </c>
      <c r="D162" s="1">
        <v>789.528</v>
      </c>
      <c r="E162" s="1">
        <v>912.458</v>
      </c>
      <c r="F162" s="1">
        <v>73.636</v>
      </c>
      <c r="G162" s="1">
        <v>0</v>
      </c>
      <c r="H162" s="1">
        <v>200.964</v>
      </c>
      <c r="I162" s="1">
        <v>0</v>
      </c>
      <c r="J162" s="1">
        <v>0</v>
      </c>
      <c r="K162" s="1">
        <v>0</v>
      </c>
      <c r="L162" s="1">
        <v>222.029</v>
      </c>
      <c r="M162" s="1">
        <v>0</v>
      </c>
    </row>
    <row r="163" spans="1:13" ht="12.75">
      <c r="A163" t="s">
        <v>133</v>
      </c>
      <c r="B163" t="s">
        <v>136</v>
      </c>
      <c r="C163" s="1">
        <v>1952.425</v>
      </c>
      <c r="D163" s="1">
        <v>405.575</v>
      </c>
      <c r="E163" s="1">
        <v>608.267</v>
      </c>
      <c r="F163" s="1">
        <v>0</v>
      </c>
      <c r="G163" s="1">
        <v>0</v>
      </c>
      <c r="H163" s="1">
        <v>85.92</v>
      </c>
      <c r="I163" s="1">
        <v>0</v>
      </c>
      <c r="J163" s="1">
        <v>0</v>
      </c>
      <c r="K163" s="1">
        <v>0</v>
      </c>
      <c r="L163" s="1">
        <v>840.546</v>
      </c>
      <c r="M163" s="1">
        <v>12.117</v>
      </c>
    </row>
    <row r="164" spans="1:13" ht="12.75">
      <c r="A164" t="s">
        <v>133</v>
      </c>
      <c r="B164" t="s">
        <v>137</v>
      </c>
      <c r="C164" s="1">
        <v>404.115</v>
      </c>
      <c r="D164" s="1">
        <v>257.778</v>
      </c>
      <c r="E164" s="1">
        <v>28.726</v>
      </c>
      <c r="F164" s="1">
        <v>5.592</v>
      </c>
      <c r="G164" s="1">
        <v>0</v>
      </c>
      <c r="H164" s="1">
        <v>88.5</v>
      </c>
      <c r="I164" s="1">
        <v>0</v>
      </c>
      <c r="J164" s="1">
        <v>0</v>
      </c>
      <c r="K164" s="1">
        <v>0</v>
      </c>
      <c r="L164" s="1">
        <v>23.519</v>
      </c>
      <c r="M164" s="1">
        <v>0</v>
      </c>
    </row>
    <row r="165" spans="1:13" ht="12.75">
      <c r="A165" t="s">
        <v>133</v>
      </c>
      <c r="B165" t="s">
        <v>138</v>
      </c>
      <c r="C165" s="1">
        <v>1358.7489999999998</v>
      </c>
      <c r="D165" s="1">
        <v>338.181</v>
      </c>
      <c r="E165" s="1">
        <v>124.2</v>
      </c>
      <c r="F165" s="1">
        <v>0</v>
      </c>
      <c r="G165" s="1">
        <v>3.518</v>
      </c>
      <c r="H165" s="1">
        <v>114.975</v>
      </c>
      <c r="I165" s="1">
        <v>0</v>
      </c>
      <c r="J165" s="1">
        <v>0</v>
      </c>
      <c r="K165" s="1">
        <v>54.398</v>
      </c>
      <c r="L165" s="1">
        <v>695.667</v>
      </c>
      <c r="M165" s="1">
        <v>27.81</v>
      </c>
    </row>
    <row r="166" spans="1:13" ht="12.75">
      <c r="A166" t="s">
        <v>133</v>
      </c>
      <c r="B166" t="s">
        <v>139</v>
      </c>
      <c r="C166" s="1">
        <v>4842.115</v>
      </c>
      <c r="D166" s="1">
        <v>2135.236</v>
      </c>
      <c r="E166" s="1">
        <v>915.64</v>
      </c>
      <c r="F166" s="1">
        <v>566.275</v>
      </c>
      <c r="G166" s="1">
        <v>0</v>
      </c>
      <c r="H166" s="1">
        <v>428.074</v>
      </c>
      <c r="I166" s="1">
        <v>0</v>
      </c>
      <c r="J166" s="1">
        <v>0</v>
      </c>
      <c r="K166" s="1">
        <v>120.203</v>
      </c>
      <c r="L166" s="1">
        <v>676.687</v>
      </c>
      <c r="M166" s="1">
        <v>0</v>
      </c>
    </row>
    <row r="167" spans="1:13" ht="12.75">
      <c r="A167" t="s">
        <v>133</v>
      </c>
      <c r="B167" t="s">
        <v>99</v>
      </c>
      <c r="C167" s="1">
        <v>2899.0389999999993</v>
      </c>
      <c r="D167" s="1">
        <v>1647.66</v>
      </c>
      <c r="E167" s="1">
        <v>494.527</v>
      </c>
      <c r="F167" s="1">
        <v>42.645</v>
      </c>
      <c r="G167" s="1">
        <v>0</v>
      </c>
      <c r="H167" s="1">
        <v>322.662</v>
      </c>
      <c r="I167" s="1">
        <v>0</v>
      </c>
      <c r="J167" s="1">
        <v>0</v>
      </c>
      <c r="K167" s="1">
        <v>64.356</v>
      </c>
      <c r="L167" s="1">
        <v>327.189</v>
      </c>
      <c r="M167" s="1">
        <v>0</v>
      </c>
    </row>
    <row r="168" spans="1:13" ht="12.75">
      <c r="A168" t="s">
        <v>133</v>
      </c>
      <c r="B168" t="s">
        <v>140</v>
      </c>
      <c r="C168" s="1">
        <v>2664.1629999999996</v>
      </c>
      <c r="D168" s="1">
        <v>1257.232</v>
      </c>
      <c r="E168" s="1">
        <v>314.727</v>
      </c>
      <c r="F168" s="1">
        <v>32.158</v>
      </c>
      <c r="G168" s="1">
        <v>32.504</v>
      </c>
      <c r="H168" s="1">
        <v>252.501</v>
      </c>
      <c r="I168" s="1">
        <v>0</v>
      </c>
      <c r="J168" s="1">
        <v>0</v>
      </c>
      <c r="K168" s="1">
        <v>61.389</v>
      </c>
      <c r="L168" s="1">
        <v>689.023</v>
      </c>
      <c r="M168" s="1">
        <v>24.629</v>
      </c>
    </row>
    <row r="169" spans="1:13" ht="12.75">
      <c r="A169" t="s">
        <v>133</v>
      </c>
      <c r="B169" t="s">
        <v>107</v>
      </c>
      <c r="C169" s="1">
        <v>515.362</v>
      </c>
      <c r="D169" s="1">
        <v>64.586</v>
      </c>
      <c r="E169" s="1">
        <v>17.74</v>
      </c>
      <c r="F169" s="1">
        <v>70.014</v>
      </c>
      <c r="G169" s="1">
        <v>0</v>
      </c>
      <c r="H169" s="1">
        <v>16.06</v>
      </c>
      <c r="I169" s="1">
        <v>0</v>
      </c>
      <c r="J169" s="1">
        <v>0</v>
      </c>
      <c r="K169" s="1">
        <v>0</v>
      </c>
      <c r="L169" s="1">
        <v>346.962</v>
      </c>
      <c r="M169" s="1">
        <v>0</v>
      </c>
    </row>
    <row r="170" spans="1:13" ht="12.75">
      <c r="A170" t="s">
        <v>133</v>
      </c>
      <c r="B170" t="s">
        <v>192</v>
      </c>
      <c r="C170" s="1">
        <v>201.15</v>
      </c>
      <c r="D170" s="1">
        <v>0</v>
      </c>
      <c r="E170" s="1">
        <v>0</v>
      </c>
      <c r="F170" s="1">
        <v>201.15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ht="12.75">
      <c r="A171" s="9" t="s">
        <v>223</v>
      </c>
      <c r="C171" s="4">
        <v>77377.307</v>
      </c>
      <c r="D171" s="4">
        <v>28858.545</v>
      </c>
      <c r="E171" s="4">
        <v>18092.841</v>
      </c>
      <c r="F171" s="4">
        <v>16405.001</v>
      </c>
      <c r="G171" s="4">
        <v>36.022</v>
      </c>
      <c r="H171" s="4">
        <v>5124.5160000000005</v>
      </c>
      <c r="I171" s="4">
        <v>0</v>
      </c>
      <c r="J171" s="4">
        <v>0</v>
      </c>
      <c r="K171" s="4">
        <v>351.345</v>
      </c>
      <c r="L171" s="4">
        <v>6181.371999999999</v>
      </c>
      <c r="M171" s="4">
        <v>2327.665</v>
      </c>
    </row>
    <row r="172" spans="1:13" ht="12.75">
      <c r="A172" t="s">
        <v>141</v>
      </c>
      <c r="B172" t="s">
        <v>2</v>
      </c>
      <c r="C172" s="1">
        <v>46859.887</v>
      </c>
      <c r="D172" s="1">
        <v>19686.038</v>
      </c>
      <c r="E172" s="1">
        <v>12835.337</v>
      </c>
      <c r="F172" s="1">
        <v>10846.573</v>
      </c>
      <c r="G172" s="1">
        <v>0</v>
      </c>
      <c r="H172" s="1">
        <v>2672.084</v>
      </c>
      <c r="I172" s="1">
        <v>0</v>
      </c>
      <c r="J172" s="1">
        <v>0</v>
      </c>
      <c r="K172" s="1">
        <v>0</v>
      </c>
      <c r="L172" s="1">
        <v>558.13</v>
      </c>
      <c r="M172" s="1">
        <v>261.725</v>
      </c>
    </row>
    <row r="173" spans="1:13" ht="12.75">
      <c r="A173" t="s">
        <v>141</v>
      </c>
      <c r="B173" t="s">
        <v>12</v>
      </c>
      <c r="C173" s="1">
        <v>12011.801</v>
      </c>
      <c r="D173" s="1">
        <v>1761.856</v>
      </c>
      <c r="E173" s="1">
        <v>1124.745</v>
      </c>
      <c r="F173" s="1">
        <v>2507.801</v>
      </c>
      <c r="G173" s="1">
        <v>0</v>
      </c>
      <c r="H173" s="1">
        <v>826.659</v>
      </c>
      <c r="I173" s="1">
        <v>0</v>
      </c>
      <c r="J173" s="1">
        <v>0</v>
      </c>
      <c r="K173" s="1">
        <v>0</v>
      </c>
      <c r="L173" s="1">
        <v>5790.74</v>
      </c>
      <c r="M173" s="1">
        <v>0</v>
      </c>
    </row>
    <row r="174" spans="1:13" ht="12.75">
      <c r="A174" t="s">
        <v>141</v>
      </c>
      <c r="B174" t="s">
        <v>192</v>
      </c>
      <c r="C174" s="1">
        <v>879.93</v>
      </c>
      <c r="D174" s="1">
        <v>0</v>
      </c>
      <c r="E174" s="1">
        <v>293.72</v>
      </c>
      <c r="F174" s="1">
        <v>586.21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</row>
    <row r="175" spans="1:13" ht="12.75">
      <c r="A175" s="9" t="s">
        <v>224</v>
      </c>
      <c r="C175" s="4">
        <v>59751.618</v>
      </c>
      <c r="D175" s="4">
        <v>21447.894</v>
      </c>
      <c r="E175" s="4">
        <v>14253.801999999998</v>
      </c>
      <c r="F175" s="4">
        <v>13940.583999999999</v>
      </c>
      <c r="G175" s="4">
        <v>0</v>
      </c>
      <c r="H175" s="4">
        <v>3498.743</v>
      </c>
      <c r="I175" s="4">
        <v>0</v>
      </c>
      <c r="J175" s="4">
        <v>0</v>
      </c>
      <c r="K175" s="4">
        <v>0</v>
      </c>
      <c r="L175" s="4">
        <v>6348.87</v>
      </c>
      <c r="M175" s="4">
        <v>261.725</v>
      </c>
    </row>
    <row r="176" spans="1:13" ht="12.75">
      <c r="A176" t="s">
        <v>142</v>
      </c>
      <c r="B176" t="s">
        <v>91</v>
      </c>
      <c r="C176" s="1">
        <v>254056.992</v>
      </c>
      <c r="D176" s="1">
        <v>79294.22</v>
      </c>
      <c r="E176" s="1">
        <v>23904.389</v>
      </c>
      <c r="F176" s="1">
        <v>133580.353</v>
      </c>
      <c r="G176" s="1">
        <v>2248.864</v>
      </c>
      <c r="H176" s="1">
        <v>11052.924</v>
      </c>
      <c r="I176" s="1">
        <v>0</v>
      </c>
      <c r="J176" s="1">
        <v>0</v>
      </c>
      <c r="K176" s="1">
        <v>1831.008</v>
      </c>
      <c r="L176" s="1">
        <v>1102.944</v>
      </c>
      <c r="M176" s="1">
        <v>1042.29</v>
      </c>
    </row>
    <row r="177" spans="1:13" ht="12.75">
      <c r="A177" t="s">
        <v>142</v>
      </c>
      <c r="B177" t="s">
        <v>192</v>
      </c>
      <c r="C177" s="1">
        <v>32444.24</v>
      </c>
      <c r="D177" s="1">
        <v>0</v>
      </c>
      <c r="E177" s="1">
        <v>4212.73</v>
      </c>
      <c r="F177" s="1">
        <v>28231.51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 ht="12.75">
      <c r="A178" s="9" t="s">
        <v>225</v>
      </c>
      <c r="C178" s="4">
        <v>286501.232</v>
      </c>
      <c r="D178" s="4">
        <v>79294.22</v>
      </c>
      <c r="E178" s="4">
        <v>28117.119</v>
      </c>
      <c r="F178" s="4">
        <v>161811.863</v>
      </c>
      <c r="G178" s="4">
        <v>2248.864</v>
      </c>
      <c r="H178" s="4">
        <v>11052.924</v>
      </c>
      <c r="I178" s="4">
        <v>0</v>
      </c>
      <c r="J178" s="4">
        <v>0</v>
      </c>
      <c r="K178" s="4">
        <v>1831.008</v>
      </c>
      <c r="L178" s="4">
        <v>1102.944</v>
      </c>
      <c r="M178" s="4">
        <v>1042.29</v>
      </c>
    </row>
    <row r="179" spans="1:13" ht="12.75">
      <c r="A179" t="s">
        <v>143</v>
      </c>
      <c r="B179" t="s">
        <v>144</v>
      </c>
      <c r="C179" s="1">
        <v>9545.865</v>
      </c>
      <c r="D179" s="1">
        <v>1844.459</v>
      </c>
      <c r="E179" s="1">
        <v>446.902</v>
      </c>
      <c r="F179" s="1">
        <v>3871.858</v>
      </c>
      <c r="G179" s="1">
        <v>0</v>
      </c>
      <c r="H179" s="1">
        <v>300.162</v>
      </c>
      <c r="I179" s="1">
        <v>0</v>
      </c>
      <c r="J179" s="1">
        <v>0</v>
      </c>
      <c r="K179" s="1">
        <v>0</v>
      </c>
      <c r="L179" s="1">
        <v>3082.484</v>
      </c>
      <c r="M179" s="1">
        <v>0</v>
      </c>
    </row>
    <row r="180" spans="1:13" ht="12.75">
      <c r="A180" t="s">
        <v>143</v>
      </c>
      <c r="B180" t="s">
        <v>91</v>
      </c>
      <c r="C180" s="8"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</row>
    <row r="181" spans="1:13" ht="12.75">
      <c r="A181" t="s">
        <v>143</v>
      </c>
      <c r="B181" t="s">
        <v>2</v>
      </c>
      <c r="C181" s="1">
        <v>118330.644</v>
      </c>
      <c r="D181" s="1">
        <v>40032.87</v>
      </c>
      <c r="E181" s="1">
        <v>20294.652</v>
      </c>
      <c r="F181" s="1">
        <v>44180.186</v>
      </c>
      <c r="G181" s="1">
        <v>0</v>
      </c>
      <c r="H181" s="1">
        <v>4760.902</v>
      </c>
      <c r="I181" s="1">
        <v>0</v>
      </c>
      <c r="J181" s="1">
        <v>0</v>
      </c>
      <c r="K181" s="1">
        <v>0</v>
      </c>
      <c r="L181" s="1">
        <v>1696.353</v>
      </c>
      <c r="M181" s="1">
        <v>7365.681</v>
      </c>
    </row>
    <row r="182" spans="1:13" ht="12.75">
      <c r="A182" t="s">
        <v>143</v>
      </c>
      <c r="B182" t="s">
        <v>192</v>
      </c>
      <c r="C182" s="1">
        <v>12346.95</v>
      </c>
      <c r="D182" s="1">
        <v>0</v>
      </c>
      <c r="E182" s="1">
        <v>2489.87</v>
      </c>
      <c r="F182" s="1">
        <v>9857.08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</row>
    <row r="183" spans="1:13" ht="12.75">
      <c r="A183" s="9" t="s">
        <v>226</v>
      </c>
      <c r="C183" s="4">
        <v>140223.459</v>
      </c>
      <c r="D183" s="4">
        <v>41877.329000000005</v>
      </c>
      <c r="E183" s="4">
        <v>23231.423999999995</v>
      </c>
      <c r="F183" s="4">
        <v>57909.124</v>
      </c>
      <c r="G183" s="4">
        <v>0</v>
      </c>
      <c r="H183" s="4">
        <v>5061.064</v>
      </c>
      <c r="I183" s="4">
        <v>0</v>
      </c>
      <c r="J183" s="4">
        <v>0</v>
      </c>
      <c r="K183" s="4">
        <v>0</v>
      </c>
      <c r="L183" s="4">
        <v>4778.8369999999995</v>
      </c>
      <c r="M183" s="4">
        <v>7365.681</v>
      </c>
    </row>
    <row r="184" spans="1:13" ht="12.75">
      <c r="A184" t="s">
        <v>145</v>
      </c>
      <c r="B184" t="s">
        <v>12</v>
      </c>
      <c r="C184" s="1">
        <v>64.96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64.96</v>
      </c>
      <c r="M184" s="1">
        <v>0</v>
      </c>
    </row>
    <row r="185" spans="1:13" ht="12.75">
      <c r="A185" t="s">
        <v>145</v>
      </c>
      <c r="B185" t="s">
        <v>104</v>
      </c>
      <c r="C185" s="1">
        <v>38263.225</v>
      </c>
      <c r="D185" s="1">
        <v>12576.695</v>
      </c>
      <c r="E185" s="1">
        <v>4679.398</v>
      </c>
      <c r="F185" s="1">
        <v>14032.998</v>
      </c>
      <c r="G185" s="1">
        <v>0</v>
      </c>
      <c r="H185" s="1">
        <v>2862.068</v>
      </c>
      <c r="I185" s="1">
        <v>0</v>
      </c>
      <c r="J185" s="1">
        <v>0</v>
      </c>
      <c r="K185" s="1">
        <v>0</v>
      </c>
      <c r="L185" s="1">
        <v>4112.066</v>
      </c>
      <c r="M185" s="1">
        <v>0</v>
      </c>
    </row>
    <row r="186" spans="1:13" ht="12.75">
      <c r="A186" t="s">
        <v>145</v>
      </c>
      <c r="B186" t="s">
        <v>192</v>
      </c>
      <c r="C186" s="1">
        <v>15626.88</v>
      </c>
      <c r="D186" s="1">
        <v>0</v>
      </c>
      <c r="E186" s="1">
        <v>0</v>
      </c>
      <c r="F186" s="1">
        <v>15626.88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</row>
    <row r="187" spans="1:13" ht="12.75">
      <c r="A187" s="9" t="s">
        <v>227</v>
      </c>
      <c r="C187" s="4">
        <v>53955.064999999995</v>
      </c>
      <c r="D187" s="4">
        <v>12576.695</v>
      </c>
      <c r="E187" s="4">
        <v>4679.398</v>
      </c>
      <c r="F187" s="4">
        <v>29659.877999999997</v>
      </c>
      <c r="G187" s="4">
        <v>0</v>
      </c>
      <c r="H187" s="4">
        <v>2862.068</v>
      </c>
      <c r="I187" s="4">
        <v>0</v>
      </c>
      <c r="J187" s="4">
        <v>0</v>
      </c>
      <c r="K187" s="4">
        <v>0</v>
      </c>
      <c r="L187" s="4">
        <v>4177.026</v>
      </c>
      <c r="M187" s="4">
        <v>0</v>
      </c>
    </row>
    <row r="188" spans="1:13" ht="12.75">
      <c r="A188" t="s">
        <v>146</v>
      </c>
      <c r="B188" t="s">
        <v>147</v>
      </c>
      <c r="C188" s="1">
        <v>32663.248000000003</v>
      </c>
      <c r="D188" s="1">
        <v>9814.478</v>
      </c>
      <c r="E188" s="1">
        <v>8517.31</v>
      </c>
      <c r="F188" s="1">
        <v>7961.378</v>
      </c>
      <c r="G188" s="1">
        <v>523.577</v>
      </c>
      <c r="H188" s="1">
        <v>1699.199</v>
      </c>
      <c r="I188" s="1">
        <v>0</v>
      </c>
      <c r="J188" s="1">
        <v>0</v>
      </c>
      <c r="K188" s="1">
        <v>899.167</v>
      </c>
      <c r="L188" s="1">
        <v>3248.139</v>
      </c>
      <c r="M188" s="1">
        <v>0</v>
      </c>
    </row>
    <row r="189" spans="1:13" ht="12.75">
      <c r="A189" t="s">
        <v>146</v>
      </c>
      <c r="B189" t="s">
        <v>12</v>
      </c>
      <c r="C189" s="1">
        <v>267.76099999999997</v>
      </c>
      <c r="D189" s="1">
        <v>19.501</v>
      </c>
      <c r="E189" s="1">
        <v>6.775</v>
      </c>
      <c r="F189" s="1">
        <v>0</v>
      </c>
      <c r="G189" s="1">
        <v>0</v>
      </c>
      <c r="H189" s="1">
        <v>14.136</v>
      </c>
      <c r="I189" s="1">
        <v>0</v>
      </c>
      <c r="J189" s="1">
        <v>0</v>
      </c>
      <c r="K189" s="1">
        <v>0</v>
      </c>
      <c r="L189" s="1">
        <v>227.349</v>
      </c>
      <c r="M189" s="1">
        <v>0</v>
      </c>
    </row>
    <row r="190" spans="1:13" ht="12.75">
      <c r="A190" t="s">
        <v>146</v>
      </c>
      <c r="B190" t="s">
        <v>192</v>
      </c>
      <c r="C190" s="1">
        <v>12316.74</v>
      </c>
      <c r="D190" s="1">
        <v>0</v>
      </c>
      <c r="E190" s="1">
        <v>0</v>
      </c>
      <c r="F190" s="1">
        <v>12316.74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</row>
    <row r="191" spans="1:13" ht="12.75">
      <c r="A191" s="9" t="s">
        <v>228</v>
      </c>
      <c r="C191" s="4">
        <v>45247.749</v>
      </c>
      <c r="D191" s="4">
        <v>9833.979</v>
      </c>
      <c r="E191" s="4">
        <v>8524.085</v>
      </c>
      <c r="F191" s="4">
        <v>20278.118</v>
      </c>
      <c r="G191" s="4">
        <v>523.577</v>
      </c>
      <c r="H191" s="4">
        <v>1713.335</v>
      </c>
      <c r="I191" s="4">
        <v>0</v>
      </c>
      <c r="J191" s="4">
        <v>0</v>
      </c>
      <c r="K191" s="4">
        <v>899.167</v>
      </c>
      <c r="L191" s="4">
        <v>3475.4880000000003</v>
      </c>
      <c r="M191" s="4">
        <v>0</v>
      </c>
    </row>
    <row r="192" spans="1:13" ht="12.75">
      <c r="A192" t="s">
        <v>148</v>
      </c>
      <c r="B192" t="s">
        <v>149</v>
      </c>
      <c r="C192" s="1">
        <v>62149.932</v>
      </c>
      <c r="D192" s="1">
        <v>27659.814</v>
      </c>
      <c r="E192" s="1">
        <v>11120.404</v>
      </c>
      <c r="F192" s="1">
        <v>16836.379</v>
      </c>
      <c r="G192" s="1">
        <v>0</v>
      </c>
      <c r="H192" s="1">
        <v>3624.816</v>
      </c>
      <c r="I192" s="1">
        <v>0</v>
      </c>
      <c r="J192" s="1">
        <v>0</v>
      </c>
      <c r="K192" s="1">
        <v>0</v>
      </c>
      <c r="L192" s="1">
        <v>2717.318</v>
      </c>
      <c r="M192" s="1">
        <v>191.201</v>
      </c>
    </row>
    <row r="193" spans="1:13" ht="12.75">
      <c r="A193" t="s">
        <v>148</v>
      </c>
      <c r="B193" t="s">
        <v>192</v>
      </c>
      <c r="C193" s="1">
        <v>5449.85</v>
      </c>
      <c r="D193" s="1">
        <v>0</v>
      </c>
      <c r="E193" s="1">
        <v>168.34</v>
      </c>
      <c r="F193" s="1">
        <v>5281.51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ht="12.75">
      <c r="A194" s="9" t="s">
        <v>229</v>
      </c>
      <c r="C194" s="4">
        <v>67599.782</v>
      </c>
      <c r="D194" s="4">
        <v>27659.814</v>
      </c>
      <c r="E194" s="4">
        <v>11288.744</v>
      </c>
      <c r="F194" s="4">
        <v>22117.889000000003</v>
      </c>
      <c r="G194" s="4">
        <v>0</v>
      </c>
      <c r="H194" s="4">
        <v>3624.816</v>
      </c>
      <c r="I194" s="4">
        <v>0</v>
      </c>
      <c r="J194" s="4">
        <v>0</v>
      </c>
      <c r="K194" s="4">
        <v>0</v>
      </c>
      <c r="L194" s="4">
        <v>2717.318</v>
      </c>
      <c r="M194" s="4">
        <v>191.201</v>
      </c>
    </row>
    <row r="195" spans="1:13" ht="12.75">
      <c r="A195" t="s">
        <v>150</v>
      </c>
      <c r="B195" t="s">
        <v>2</v>
      </c>
      <c r="C195" s="1">
        <v>9650.520999999999</v>
      </c>
      <c r="D195" s="1">
        <v>3342.957</v>
      </c>
      <c r="E195" s="1">
        <v>2628.317</v>
      </c>
      <c r="F195" s="1">
        <v>519.611</v>
      </c>
      <c r="G195" s="1">
        <v>0</v>
      </c>
      <c r="H195" s="1">
        <v>1757.352</v>
      </c>
      <c r="I195" s="1">
        <v>0</v>
      </c>
      <c r="J195" s="1">
        <v>0</v>
      </c>
      <c r="K195" s="1">
        <v>0</v>
      </c>
      <c r="L195" s="1">
        <v>1278.272</v>
      </c>
      <c r="M195" s="1">
        <v>124.012</v>
      </c>
    </row>
    <row r="196" spans="1:13" ht="12.75">
      <c r="A196" s="9" t="s">
        <v>230</v>
      </c>
      <c r="C196" s="4">
        <v>9650.520999999999</v>
      </c>
      <c r="D196" s="4">
        <v>3342.957</v>
      </c>
      <c r="E196" s="4">
        <v>2628.317</v>
      </c>
      <c r="F196" s="4">
        <v>519.611</v>
      </c>
      <c r="G196" s="4">
        <v>0</v>
      </c>
      <c r="H196" s="4">
        <v>1757.352</v>
      </c>
      <c r="I196" s="4">
        <v>0</v>
      </c>
      <c r="J196" s="4">
        <v>0</v>
      </c>
      <c r="K196" s="4">
        <v>0</v>
      </c>
      <c r="L196" s="4">
        <v>1278.272</v>
      </c>
      <c r="M196" s="4">
        <v>124.012</v>
      </c>
    </row>
    <row r="197" spans="1:13" ht="12.75">
      <c r="A197" t="s">
        <v>151</v>
      </c>
      <c r="B197" t="s">
        <v>152</v>
      </c>
      <c r="C197" s="1">
        <v>2593.456</v>
      </c>
      <c r="D197" s="1">
        <v>1002.566</v>
      </c>
      <c r="E197" s="1">
        <v>729.231</v>
      </c>
      <c r="F197" s="1">
        <v>0</v>
      </c>
      <c r="G197" s="1">
        <v>0</v>
      </c>
      <c r="H197" s="1">
        <v>415.846</v>
      </c>
      <c r="I197" s="1">
        <v>0</v>
      </c>
      <c r="J197" s="1">
        <v>0</v>
      </c>
      <c r="K197" s="1">
        <v>0</v>
      </c>
      <c r="L197" s="1">
        <v>445.813</v>
      </c>
      <c r="M197" s="1">
        <v>0</v>
      </c>
    </row>
    <row r="198" spans="1:13" ht="12.75">
      <c r="A198" t="s">
        <v>151</v>
      </c>
      <c r="B198" t="s">
        <v>153</v>
      </c>
      <c r="C198" s="1">
        <v>2286.045</v>
      </c>
      <c r="D198" s="1">
        <v>754.161</v>
      </c>
      <c r="E198" s="1">
        <v>748.953</v>
      </c>
      <c r="F198" s="1">
        <v>31.777</v>
      </c>
      <c r="G198" s="1">
        <v>15.021</v>
      </c>
      <c r="H198" s="1">
        <v>195.865</v>
      </c>
      <c r="I198" s="1">
        <v>0</v>
      </c>
      <c r="J198" s="1">
        <v>0</v>
      </c>
      <c r="K198" s="1">
        <v>0</v>
      </c>
      <c r="L198" s="1">
        <v>507.109</v>
      </c>
      <c r="M198" s="1">
        <v>33.159</v>
      </c>
    </row>
    <row r="199" spans="1:13" ht="12.75">
      <c r="A199" t="s">
        <v>151</v>
      </c>
      <c r="B199" t="s">
        <v>154</v>
      </c>
      <c r="C199" s="1">
        <v>2223.99</v>
      </c>
      <c r="D199" s="1">
        <v>750.255</v>
      </c>
      <c r="E199" s="1">
        <v>762.743</v>
      </c>
      <c r="F199" s="1">
        <v>0</v>
      </c>
      <c r="G199" s="1">
        <v>18.794</v>
      </c>
      <c r="H199" s="1">
        <v>222.678</v>
      </c>
      <c r="I199" s="1">
        <v>0</v>
      </c>
      <c r="J199" s="1">
        <v>0</v>
      </c>
      <c r="K199" s="1">
        <v>38.701</v>
      </c>
      <c r="L199" s="1">
        <v>430.819</v>
      </c>
      <c r="M199" s="1">
        <v>0</v>
      </c>
    </row>
    <row r="200" spans="1:13" ht="12.75">
      <c r="A200" t="s">
        <v>151</v>
      </c>
      <c r="B200" t="s">
        <v>155</v>
      </c>
      <c r="C200" s="1">
        <v>2584.172</v>
      </c>
      <c r="D200" s="1">
        <v>890.965</v>
      </c>
      <c r="E200" s="1">
        <v>1270.415</v>
      </c>
      <c r="F200" s="1">
        <v>0</v>
      </c>
      <c r="G200" s="1">
        <v>11.069</v>
      </c>
      <c r="H200" s="1">
        <v>308.884</v>
      </c>
      <c r="I200" s="1">
        <v>0</v>
      </c>
      <c r="J200" s="1">
        <v>41.547</v>
      </c>
      <c r="K200" s="1">
        <v>27.485</v>
      </c>
      <c r="L200" s="1">
        <v>33.807</v>
      </c>
      <c r="M200" s="1">
        <v>0</v>
      </c>
    </row>
    <row r="201" spans="1:13" ht="12.75">
      <c r="A201" t="s">
        <v>151</v>
      </c>
      <c r="B201" t="s">
        <v>156</v>
      </c>
      <c r="C201" s="1">
        <v>4939.22</v>
      </c>
      <c r="D201" s="1">
        <v>1182.541</v>
      </c>
      <c r="E201" s="1">
        <v>384.237</v>
      </c>
      <c r="F201" s="1">
        <v>2369.725</v>
      </c>
      <c r="G201" s="1">
        <v>37.763</v>
      </c>
      <c r="H201" s="1">
        <v>346.648</v>
      </c>
      <c r="I201" s="1">
        <v>0</v>
      </c>
      <c r="J201" s="1">
        <v>0</v>
      </c>
      <c r="K201" s="1">
        <v>43.34</v>
      </c>
      <c r="L201" s="1">
        <v>574.966</v>
      </c>
      <c r="M201" s="1">
        <v>0</v>
      </c>
    </row>
    <row r="202" spans="1:13" ht="12.75">
      <c r="A202" t="s">
        <v>151</v>
      </c>
      <c r="B202" t="s">
        <v>157</v>
      </c>
      <c r="C202" s="1">
        <v>2973.6409999999996</v>
      </c>
      <c r="D202" s="1">
        <v>586.114</v>
      </c>
      <c r="E202" s="1">
        <v>485.345</v>
      </c>
      <c r="F202" s="1">
        <v>1511.638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390.544</v>
      </c>
      <c r="M202" s="1">
        <v>0</v>
      </c>
    </row>
    <row r="203" spans="1:13" ht="12.75">
      <c r="A203" t="s">
        <v>151</v>
      </c>
      <c r="B203" t="s">
        <v>158</v>
      </c>
      <c r="C203" s="1">
        <v>1757.301</v>
      </c>
      <c r="D203" s="1">
        <v>502.802</v>
      </c>
      <c r="E203" s="1">
        <v>824.319</v>
      </c>
      <c r="F203" s="1">
        <v>0</v>
      </c>
      <c r="G203" s="1">
        <v>0</v>
      </c>
      <c r="H203" s="1">
        <v>160.904</v>
      </c>
      <c r="I203" s="1">
        <v>0</v>
      </c>
      <c r="J203" s="1">
        <v>0</v>
      </c>
      <c r="K203" s="1">
        <v>27.138</v>
      </c>
      <c r="L203" s="1">
        <v>242.138</v>
      </c>
      <c r="M203" s="1">
        <v>0</v>
      </c>
    </row>
    <row r="204" spans="1:13" ht="12.75">
      <c r="A204" t="s">
        <v>151</v>
      </c>
      <c r="B204" t="s">
        <v>159</v>
      </c>
      <c r="C204" s="1">
        <v>1028.36</v>
      </c>
      <c r="D204" s="1">
        <v>301.135</v>
      </c>
      <c r="E204" s="1">
        <v>107.95</v>
      </c>
      <c r="F204" s="1">
        <v>268.701</v>
      </c>
      <c r="G204" s="1">
        <v>0</v>
      </c>
      <c r="H204" s="1">
        <v>181.592</v>
      </c>
      <c r="I204" s="1">
        <v>0</v>
      </c>
      <c r="J204" s="1">
        <v>0</v>
      </c>
      <c r="K204" s="1">
        <v>0</v>
      </c>
      <c r="L204" s="1">
        <v>168.982</v>
      </c>
      <c r="M204" s="1">
        <v>0</v>
      </c>
    </row>
    <row r="205" spans="1:13" ht="12.75">
      <c r="A205" t="s">
        <v>151</v>
      </c>
      <c r="B205" t="s">
        <v>160</v>
      </c>
      <c r="C205" s="1">
        <v>993.7240000000002</v>
      </c>
      <c r="D205" s="1">
        <v>377.327</v>
      </c>
      <c r="E205" s="1">
        <v>57.196</v>
      </c>
      <c r="F205" s="1">
        <v>235.175</v>
      </c>
      <c r="G205" s="1">
        <v>0</v>
      </c>
      <c r="H205" s="1">
        <v>58.462</v>
      </c>
      <c r="I205" s="1">
        <v>0</v>
      </c>
      <c r="J205" s="1">
        <v>0</v>
      </c>
      <c r="K205" s="1">
        <v>0</v>
      </c>
      <c r="L205" s="1">
        <v>265.564</v>
      </c>
      <c r="M205" s="1">
        <v>0</v>
      </c>
    </row>
    <row r="206" spans="1:13" ht="12.75">
      <c r="A206" t="s">
        <v>151</v>
      </c>
      <c r="B206" t="s">
        <v>161</v>
      </c>
      <c r="C206" s="1">
        <v>564.985</v>
      </c>
      <c r="D206" s="1">
        <v>150.409</v>
      </c>
      <c r="E206" s="1">
        <v>97.358</v>
      </c>
      <c r="F206" s="1">
        <v>99.448</v>
      </c>
      <c r="G206" s="1">
        <v>0</v>
      </c>
      <c r="H206" s="1">
        <v>125.59</v>
      </c>
      <c r="I206" s="1">
        <v>0</v>
      </c>
      <c r="J206" s="1">
        <v>0</v>
      </c>
      <c r="K206" s="1">
        <v>0</v>
      </c>
      <c r="L206" s="1">
        <v>92.18</v>
      </c>
      <c r="M206" s="1">
        <v>0</v>
      </c>
    </row>
    <row r="207" spans="1:13" s="6" customFormat="1" ht="12.75">
      <c r="A207" s="6" t="s">
        <v>151</v>
      </c>
      <c r="B207" s="6" t="s">
        <v>162</v>
      </c>
      <c r="C207" s="7">
        <v>876.4660000000001</v>
      </c>
      <c r="D207" s="7">
        <v>347.178</v>
      </c>
      <c r="E207" s="7">
        <v>220.598</v>
      </c>
      <c r="F207" s="7">
        <v>0</v>
      </c>
      <c r="G207" s="7">
        <v>0</v>
      </c>
      <c r="H207" s="7">
        <v>52.662</v>
      </c>
      <c r="I207" s="7">
        <v>0</v>
      </c>
      <c r="J207" s="7">
        <v>0</v>
      </c>
      <c r="K207" s="7">
        <v>0</v>
      </c>
      <c r="L207" s="7">
        <v>256.028</v>
      </c>
      <c r="M207" s="7">
        <v>0</v>
      </c>
    </row>
    <row r="208" spans="1:13" ht="12.75">
      <c r="A208" t="s">
        <v>151</v>
      </c>
      <c r="B208" t="s">
        <v>163</v>
      </c>
      <c r="C208" s="1">
        <v>164476.837</v>
      </c>
      <c r="D208" s="1">
        <v>60091.599</v>
      </c>
      <c r="E208" s="1">
        <v>35929.628</v>
      </c>
      <c r="F208" s="1">
        <v>45111.555</v>
      </c>
      <c r="G208" s="1">
        <v>5711.897</v>
      </c>
      <c r="H208" s="1">
        <v>12846.65</v>
      </c>
      <c r="I208" s="1">
        <v>0</v>
      </c>
      <c r="J208" s="1">
        <v>625.2</v>
      </c>
      <c r="K208" s="1">
        <v>3547.212</v>
      </c>
      <c r="L208" s="1">
        <v>0</v>
      </c>
      <c r="M208" s="1">
        <v>613.096</v>
      </c>
    </row>
    <row r="209" spans="1:13" ht="12.75">
      <c r="A209" t="s">
        <v>151</v>
      </c>
      <c r="B209" t="s">
        <v>192</v>
      </c>
      <c r="C209" s="1">
        <v>24744.22</v>
      </c>
      <c r="D209" s="1">
        <v>0</v>
      </c>
      <c r="E209" s="1">
        <v>4178.08</v>
      </c>
      <c r="F209" s="1">
        <v>20566.14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 ht="12.75">
      <c r="A210" s="9" t="s">
        <v>231</v>
      </c>
      <c r="C210" s="4">
        <v>212042.417</v>
      </c>
      <c r="D210" s="4">
        <v>66937.052</v>
      </c>
      <c r="E210" s="4">
        <v>45796.053</v>
      </c>
      <c r="F210" s="4">
        <v>70194.159</v>
      </c>
      <c r="G210" s="4">
        <v>5794.544</v>
      </c>
      <c r="H210" s="4">
        <v>14915.780999999999</v>
      </c>
      <c r="I210" s="4">
        <v>0</v>
      </c>
      <c r="J210" s="4">
        <v>666.7470000000001</v>
      </c>
      <c r="K210" s="4">
        <v>3683.876</v>
      </c>
      <c r="L210" s="4">
        <v>3407.95</v>
      </c>
      <c r="M210" s="4">
        <v>646.255</v>
      </c>
    </row>
    <row r="211" spans="1:13" ht="12.75">
      <c r="A211" t="s">
        <v>0</v>
      </c>
      <c r="B211" t="s">
        <v>1</v>
      </c>
      <c r="C211" s="1">
        <v>23029.251999999997</v>
      </c>
      <c r="D211" s="1">
        <v>11362.126</v>
      </c>
      <c r="E211" s="1">
        <v>3512.767</v>
      </c>
      <c r="F211" s="1">
        <v>5749.016</v>
      </c>
      <c r="G211" s="1">
        <v>0</v>
      </c>
      <c r="H211" s="1">
        <v>1701.456</v>
      </c>
      <c r="I211" s="1">
        <v>0</v>
      </c>
      <c r="J211" s="1">
        <v>0</v>
      </c>
      <c r="K211" s="1">
        <v>0</v>
      </c>
      <c r="L211" s="1">
        <v>703.887</v>
      </c>
      <c r="M211" s="1">
        <v>0</v>
      </c>
    </row>
    <row r="212" spans="1:13" ht="12.75">
      <c r="A212" t="s">
        <v>0</v>
      </c>
      <c r="B212" t="s">
        <v>2</v>
      </c>
      <c r="C212" s="1">
        <v>28340.055</v>
      </c>
      <c r="D212" s="1">
        <v>8236.311</v>
      </c>
      <c r="E212" s="1">
        <v>6010.399</v>
      </c>
      <c r="F212" s="1">
        <v>11460.9</v>
      </c>
      <c r="G212" s="1">
        <v>0</v>
      </c>
      <c r="H212" s="1">
        <v>1389.214</v>
      </c>
      <c r="I212" s="1">
        <v>0</v>
      </c>
      <c r="J212" s="1">
        <v>0</v>
      </c>
      <c r="K212" s="1">
        <v>0</v>
      </c>
      <c r="L212" s="1">
        <v>1117.837</v>
      </c>
      <c r="M212" s="1">
        <v>125.394</v>
      </c>
    </row>
    <row r="213" spans="1:13" ht="12.75">
      <c r="A213" t="s">
        <v>0</v>
      </c>
      <c r="B213" t="s">
        <v>2</v>
      </c>
      <c r="C213" s="1">
        <v>17273.909</v>
      </c>
      <c r="D213" s="1">
        <v>2950.33</v>
      </c>
      <c r="E213" s="1">
        <v>1223.089</v>
      </c>
      <c r="F213" s="1">
        <v>12419.061</v>
      </c>
      <c r="G213" s="1">
        <v>0</v>
      </c>
      <c r="H213" s="1">
        <v>477.432</v>
      </c>
      <c r="I213" s="1">
        <v>0</v>
      </c>
      <c r="J213" s="1">
        <v>0</v>
      </c>
      <c r="K213" s="1">
        <v>0</v>
      </c>
      <c r="L213" s="1">
        <v>132.426</v>
      </c>
      <c r="M213" s="1">
        <v>71.571</v>
      </c>
    </row>
    <row r="214" spans="1:13" ht="12.75">
      <c r="A214" t="s">
        <v>0</v>
      </c>
      <c r="B214" t="s">
        <v>192</v>
      </c>
      <c r="C214" s="1">
        <v>104777.98</v>
      </c>
      <c r="D214" s="1">
        <v>0</v>
      </c>
      <c r="E214" s="1">
        <v>1652.72</v>
      </c>
      <c r="F214" s="1">
        <v>103125.26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</row>
    <row r="215" spans="1:13" ht="12.75">
      <c r="A215" s="9" t="s">
        <v>232</v>
      </c>
      <c r="C215" s="4">
        <v>173421.196</v>
      </c>
      <c r="D215" s="4">
        <v>22548.767</v>
      </c>
      <c r="E215" s="4">
        <v>12398.975</v>
      </c>
      <c r="F215" s="4">
        <v>132754.237</v>
      </c>
      <c r="G215" s="4">
        <v>0</v>
      </c>
      <c r="H215" s="4">
        <v>3568.102</v>
      </c>
      <c r="I215" s="4">
        <v>0</v>
      </c>
      <c r="J215" s="4">
        <v>0</v>
      </c>
      <c r="K215" s="4">
        <v>0</v>
      </c>
      <c r="L215" s="4">
        <v>1954.15</v>
      </c>
      <c r="M215" s="4">
        <v>196.965</v>
      </c>
    </row>
    <row r="216" spans="1:13" ht="12.75">
      <c r="A216" t="s">
        <v>3</v>
      </c>
      <c r="B216" t="s">
        <v>4</v>
      </c>
      <c r="C216" s="1">
        <v>2049.099</v>
      </c>
      <c r="D216" s="1">
        <v>752.518</v>
      </c>
      <c r="E216" s="1">
        <v>761.83</v>
      </c>
      <c r="F216" s="1">
        <v>0</v>
      </c>
      <c r="G216" s="1">
        <v>0</v>
      </c>
      <c r="H216" s="1">
        <v>255.248</v>
      </c>
      <c r="I216" s="1">
        <v>0</v>
      </c>
      <c r="J216" s="1">
        <v>0</v>
      </c>
      <c r="K216" s="1">
        <v>0</v>
      </c>
      <c r="L216" s="1">
        <v>279.503</v>
      </c>
      <c r="M216" s="1">
        <v>0</v>
      </c>
    </row>
    <row r="217" spans="1:13" ht="12.75">
      <c r="A217" t="s">
        <v>3</v>
      </c>
      <c r="B217" t="s">
        <v>5</v>
      </c>
      <c r="C217" s="1">
        <v>955.6870000000001</v>
      </c>
      <c r="D217" s="1">
        <v>365.32</v>
      </c>
      <c r="E217" s="1">
        <v>197.966</v>
      </c>
      <c r="F217" s="1">
        <v>0</v>
      </c>
      <c r="G217" s="1">
        <v>0</v>
      </c>
      <c r="H217" s="1">
        <v>148.854</v>
      </c>
      <c r="I217" s="1">
        <v>0</v>
      </c>
      <c r="J217" s="1">
        <v>0</v>
      </c>
      <c r="K217" s="1">
        <v>0</v>
      </c>
      <c r="L217" s="1">
        <v>243.547</v>
      </c>
      <c r="M217" s="1">
        <v>0</v>
      </c>
    </row>
    <row r="218" spans="1:13" ht="12.75">
      <c r="A218" t="s">
        <v>3</v>
      </c>
      <c r="B218" t="s">
        <v>6</v>
      </c>
      <c r="C218" s="1">
        <v>711.564</v>
      </c>
      <c r="D218" s="1">
        <v>215.125</v>
      </c>
      <c r="E218" s="1">
        <v>167.269</v>
      </c>
      <c r="F218" s="1">
        <v>0</v>
      </c>
      <c r="G218" s="1">
        <v>0</v>
      </c>
      <c r="H218" s="1">
        <v>70.116</v>
      </c>
      <c r="I218" s="1">
        <v>0</v>
      </c>
      <c r="J218" s="1">
        <v>0</v>
      </c>
      <c r="K218" s="1">
        <v>0</v>
      </c>
      <c r="L218" s="1">
        <v>259.054</v>
      </c>
      <c r="M218" s="1">
        <v>0</v>
      </c>
    </row>
    <row r="219" spans="1:13" ht="12.75">
      <c r="A219" t="s">
        <v>3</v>
      </c>
      <c r="B219" t="s">
        <v>7</v>
      </c>
      <c r="C219" s="1">
        <v>21789.604999999996</v>
      </c>
      <c r="D219" s="1">
        <v>8635.07</v>
      </c>
      <c r="E219" s="1">
        <v>9694.431</v>
      </c>
      <c r="F219" s="1">
        <v>0</v>
      </c>
      <c r="G219" s="1">
        <v>308.563</v>
      </c>
      <c r="H219" s="1">
        <v>1682.081</v>
      </c>
      <c r="I219" s="1">
        <v>0</v>
      </c>
      <c r="J219" s="1">
        <v>0</v>
      </c>
      <c r="K219" s="1">
        <v>0</v>
      </c>
      <c r="L219" s="1">
        <v>1469.46</v>
      </c>
      <c r="M219" s="1">
        <v>0</v>
      </c>
    </row>
    <row r="220" spans="1:13" ht="12.75">
      <c r="A220" t="s">
        <v>3</v>
      </c>
      <c r="B220" s="5" t="s">
        <v>191</v>
      </c>
      <c r="C220" s="8">
        <v>2106</v>
      </c>
      <c r="D220" s="8">
        <v>855</v>
      </c>
      <c r="E220" s="8">
        <v>890</v>
      </c>
      <c r="F220" s="8">
        <v>0</v>
      </c>
      <c r="G220" s="8">
        <v>0</v>
      </c>
      <c r="H220" s="8">
        <v>223</v>
      </c>
      <c r="I220" s="8">
        <v>0</v>
      </c>
      <c r="J220" s="8">
        <v>0</v>
      </c>
      <c r="K220" s="8">
        <v>0</v>
      </c>
      <c r="L220" s="8">
        <v>138</v>
      </c>
      <c r="M220" s="8">
        <v>0</v>
      </c>
    </row>
    <row r="221" spans="1:13" ht="12.75">
      <c r="A221" s="9" t="s">
        <v>233</v>
      </c>
      <c r="C221" s="4">
        <v>27611.954999999994</v>
      </c>
      <c r="D221" s="4">
        <v>10823.033</v>
      </c>
      <c r="E221" s="4">
        <v>11711.496000000001</v>
      </c>
      <c r="F221" s="4">
        <v>0</v>
      </c>
      <c r="G221" s="4">
        <v>308.563</v>
      </c>
      <c r="H221" s="4">
        <v>2379.299</v>
      </c>
      <c r="I221" s="4">
        <v>0</v>
      </c>
      <c r="J221" s="4">
        <v>0</v>
      </c>
      <c r="K221" s="4">
        <v>0</v>
      </c>
      <c r="L221" s="4">
        <v>2389.564</v>
      </c>
      <c r="M221" s="4">
        <v>0</v>
      </c>
    </row>
    <row r="222" spans="1:13" ht="12.75">
      <c r="A222" t="s">
        <v>8</v>
      </c>
      <c r="B222" t="s">
        <v>9</v>
      </c>
      <c r="C222" s="1">
        <v>45329.632999999994</v>
      </c>
      <c r="D222" s="1">
        <v>17641.012</v>
      </c>
      <c r="E222" s="1">
        <v>5318.722</v>
      </c>
      <c r="F222" s="1">
        <v>16255.83</v>
      </c>
      <c r="G222" s="1">
        <v>4.471</v>
      </c>
      <c r="H222" s="1">
        <v>3082.215</v>
      </c>
      <c r="I222" s="1">
        <v>0</v>
      </c>
      <c r="J222" s="1">
        <v>0</v>
      </c>
      <c r="K222" s="1">
        <v>1062.837</v>
      </c>
      <c r="L222" s="1">
        <v>1815.367</v>
      </c>
      <c r="M222" s="1">
        <v>149.179</v>
      </c>
    </row>
    <row r="223" spans="1:13" ht="12.75">
      <c r="A223" t="s">
        <v>8</v>
      </c>
      <c r="B223" t="s">
        <v>10</v>
      </c>
      <c r="C223" s="1">
        <v>89.735</v>
      </c>
      <c r="D223" s="1">
        <v>0</v>
      </c>
      <c r="E223" s="1">
        <v>14.893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7.763</v>
      </c>
      <c r="L223" s="1">
        <v>67.079</v>
      </c>
      <c r="M223" s="1">
        <v>0</v>
      </c>
    </row>
    <row r="224" spans="1:13" ht="12.75">
      <c r="A224" t="s">
        <v>8</v>
      </c>
      <c r="B224" t="s">
        <v>192</v>
      </c>
      <c r="C224" s="1">
        <v>23073.32</v>
      </c>
      <c r="D224" s="1">
        <v>0</v>
      </c>
      <c r="E224" s="1">
        <v>3054.33</v>
      </c>
      <c r="F224" s="1">
        <v>20018.99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</row>
    <row r="225" spans="1:13" ht="12.75">
      <c r="A225" s="9" t="s">
        <v>234</v>
      </c>
      <c r="C225" s="4">
        <v>68492.688</v>
      </c>
      <c r="D225" s="4">
        <v>17641.012</v>
      </c>
      <c r="E225" s="4">
        <v>8387.945</v>
      </c>
      <c r="F225" s="4">
        <v>36274.82</v>
      </c>
      <c r="G225" s="4">
        <v>4.471</v>
      </c>
      <c r="H225" s="4">
        <v>3082.215</v>
      </c>
      <c r="I225" s="4">
        <v>0</v>
      </c>
      <c r="J225" s="4">
        <v>0</v>
      </c>
      <c r="K225" s="4">
        <v>1070.6</v>
      </c>
      <c r="L225" s="4">
        <v>1882.446</v>
      </c>
      <c r="M225" s="4">
        <v>149.179</v>
      </c>
    </row>
    <row r="226" spans="1:13" ht="12.75">
      <c r="A226" t="s">
        <v>11</v>
      </c>
      <c r="B226" t="s">
        <v>12</v>
      </c>
      <c r="C226" s="1">
        <v>580.669</v>
      </c>
      <c r="D226" s="1">
        <v>240.762</v>
      </c>
      <c r="E226" s="1">
        <v>118.527</v>
      </c>
      <c r="F226" s="1">
        <v>0</v>
      </c>
      <c r="G226" s="1">
        <v>0</v>
      </c>
      <c r="H226" s="1">
        <v>125.143</v>
      </c>
      <c r="I226" s="1">
        <v>0</v>
      </c>
      <c r="J226" s="1">
        <v>0</v>
      </c>
      <c r="K226" s="1">
        <v>0</v>
      </c>
      <c r="L226" s="1">
        <v>96.237</v>
      </c>
      <c r="M226" s="1">
        <v>0</v>
      </c>
    </row>
    <row r="227" spans="1:13" ht="12.75">
      <c r="A227" t="s">
        <v>11</v>
      </c>
      <c r="B227" t="s">
        <v>13</v>
      </c>
      <c r="C227" s="1">
        <v>83.172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83.172</v>
      </c>
      <c r="M227" s="1">
        <v>0</v>
      </c>
    </row>
    <row r="228" spans="1:13" ht="12.75">
      <c r="A228" t="s">
        <v>11</v>
      </c>
      <c r="B228" t="s">
        <v>2</v>
      </c>
      <c r="C228" s="1">
        <v>31281.496000000003</v>
      </c>
      <c r="D228" s="1">
        <v>6646.206</v>
      </c>
      <c r="E228" s="1">
        <v>3791.088</v>
      </c>
      <c r="F228" s="1">
        <v>16312.144</v>
      </c>
      <c r="G228" s="1">
        <v>0</v>
      </c>
      <c r="H228" s="1">
        <v>1368.945</v>
      </c>
      <c r="I228" s="1">
        <v>0</v>
      </c>
      <c r="J228" s="1">
        <v>0</v>
      </c>
      <c r="K228" s="1">
        <v>0</v>
      </c>
      <c r="L228" s="1">
        <v>2903.45</v>
      </c>
      <c r="M228" s="1">
        <v>259.663</v>
      </c>
    </row>
    <row r="229" spans="1:13" ht="12.75">
      <c r="A229" s="9" t="s">
        <v>235</v>
      </c>
      <c r="C229" s="4">
        <v>31945.337000000003</v>
      </c>
      <c r="D229" s="4">
        <v>6886.968</v>
      </c>
      <c r="E229" s="4">
        <v>3909.6150000000002</v>
      </c>
      <c r="F229" s="4">
        <v>16312.144</v>
      </c>
      <c r="G229" s="4">
        <v>0</v>
      </c>
      <c r="H229" s="4">
        <v>1494.088</v>
      </c>
      <c r="I229" s="4">
        <v>0</v>
      </c>
      <c r="J229" s="4">
        <v>0</v>
      </c>
      <c r="K229" s="4">
        <v>0</v>
      </c>
      <c r="L229" s="4">
        <v>3082.859</v>
      </c>
      <c r="M229" s="4">
        <v>259.663</v>
      </c>
    </row>
    <row r="230" spans="1:13" ht="12.75">
      <c r="A230" t="s">
        <v>14</v>
      </c>
      <c r="B230" t="s">
        <v>15</v>
      </c>
      <c r="C230" s="1">
        <v>66.93599999999999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1.017</v>
      </c>
      <c r="L230" s="1">
        <v>65.919</v>
      </c>
      <c r="M230" s="1">
        <v>0</v>
      </c>
    </row>
    <row r="231" spans="1:13" ht="12.75">
      <c r="A231" t="s">
        <v>14</v>
      </c>
      <c r="B231" t="s">
        <v>16</v>
      </c>
      <c r="C231" s="1">
        <v>58143.777</v>
      </c>
      <c r="D231" s="1">
        <v>22460.366</v>
      </c>
      <c r="E231" s="1">
        <v>8048.782</v>
      </c>
      <c r="F231" s="1">
        <v>18343.925</v>
      </c>
      <c r="G231" s="1">
        <v>1237.467</v>
      </c>
      <c r="H231" s="1">
        <v>4640.117</v>
      </c>
      <c r="I231" s="1">
        <v>0</v>
      </c>
      <c r="J231" s="1">
        <v>0</v>
      </c>
      <c r="K231" s="1">
        <v>1043.213</v>
      </c>
      <c r="L231" s="1">
        <v>2214.269</v>
      </c>
      <c r="M231" s="1">
        <v>155.638</v>
      </c>
    </row>
    <row r="232" spans="1:13" ht="12.75">
      <c r="A232" t="s">
        <v>14</v>
      </c>
      <c r="B232" t="s">
        <v>192</v>
      </c>
      <c r="C232" s="8">
        <v>0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</row>
    <row r="233" spans="1:13" ht="12.75">
      <c r="A233" s="9" t="s">
        <v>236</v>
      </c>
      <c r="C233" s="4">
        <v>58210.713</v>
      </c>
      <c r="D233" s="4">
        <v>22460.366</v>
      </c>
      <c r="E233" s="4">
        <v>8048.782</v>
      </c>
      <c r="F233" s="4">
        <v>18343.925</v>
      </c>
      <c r="G233" s="4">
        <v>1237.467</v>
      </c>
      <c r="H233" s="4">
        <v>4640.117</v>
      </c>
      <c r="I233" s="4">
        <v>0</v>
      </c>
      <c r="J233" s="4">
        <v>0</v>
      </c>
      <c r="K233" s="4">
        <v>1044.23</v>
      </c>
      <c r="L233" s="4">
        <v>2280.1879999999996</v>
      </c>
      <c r="M233" s="4">
        <v>155.638</v>
      </c>
    </row>
    <row r="234" spans="1:13" ht="12.75">
      <c r="A234" t="s">
        <v>17</v>
      </c>
      <c r="B234" t="s">
        <v>18</v>
      </c>
      <c r="C234" s="1">
        <v>1576.299</v>
      </c>
      <c r="D234" s="1">
        <v>356.164</v>
      </c>
      <c r="E234" s="1">
        <v>202.318</v>
      </c>
      <c r="F234" s="1">
        <v>376.642</v>
      </c>
      <c r="G234" s="1">
        <v>0</v>
      </c>
      <c r="H234" s="1">
        <v>178.235</v>
      </c>
      <c r="I234" s="1">
        <v>0</v>
      </c>
      <c r="J234" s="1">
        <v>0</v>
      </c>
      <c r="K234" s="1">
        <v>0</v>
      </c>
      <c r="L234" s="1">
        <v>462.94</v>
      </c>
      <c r="M234" s="1">
        <v>0</v>
      </c>
    </row>
    <row r="235" spans="1:13" ht="12.75">
      <c r="A235" t="s">
        <v>17</v>
      </c>
      <c r="B235" t="s">
        <v>2</v>
      </c>
      <c r="C235" s="1">
        <v>12229.964000000002</v>
      </c>
      <c r="D235" s="1">
        <v>5176.796</v>
      </c>
      <c r="E235" s="1">
        <v>3048.842</v>
      </c>
      <c r="F235" s="1">
        <v>1597.107</v>
      </c>
      <c r="G235" s="1">
        <v>0</v>
      </c>
      <c r="H235" s="1">
        <v>1092.697</v>
      </c>
      <c r="I235" s="1">
        <v>0</v>
      </c>
      <c r="J235" s="1">
        <v>0</v>
      </c>
      <c r="K235" s="1">
        <v>0</v>
      </c>
      <c r="L235" s="1">
        <v>844.085</v>
      </c>
      <c r="M235" s="1">
        <v>470.437</v>
      </c>
    </row>
    <row r="236" spans="1:13" ht="12.75">
      <c r="A236" s="9" t="s">
        <v>237</v>
      </c>
      <c r="C236" s="4">
        <v>13806.263000000003</v>
      </c>
      <c r="D236" s="4">
        <v>5532.96</v>
      </c>
      <c r="E236" s="4">
        <v>3251.16</v>
      </c>
      <c r="F236" s="4">
        <v>1973.749</v>
      </c>
      <c r="G236" s="4">
        <v>0</v>
      </c>
      <c r="H236" s="4">
        <v>1270.9319999999998</v>
      </c>
      <c r="I236" s="4">
        <v>0</v>
      </c>
      <c r="J236" s="4">
        <v>0</v>
      </c>
      <c r="K236" s="4">
        <v>0</v>
      </c>
      <c r="L236" s="4">
        <v>1307.025</v>
      </c>
      <c r="M236" s="4">
        <v>470.437</v>
      </c>
    </row>
    <row r="237" spans="1:13" ht="12.75">
      <c r="A237" t="s">
        <v>19</v>
      </c>
      <c r="B237" t="s">
        <v>20</v>
      </c>
      <c r="C237" s="1">
        <v>1393.348</v>
      </c>
      <c r="D237" s="1">
        <v>682.755</v>
      </c>
      <c r="E237" s="1">
        <v>449.419</v>
      </c>
      <c r="F237" s="1">
        <v>0</v>
      </c>
      <c r="G237" s="1">
        <v>29.076</v>
      </c>
      <c r="H237" s="1">
        <v>89.522</v>
      </c>
      <c r="I237" s="1">
        <v>0</v>
      </c>
      <c r="J237" s="1">
        <v>0</v>
      </c>
      <c r="K237" s="1">
        <v>0</v>
      </c>
      <c r="L237" s="1">
        <v>136.253</v>
      </c>
      <c r="M237" s="1">
        <v>6.323</v>
      </c>
    </row>
    <row r="238" spans="1:13" ht="12.75">
      <c r="A238" t="s">
        <v>19</v>
      </c>
      <c r="B238" t="s">
        <v>21</v>
      </c>
      <c r="C238" s="1">
        <v>77294.36099999999</v>
      </c>
      <c r="D238" s="1">
        <v>20315.522</v>
      </c>
      <c r="E238" s="1">
        <v>6586.688</v>
      </c>
      <c r="F238" s="1">
        <v>42397.468</v>
      </c>
      <c r="G238" s="1">
        <v>2121.81</v>
      </c>
      <c r="H238" s="1">
        <v>3138.151</v>
      </c>
      <c r="I238" s="1">
        <v>0</v>
      </c>
      <c r="J238" s="1">
        <v>0</v>
      </c>
      <c r="K238" s="1">
        <v>771.764</v>
      </c>
      <c r="L238" s="1">
        <v>1781.758</v>
      </c>
      <c r="M238" s="1">
        <v>181.2</v>
      </c>
    </row>
    <row r="239" spans="1:13" ht="12.75">
      <c r="A239" t="s">
        <v>19</v>
      </c>
      <c r="B239" t="s">
        <v>22</v>
      </c>
      <c r="C239" s="1">
        <v>1577.275</v>
      </c>
      <c r="D239" s="1">
        <v>446.455</v>
      </c>
      <c r="E239" s="1">
        <v>216.097</v>
      </c>
      <c r="F239" s="1">
        <v>406.082</v>
      </c>
      <c r="G239" s="1">
        <v>7.432</v>
      </c>
      <c r="H239" s="1">
        <v>118.638</v>
      </c>
      <c r="I239" s="1">
        <v>0</v>
      </c>
      <c r="J239" s="1">
        <v>30.977</v>
      </c>
      <c r="K239" s="1">
        <v>0</v>
      </c>
      <c r="L239" s="1">
        <v>351.594</v>
      </c>
      <c r="M239" s="1">
        <v>0</v>
      </c>
    </row>
    <row r="240" spans="1:13" ht="12.75">
      <c r="A240" t="s">
        <v>19</v>
      </c>
      <c r="B240" t="s">
        <v>23</v>
      </c>
      <c r="C240" s="1">
        <v>3921.1780000000003</v>
      </c>
      <c r="D240" s="1">
        <v>1641.033</v>
      </c>
      <c r="E240" s="1">
        <v>1517.632</v>
      </c>
      <c r="F240" s="1">
        <v>0</v>
      </c>
      <c r="G240" s="1">
        <v>53.225</v>
      </c>
      <c r="H240" s="1">
        <v>340.5</v>
      </c>
      <c r="I240" s="1">
        <v>0</v>
      </c>
      <c r="J240" s="1">
        <v>0</v>
      </c>
      <c r="K240" s="1">
        <v>67.503</v>
      </c>
      <c r="L240" s="1">
        <v>272.108</v>
      </c>
      <c r="M240" s="1">
        <v>29.177</v>
      </c>
    </row>
    <row r="241" spans="1:13" ht="12.75">
      <c r="A241" t="s">
        <v>19</v>
      </c>
      <c r="B241" t="s">
        <v>192</v>
      </c>
      <c r="C241" s="1">
        <v>30465.52</v>
      </c>
      <c r="D241" s="1">
        <v>0</v>
      </c>
      <c r="E241" s="1">
        <v>0</v>
      </c>
      <c r="F241" s="1">
        <v>30465.52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</row>
    <row r="242" spans="1:13" ht="12.75">
      <c r="A242" s="9" t="s">
        <v>238</v>
      </c>
      <c r="C242" s="4">
        <v>114651.68199999999</v>
      </c>
      <c r="D242" s="4">
        <v>23085.765000000003</v>
      </c>
      <c r="E242" s="4">
        <v>8769.836</v>
      </c>
      <c r="F242" s="4">
        <v>73269.07</v>
      </c>
      <c r="G242" s="4">
        <v>2211.5429999999997</v>
      </c>
      <c r="H242" s="4">
        <v>3686.8109999999997</v>
      </c>
      <c r="I242" s="4">
        <v>0</v>
      </c>
      <c r="J242" s="4">
        <v>30.977</v>
      </c>
      <c r="K242" s="4">
        <v>839.267</v>
      </c>
      <c r="L242" s="4">
        <v>2541.713</v>
      </c>
      <c r="M242" s="4">
        <v>216.7</v>
      </c>
    </row>
    <row r="243" spans="1:13" ht="12.75">
      <c r="A243" t="s">
        <v>24</v>
      </c>
      <c r="B243" t="s">
        <v>25</v>
      </c>
      <c r="C243" s="1">
        <v>902.689</v>
      </c>
      <c r="D243" s="1">
        <v>419.631</v>
      </c>
      <c r="E243" s="1">
        <v>121.953</v>
      </c>
      <c r="F243" s="1">
        <v>47.296</v>
      </c>
      <c r="G243" s="1">
        <v>0</v>
      </c>
      <c r="H243" s="1">
        <v>53.64</v>
      </c>
      <c r="I243" s="1">
        <v>0</v>
      </c>
      <c r="J243" s="1">
        <v>0</v>
      </c>
      <c r="K243" s="1">
        <v>0</v>
      </c>
      <c r="L243" s="1">
        <v>260.169</v>
      </c>
      <c r="M243" s="1">
        <v>0</v>
      </c>
    </row>
    <row r="244" spans="1:13" ht="12.75">
      <c r="A244" t="s">
        <v>24</v>
      </c>
      <c r="B244" t="s">
        <v>26</v>
      </c>
      <c r="C244" s="1">
        <v>1836.97</v>
      </c>
      <c r="D244" s="1">
        <v>222.856</v>
      </c>
      <c r="E244" s="1">
        <v>69.122</v>
      </c>
      <c r="F244" s="1">
        <v>862.721</v>
      </c>
      <c r="G244" s="1">
        <v>0</v>
      </c>
      <c r="H244" s="1">
        <v>59.74</v>
      </c>
      <c r="I244" s="1">
        <v>0</v>
      </c>
      <c r="J244" s="1">
        <v>0</v>
      </c>
      <c r="K244" s="1">
        <v>0</v>
      </c>
      <c r="L244" s="1">
        <v>622.531</v>
      </c>
      <c r="M244" s="1">
        <v>0</v>
      </c>
    </row>
    <row r="245" spans="1:13" ht="12.75">
      <c r="A245" t="s">
        <v>24</v>
      </c>
      <c r="B245" t="s">
        <v>27</v>
      </c>
      <c r="C245" s="1">
        <v>1208.3020000000001</v>
      </c>
      <c r="D245" s="1">
        <v>136.774</v>
      </c>
      <c r="E245" s="1">
        <v>53.236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1018.292</v>
      </c>
      <c r="M245" s="1">
        <v>0</v>
      </c>
    </row>
    <row r="246" spans="1:13" ht="12.75">
      <c r="A246" t="s">
        <v>24</v>
      </c>
      <c r="B246" t="s">
        <v>28</v>
      </c>
      <c r="C246" s="1">
        <v>5156.966</v>
      </c>
      <c r="D246" s="1">
        <v>441.17</v>
      </c>
      <c r="E246" s="1">
        <v>339.534</v>
      </c>
      <c r="F246" s="1">
        <v>2667.664</v>
      </c>
      <c r="G246" s="1">
        <v>0</v>
      </c>
      <c r="H246" s="1">
        <v>332.185</v>
      </c>
      <c r="I246" s="1">
        <v>0</v>
      </c>
      <c r="J246" s="1">
        <v>0</v>
      </c>
      <c r="K246" s="1">
        <v>32.549</v>
      </c>
      <c r="L246" s="1">
        <v>1335.464</v>
      </c>
      <c r="M246" s="1">
        <v>8.4</v>
      </c>
    </row>
    <row r="247" spans="1:13" ht="12.75">
      <c r="A247" t="s">
        <v>24</v>
      </c>
      <c r="B247" t="s">
        <v>2</v>
      </c>
      <c r="C247" s="1">
        <v>49219.988999999994</v>
      </c>
      <c r="D247" s="1">
        <v>10671.059</v>
      </c>
      <c r="E247" s="1">
        <v>7295.658</v>
      </c>
      <c r="F247" s="1">
        <v>26552.926</v>
      </c>
      <c r="G247" s="1">
        <v>0</v>
      </c>
      <c r="H247" s="1">
        <v>2194.047</v>
      </c>
      <c r="I247" s="1">
        <v>0</v>
      </c>
      <c r="J247" s="1">
        <v>0</v>
      </c>
      <c r="K247" s="1">
        <v>0</v>
      </c>
      <c r="L247" s="1">
        <v>1880.209</v>
      </c>
      <c r="M247" s="1">
        <v>626.09</v>
      </c>
    </row>
    <row r="248" spans="1:13" ht="12.75">
      <c r="A248" s="9" t="s">
        <v>239</v>
      </c>
      <c r="C248" s="4">
        <v>58324.916</v>
      </c>
      <c r="D248" s="4">
        <v>11891.49</v>
      </c>
      <c r="E248" s="4">
        <v>7879.503000000001</v>
      </c>
      <c r="F248" s="4">
        <v>30130.607</v>
      </c>
      <c r="G248" s="4">
        <v>0</v>
      </c>
      <c r="H248" s="4">
        <v>2639.612</v>
      </c>
      <c r="I248" s="4">
        <v>0</v>
      </c>
      <c r="J248" s="4">
        <v>0</v>
      </c>
      <c r="K248" s="4">
        <v>32.549</v>
      </c>
      <c r="L248" s="4">
        <v>5116.665</v>
      </c>
      <c r="M248" s="4">
        <v>634.49</v>
      </c>
    </row>
    <row r="249" spans="1:13" ht="12.75">
      <c r="A249" t="s">
        <v>29</v>
      </c>
      <c r="B249" t="s">
        <v>30</v>
      </c>
      <c r="C249" s="1">
        <v>4712.898999999999</v>
      </c>
      <c r="D249" s="1">
        <v>829.682</v>
      </c>
      <c r="E249" s="1">
        <v>261.786</v>
      </c>
      <c r="F249" s="1">
        <v>2617.66</v>
      </c>
      <c r="G249" s="1">
        <v>0</v>
      </c>
      <c r="H249" s="1">
        <v>144.787</v>
      </c>
      <c r="I249" s="1">
        <v>0</v>
      </c>
      <c r="J249" s="1">
        <v>0</v>
      </c>
      <c r="K249" s="1">
        <v>57.467</v>
      </c>
      <c r="L249" s="1">
        <v>801.517</v>
      </c>
      <c r="M249" s="1">
        <v>0</v>
      </c>
    </row>
    <row r="250" spans="1:13" ht="12.75">
      <c r="A250" t="s">
        <v>29</v>
      </c>
      <c r="B250" t="s">
        <v>31</v>
      </c>
      <c r="C250" s="1">
        <v>47652.61</v>
      </c>
      <c r="D250" s="1">
        <v>17558.559</v>
      </c>
      <c r="E250" s="1">
        <v>5763.999</v>
      </c>
      <c r="F250" s="1">
        <v>17357.193</v>
      </c>
      <c r="G250" s="1">
        <v>1200.577</v>
      </c>
      <c r="H250" s="1">
        <v>2062.269</v>
      </c>
      <c r="I250" s="1">
        <v>0</v>
      </c>
      <c r="J250" s="1">
        <v>275.194</v>
      </c>
      <c r="K250" s="1">
        <v>738.4</v>
      </c>
      <c r="L250" s="1">
        <v>2593.966</v>
      </c>
      <c r="M250" s="1">
        <v>102.453</v>
      </c>
    </row>
    <row r="251" spans="1:13" ht="12.75">
      <c r="A251" t="s">
        <v>29</v>
      </c>
      <c r="B251" t="s">
        <v>192</v>
      </c>
      <c r="C251" s="1">
        <v>5823.08</v>
      </c>
      <c r="D251" s="1">
        <v>0</v>
      </c>
      <c r="E251" s="1">
        <v>0</v>
      </c>
      <c r="F251" s="1">
        <v>5823.08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</row>
    <row r="252" spans="1:13" ht="12.75">
      <c r="A252" s="9" t="s">
        <v>240</v>
      </c>
      <c r="C252" s="4">
        <v>58188.58900000001</v>
      </c>
      <c r="D252" s="4">
        <v>18388.241</v>
      </c>
      <c r="E252" s="4">
        <v>6025.785</v>
      </c>
      <c r="F252" s="4">
        <v>25797.932999999997</v>
      </c>
      <c r="G252" s="4">
        <v>1200.577</v>
      </c>
      <c r="H252" s="4">
        <v>2207.0559999999996</v>
      </c>
      <c r="I252" s="4">
        <v>0</v>
      </c>
      <c r="J252" s="4">
        <v>275.194</v>
      </c>
      <c r="K252" s="4">
        <v>795.867</v>
      </c>
      <c r="L252" s="4">
        <v>3395.483</v>
      </c>
      <c r="M252" s="4">
        <v>102.453</v>
      </c>
    </row>
    <row r="253" spans="1:13" ht="12.75">
      <c r="A253" t="s">
        <v>32</v>
      </c>
      <c r="B253" t="s">
        <v>2</v>
      </c>
      <c r="C253" s="1">
        <v>201856.123</v>
      </c>
      <c r="D253" s="1">
        <v>92332.947</v>
      </c>
      <c r="E253" s="1">
        <v>41967.613</v>
      </c>
      <c r="F253" s="1">
        <v>49490.419</v>
      </c>
      <c r="G253" s="1">
        <v>0</v>
      </c>
      <c r="H253" s="1">
        <v>8198.15</v>
      </c>
      <c r="I253" s="1">
        <v>0</v>
      </c>
      <c r="J253" s="1">
        <v>0</v>
      </c>
      <c r="K253" s="1">
        <v>0</v>
      </c>
      <c r="L253" s="1">
        <v>613.995</v>
      </c>
      <c r="M253" s="1">
        <v>9252.999</v>
      </c>
    </row>
    <row r="254" spans="1:13" ht="12.75">
      <c r="A254" t="s">
        <v>32</v>
      </c>
      <c r="B254" t="s">
        <v>33</v>
      </c>
      <c r="C254" s="1">
        <v>3660.1639999999998</v>
      </c>
      <c r="D254" s="1">
        <v>2078.06</v>
      </c>
      <c r="E254" s="1">
        <v>514.247</v>
      </c>
      <c r="F254" s="1">
        <v>490.211</v>
      </c>
      <c r="G254" s="1">
        <v>101.647</v>
      </c>
      <c r="H254" s="1">
        <v>369.808</v>
      </c>
      <c r="I254" s="1">
        <v>0</v>
      </c>
      <c r="J254" s="1">
        <v>0</v>
      </c>
      <c r="K254" s="1">
        <v>106.191</v>
      </c>
      <c r="L254" s="1">
        <v>0</v>
      </c>
      <c r="M254" s="1">
        <v>0</v>
      </c>
    </row>
    <row r="255" spans="1:13" ht="12.75">
      <c r="A255" t="s">
        <v>32</v>
      </c>
      <c r="B255" t="s">
        <v>34</v>
      </c>
      <c r="C255" s="1">
        <v>3213.8830000000007</v>
      </c>
      <c r="D255" s="1">
        <v>1819.01</v>
      </c>
      <c r="E255" s="1">
        <v>477.415</v>
      </c>
      <c r="F255" s="1">
        <v>311.465</v>
      </c>
      <c r="G255" s="1">
        <v>75.936</v>
      </c>
      <c r="H255" s="1">
        <v>282.149</v>
      </c>
      <c r="I255" s="1">
        <v>0</v>
      </c>
      <c r="J255" s="1">
        <v>0</v>
      </c>
      <c r="K255" s="1">
        <v>49.297</v>
      </c>
      <c r="L255" s="1">
        <v>194.905</v>
      </c>
      <c r="M255" s="1">
        <v>3.706</v>
      </c>
    </row>
    <row r="256" spans="1:13" ht="12.75">
      <c r="A256" t="s">
        <v>32</v>
      </c>
      <c r="B256" t="s">
        <v>2</v>
      </c>
      <c r="C256" s="1">
        <v>6877.601</v>
      </c>
      <c r="D256" s="1">
        <v>2836.643</v>
      </c>
      <c r="E256" s="1">
        <v>1285.604</v>
      </c>
      <c r="F256" s="1">
        <v>1068.052</v>
      </c>
      <c r="G256" s="1">
        <v>0</v>
      </c>
      <c r="H256" s="1">
        <v>594.746</v>
      </c>
      <c r="I256" s="1">
        <v>0</v>
      </c>
      <c r="J256" s="1">
        <v>0</v>
      </c>
      <c r="K256" s="1">
        <v>0</v>
      </c>
      <c r="L256" s="1">
        <v>999.205</v>
      </c>
      <c r="M256" s="1">
        <v>93.351</v>
      </c>
    </row>
    <row r="257" spans="1:13" ht="12.75">
      <c r="A257" t="s">
        <v>32</v>
      </c>
      <c r="B257" t="s">
        <v>192</v>
      </c>
      <c r="C257" s="1">
        <v>45530.47</v>
      </c>
      <c r="D257" s="1">
        <v>0</v>
      </c>
      <c r="E257" s="1">
        <v>7512.12</v>
      </c>
      <c r="F257" s="1">
        <v>38018.35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</row>
    <row r="258" spans="1:13" ht="12.75">
      <c r="A258" s="9" t="s">
        <v>241</v>
      </c>
      <c r="C258" s="4">
        <v>261138.24099999998</v>
      </c>
      <c r="D258" s="4">
        <v>99066.66</v>
      </c>
      <c r="E258" s="4">
        <v>51756.999</v>
      </c>
      <c r="F258" s="4">
        <v>89378.497</v>
      </c>
      <c r="G258" s="4">
        <v>177.58300000000003</v>
      </c>
      <c r="H258" s="4">
        <v>9444.852999999997</v>
      </c>
      <c r="I258" s="4">
        <v>0</v>
      </c>
      <c r="J258" s="4">
        <v>0</v>
      </c>
      <c r="K258" s="4">
        <v>155.488</v>
      </c>
      <c r="L258" s="4">
        <v>1808.105</v>
      </c>
      <c r="M258" s="4">
        <v>9350.056</v>
      </c>
    </row>
    <row r="259" spans="1:13" ht="12.75">
      <c r="A259" t="s">
        <v>35</v>
      </c>
      <c r="B259" t="s">
        <v>36</v>
      </c>
      <c r="C259" s="1">
        <v>127116.63700000002</v>
      </c>
      <c r="D259" s="1">
        <v>39839.423</v>
      </c>
      <c r="E259" s="1">
        <v>32383.087</v>
      </c>
      <c r="F259" s="1">
        <v>39468.141</v>
      </c>
      <c r="G259" s="1">
        <v>3682.214</v>
      </c>
      <c r="H259" s="1">
        <v>5526.918</v>
      </c>
      <c r="I259" s="1">
        <v>0</v>
      </c>
      <c r="J259" s="1">
        <v>0</v>
      </c>
      <c r="K259" s="1">
        <v>1618.788</v>
      </c>
      <c r="L259" s="1">
        <v>4091.617</v>
      </c>
      <c r="M259" s="1">
        <v>506.449</v>
      </c>
    </row>
    <row r="260" spans="1:13" ht="12.75">
      <c r="A260" t="s">
        <v>35</v>
      </c>
      <c r="B260" t="s">
        <v>192</v>
      </c>
      <c r="C260" s="1">
        <v>311518.96</v>
      </c>
      <c r="D260" s="1">
        <v>0</v>
      </c>
      <c r="E260" s="1">
        <v>566.85</v>
      </c>
      <c r="F260" s="1">
        <v>310952.11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</row>
    <row r="261" spans="1:13" ht="12.75">
      <c r="A261" s="9" t="s">
        <v>242</v>
      </c>
      <c r="C261" s="4">
        <v>438635.59699999995</v>
      </c>
      <c r="D261" s="4">
        <v>39839.423</v>
      </c>
      <c r="E261" s="4">
        <v>32949.937</v>
      </c>
      <c r="F261" s="4">
        <v>350420.251</v>
      </c>
      <c r="G261" s="4">
        <v>3682.214</v>
      </c>
      <c r="H261" s="4">
        <v>5526.918</v>
      </c>
      <c r="I261" s="4">
        <v>0</v>
      </c>
      <c r="J261" s="4">
        <v>0</v>
      </c>
      <c r="K261" s="4">
        <v>1618.788</v>
      </c>
      <c r="L261" s="4">
        <v>4091.617</v>
      </c>
      <c r="M261" s="4">
        <v>506.449</v>
      </c>
    </row>
    <row r="262" spans="1:13" ht="12.75">
      <c r="A262" t="s">
        <v>37</v>
      </c>
      <c r="B262" t="s">
        <v>38</v>
      </c>
      <c r="C262" s="1">
        <v>2509.987</v>
      </c>
      <c r="D262" s="1">
        <v>7.774</v>
      </c>
      <c r="E262" s="1">
        <v>209.018</v>
      </c>
      <c r="F262" s="1">
        <v>749.78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1528.674</v>
      </c>
      <c r="M262" s="1">
        <v>14.741</v>
      </c>
    </row>
    <row r="263" spans="1:13" ht="12.75">
      <c r="A263" t="s">
        <v>37</v>
      </c>
      <c r="B263" t="s">
        <v>2</v>
      </c>
      <c r="C263" s="1">
        <v>12502.288999999999</v>
      </c>
      <c r="D263" s="1">
        <v>5944.624</v>
      </c>
      <c r="E263" s="1">
        <v>2883.443</v>
      </c>
      <c r="F263" s="1">
        <v>1984.923</v>
      </c>
      <c r="G263" s="1">
        <v>0</v>
      </c>
      <c r="H263" s="1">
        <v>869.735</v>
      </c>
      <c r="I263" s="1">
        <v>0</v>
      </c>
      <c r="J263" s="1">
        <v>0</v>
      </c>
      <c r="K263" s="1">
        <v>0</v>
      </c>
      <c r="L263" s="1">
        <v>703.112</v>
      </c>
      <c r="M263" s="1">
        <v>116.452</v>
      </c>
    </row>
    <row r="264" spans="1:13" ht="12.75">
      <c r="A264" t="s">
        <v>37</v>
      </c>
      <c r="B264" t="s">
        <v>192</v>
      </c>
      <c r="C264" s="1">
        <v>6228.49</v>
      </c>
      <c r="D264" s="1">
        <v>0</v>
      </c>
      <c r="E264" s="1">
        <v>0</v>
      </c>
      <c r="F264" s="1">
        <v>6228.49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</row>
    <row r="265" spans="1:13" ht="12.75">
      <c r="A265" s="9" t="s">
        <v>243</v>
      </c>
      <c r="C265" s="4">
        <v>21240.765999999996</v>
      </c>
      <c r="D265" s="4">
        <v>5952.398</v>
      </c>
      <c r="E265" s="4">
        <v>3092.4610000000002</v>
      </c>
      <c r="F265" s="4">
        <v>8963.193</v>
      </c>
      <c r="G265" s="4">
        <v>0</v>
      </c>
      <c r="H265" s="4">
        <v>869.735</v>
      </c>
      <c r="I265" s="4">
        <v>0</v>
      </c>
      <c r="J265" s="4">
        <v>0</v>
      </c>
      <c r="K265" s="4">
        <v>0</v>
      </c>
      <c r="L265" s="4">
        <v>2231.786</v>
      </c>
      <c r="M265" s="4">
        <v>131.19299999999998</v>
      </c>
    </row>
    <row r="266" spans="1:13" ht="12.75">
      <c r="A266" t="s">
        <v>39</v>
      </c>
      <c r="B266" t="s">
        <v>40</v>
      </c>
      <c r="C266" s="1">
        <v>111783.817</v>
      </c>
      <c r="D266" s="1">
        <v>32996.176</v>
      </c>
      <c r="E266" s="1">
        <v>37193.992</v>
      </c>
      <c r="F266" s="1">
        <v>7246.583</v>
      </c>
      <c r="G266" s="1">
        <v>1142.211</v>
      </c>
      <c r="H266" s="1">
        <v>6822.976</v>
      </c>
      <c r="I266" s="1">
        <v>0</v>
      </c>
      <c r="J266" s="1">
        <v>0</v>
      </c>
      <c r="K266" s="1">
        <v>4979.427</v>
      </c>
      <c r="L266" s="1">
        <v>21402.452</v>
      </c>
      <c r="M266" s="1">
        <v>0</v>
      </c>
    </row>
    <row r="267" spans="1:13" ht="12.75">
      <c r="A267" t="s">
        <v>39</v>
      </c>
      <c r="B267" t="s">
        <v>192</v>
      </c>
      <c r="C267" s="1">
        <v>1016.84</v>
      </c>
      <c r="D267" s="1">
        <v>0</v>
      </c>
      <c r="E267" s="1">
        <v>102.3</v>
      </c>
      <c r="F267" s="1">
        <v>914.54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</row>
    <row r="268" spans="1:13" ht="12.75">
      <c r="A268" s="9" t="s">
        <v>244</v>
      </c>
      <c r="C268" s="4">
        <v>112800.65699999999</v>
      </c>
      <c r="D268" s="4">
        <v>32996.176</v>
      </c>
      <c r="E268" s="4">
        <v>37296.292</v>
      </c>
      <c r="F268" s="4">
        <v>8161.123</v>
      </c>
      <c r="G268" s="4">
        <v>1142.211</v>
      </c>
      <c r="H268" s="4">
        <v>6822.976</v>
      </c>
      <c r="I268" s="4">
        <v>0</v>
      </c>
      <c r="J268" s="4">
        <v>0</v>
      </c>
      <c r="K268" s="4">
        <v>4979.427</v>
      </c>
      <c r="L268" s="4">
        <v>21402.452</v>
      </c>
      <c r="M268" s="4">
        <v>0</v>
      </c>
    </row>
    <row r="269" spans="1:13" ht="12.75">
      <c r="A269" t="s">
        <v>41</v>
      </c>
      <c r="B269" t="s">
        <v>2</v>
      </c>
      <c r="C269" s="1">
        <v>9747.366999999998</v>
      </c>
      <c r="D269" s="1">
        <v>4238.984</v>
      </c>
      <c r="E269" s="1">
        <v>2878.438</v>
      </c>
      <c r="F269" s="1">
        <v>539.32</v>
      </c>
      <c r="G269" s="1">
        <v>0</v>
      </c>
      <c r="H269" s="1">
        <v>865.256</v>
      </c>
      <c r="I269" s="1">
        <v>0</v>
      </c>
      <c r="J269" s="1">
        <v>0</v>
      </c>
      <c r="K269" s="1">
        <v>0</v>
      </c>
      <c r="L269" s="1">
        <v>781.978</v>
      </c>
      <c r="M269" s="1">
        <v>443.391</v>
      </c>
    </row>
    <row r="270" spans="1:13" ht="12.75">
      <c r="A270" s="9" t="s">
        <v>245</v>
      </c>
      <c r="C270" s="4">
        <v>9747.366999999998</v>
      </c>
      <c r="D270" s="4">
        <v>4238.984</v>
      </c>
      <c r="E270" s="4">
        <v>2878.438</v>
      </c>
      <c r="F270" s="4">
        <v>539.32</v>
      </c>
      <c r="G270" s="4">
        <v>0</v>
      </c>
      <c r="H270" s="4">
        <v>865.256</v>
      </c>
      <c r="I270" s="4">
        <v>0</v>
      </c>
      <c r="J270" s="4">
        <v>0</v>
      </c>
      <c r="K270" s="4">
        <v>0</v>
      </c>
      <c r="L270" s="4">
        <v>781.978</v>
      </c>
      <c r="M270" s="4">
        <v>443.391</v>
      </c>
    </row>
    <row r="271" spans="1:13" ht="12.75">
      <c r="A271" t="s">
        <v>42</v>
      </c>
      <c r="B271" t="s">
        <v>43</v>
      </c>
      <c r="C271" s="1">
        <v>492829.989</v>
      </c>
      <c r="D271" s="1">
        <v>69463.186</v>
      </c>
      <c r="E271" s="1">
        <v>20714.074</v>
      </c>
      <c r="F271" s="1">
        <v>376789.902</v>
      </c>
      <c r="G271" s="1">
        <v>6348.344</v>
      </c>
      <c r="H271" s="1">
        <v>9481.724</v>
      </c>
      <c r="I271" s="1">
        <v>0</v>
      </c>
      <c r="J271" s="1">
        <v>0</v>
      </c>
      <c r="K271" s="1">
        <v>9654.44</v>
      </c>
      <c r="L271" s="1">
        <v>124.765</v>
      </c>
      <c r="M271" s="1">
        <v>253.554</v>
      </c>
    </row>
    <row r="272" spans="1:13" ht="12.75">
      <c r="A272" t="s">
        <v>42</v>
      </c>
      <c r="B272" t="s">
        <v>192</v>
      </c>
      <c r="C272" s="1">
        <v>177613.81</v>
      </c>
      <c r="D272" s="1">
        <v>0</v>
      </c>
      <c r="E272" s="1">
        <v>2842.04</v>
      </c>
      <c r="F272" s="1">
        <v>174771.77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</row>
    <row r="273" spans="1:15" ht="12.75">
      <c r="A273" s="9" t="s">
        <v>246</v>
      </c>
      <c r="C273" s="4">
        <v>670443.799</v>
      </c>
      <c r="D273" s="4">
        <v>69463.186</v>
      </c>
      <c r="E273" s="4">
        <v>23556.114</v>
      </c>
      <c r="F273" s="4">
        <v>551561.672</v>
      </c>
      <c r="G273" s="4">
        <v>6348.344</v>
      </c>
      <c r="H273" s="4">
        <v>9481.724</v>
      </c>
      <c r="I273" s="4">
        <v>0</v>
      </c>
      <c r="J273" s="4">
        <v>0</v>
      </c>
      <c r="K273" s="4">
        <v>9654.44</v>
      </c>
      <c r="L273" s="4">
        <v>124.765</v>
      </c>
      <c r="M273" s="4">
        <v>253.554</v>
      </c>
      <c r="N273" s="3"/>
      <c r="O273" s="3"/>
    </row>
    <row r="275" spans="1:13" ht="12.75">
      <c r="A275" s="9" t="s">
        <v>249</v>
      </c>
      <c r="C275" s="4">
        <v>1770246.5080000001</v>
      </c>
      <c r="D275" s="4">
        <v>551117.7740000001</v>
      </c>
      <c r="E275" s="4">
        <v>303009.67100000003</v>
      </c>
      <c r="F275" s="4">
        <v>756641.2289999999</v>
      </c>
      <c r="G275" s="4">
        <v>0</v>
      </c>
      <c r="H275" s="4">
        <v>76565.958</v>
      </c>
      <c r="I275" s="4">
        <v>0</v>
      </c>
      <c r="J275" s="4">
        <v>0</v>
      </c>
      <c r="K275" s="4">
        <v>0</v>
      </c>
      <c r="L275" s="4">
        <v>40705.29600000001</v>
      </c>
      <c r="M275" s="4">
        <v>42206.58</v>
      </c>
    </row>
    <row r="276" spans="1:13" ht="12.75">
      <c r="A276" s="9" t="s">
        <v>247</v>
      </c>
      <c r="C276" s="4">
        <v>2182338.4820000003</v>
      </c>
      <c r="D276" s="4">
        <v>651934.36</v>
      </c>
      <c r="E276" s="4">
        <v>334962.302</v>
      </c>
      <c r="F276" s="4">
        <v>876678.6449999999</v>
      </c>
      <c r="G276" s="4">
        <v>35951.691</v>
      </c>
      <c r="H276" s="4">
        <v>113803.46499999998</v>
      </c>
      <c r="I276" s="4">
        <v>0</v>
      </c>
      <c r="J276" s="4">
        <v>972.9180000000001</v>
      </c>
      <c r="K276" s="4">
        <v>34825.002</v>
      </c>
      <c r="L276" s="4">
        <v>128045.244</v>
      </c>
      <c r="M276" s="4">
        <v>5164.855</v>
      </c>
    </row>
    <row r="277" spans="1:13" ht="12.75">
      <c r="A277" s="9" t="s">
        <v>248</v>
      </c>
      <c r="C277" s="4">
        <v>2261427.46</v>
      </c>
      <c r="D277" s="4">
        <v>0</v>
      </c>
      <c r="E277" s="4">
        <v>43299.93</v>
      </c>
      <c r="F277" s="4">
        <v>2218127.53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</row>
    <row r="278" spans="1:13" ht="12.75">
      <c r="A278" s="9" t="s">
        <v>250</v>
      </c>
      <c r="C278" s="4">
        <v>6214012.45</v>
      </c>
      <c r="D278" s="4">
        <v>1203052.134</v>
      </c>
      <c r="E278" s="4">
        <v>681271.9029999999</v>
      </c>
      <c r="F278" s="4">
        <v>3851447.403999999</v>
      </c>
      <c r="G278" s="4">
        <v>35951.691</v>
      </c>
      <c r="H278" s="4">
        <v>190369.42299999998</v>
      </c>
      <c r="I278" s="4">
        <v>0</v>
      </c>
      <c r="J278" s="4">
        <v>972.9180000000001</v>
      </c>
      <c r="K278" s="4">
        <v>34825.002</v>
      </c>
      <c r="L278" s="4">
        <v>168750.54</v>
      </c>
      <c r="M278" s="4">
        <v>47371.43499999998</v>
      </c>
    </row>
    <row r="279" ht="12.75">
      <c r="E279" s="3"/>
    </row>
    <row r="281" ht="12.75">
      <c r="C281" s="10"/>
    </row>
    <row r="282" ht="12.75">
      <c r="E282" s="3"/>
    </row>
  </sheetData>
  <printOptions/>
  <pageMargins left="0.75" right="0.75" top="1" bottom="1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8"/>
  <sheetViews>
    <sheetView tabSelected="1" workbookViewId="0" topLeftCell="A257">
      <selection activeCell="B282" sqref="B282"/>
    </sheetView>
  </sheetViews>
  <sheetFormatPr defaultColWidth="11.421875" defaultRowHeight="12.75"/>
  <cols>
    <col min="1" max="1" width="22.7109375" style="0" customWidth="1"/>
    <col min="2" max="2" width="32.57421875" style="0" customWidth="1"/>
    <col min="3" max="3" width="17.57421875" style="0" customWidth="1"/>
  </cols>
  <sheetData>
    <row r="2" spans="1:3" ht="12.75">
      <c r="A2" s="9" t="s">
        <v>167</v>
      </c>
      <c r="C2" s="11"/>
    </row>
    <row r="3" spans="1:3" ht="12.75">
      <c r="A3" s="9" t="s">
        <v>181</v>
      </c>
      <c r="C3" s="11"/>
    </row>
    <row r="4" spans="1:3" ht="12.75">
      <c r="A4" s="9"/>
      <c r="C4" s="11"/>
    </row>
    <row r="5" spans="1:3" ht="12.75">
      <c r="A5" s="9" t="s">
        <v>252</v>
      </c>
      <c r="C5" s="11"/>
    </row>
    <row r="6" ht="12.75">
      <c r="C6" s="11"/>
    </row>
    <row r="7" spans="1:13" ht="12.75">
      <c r="A7" s="9" t="s">
        <v>165</v>
      </c>
      <c r="B7" s="9" t="s">
        <v>166</v>
      </c>
      <c r="C7" s="12" t="s">
        <v>170</v>
      </c>
      <c r="D7" s="12" t="s">
        <v>171</v>
      </c>
      <c r="E7" s="12" t="s">
        <v>172</v>
      </c>
      <c r="F7" s="12" t="s">
        <v>173</v>
      </c>
      <c r="G7" s="12" t="s">
        <v>174</v>
      </c>
      <c r="H7" s="12" t="s">
        <v>175</v>
      </c>
      <c r="I7" s="12" t="s">
        <v>176</v>
      </c>
      <c r="J7" s="12" t="s">
        <v>177</v>
      </c>
      <c r="K7" s="12" t="s">
        <v>178</v>
      </c>
      <c r="L7" s="12" t="s">
        <v>179</v>
      </c>
      <c r="M7" s="12" t="s">
        <v>180</v>
      </c>
    </row>
    <row r="8" spans="1:13" ht="12.75">
      <c r="A8" t="s">
        <v>44</v>
      </c>
      <c r="B8" t="s">
        <v>45</v>
      </c>
      <c r="C8" s="1">
        <f>SUM(D8:M8)</f>
        <v>983</v>
      </c>
      <c r="D8" s="1">
        <v>831</v>
      </c>
      <c r="E8" s="1">
        <v>147</v>
      </c>
      <c r="F8" s="1">
        <v>0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4</v>
      </c>
      <c r="M8" s="1">
        <v>0</v>
      </c>
    </row>
    <row r="9" spans="1:13" ht="12.75">
      <c r="A9" t="s">
        <v>44</v>
      </c>
      <c r="B9" t="s">
        <v>15</v>
      </c>
      <c r="C9" s="1">
        <f aca="true" t="shared" si="0" ref="C9:C72">SUM(D9:M9)</f>
        <v>950</v>
      </c>
      <c r="D9" s="1">
        <v>470</v>
      </c>
      <c r="E9" s="1">
        <v>75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21</v>
      </c>
      <c r="L9" s="1">
        <v>383</v>
      </c>
      <c r="M9" s="1">
        <v>0</v>
      </c>
    </row>
    <row r="10" spans="1:13" ht="12.75">
      <c r="A10" t="s">
        <v>44</v>
      </c>
      <c r="B10" t="s">
        <v>46</v>
      </c>
      <c r="C10" s="1">
        <f t="shared" si="0"/>
        <v>408</v>
      </c>
      <c r="D10" s="1">
        <v>331</v>
      </c>
      <c r="E10" s="1">
        <v>48</v>
      </c>
      <c r="F10" s="1">
        <v>11</v>
      </c>
      <c r="G10" s="1">
        <v>0</v>
      </c>
      <c r="H10" s="1">
        <v>1</v>
      </c>
      <c r="I10" s="1">
        <v>0</v>
      </c>
      <c r="J10" s="1">
        <v>0</v>
      </c>
      <c r="K10" s="1">
        <v>2</v>
      </c>
      <c r="L10" s="1">
        <v>15</v>
      </c>
      <c r="M10" s="1">
        <v>0</v>
      </c>
    </row>
    <row r="11" spans="1:13" ht="12.75">
      <c r="A11" t="s">
        <v>44</v>
      </c>
      <c r="B11" t="s">
        <v>2</v>
      </c>
      <c r="C11" s="1">
        <f t="shared" si="0"/>
        <v>10655</v>
      </c>
      <c r="D11" s="1">
        <v>8941</v>
      </c>
      <c r="E11" s="1">
        <v>1322</v>
      </c>
      <c r="F11" s="1">
        <v>18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300</v>
      </c>
      <c r="M11" s="1">
        <v>73</v>
      </c>
    </row>
    <row r="12" spans="1:13" ht="12.75">
      <c r="A12" t="s">
        <v>44</v>
      </c>
      <c r="B12" t="s">
        <v>47</v>
      </c>
      <c r="C12" s="1">
        <f t="shared" si="0"/>
        <v>297</v>
      </c>
      <c r="D12" s="1">
        <v>226</v>
      </c>
      <c r="E12" s="1">
        <v>25</v>
      </c>
      <c r="F12" s="1">
        <v>5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32</v>
      </c>
      <c r="M12" s="1">
        <v>7</v>
      </c>
    </row>
    <row r="13" spans="1:13" ht="12.75">
      <c r="A13" t="s">
        <v>44</v>
      </c>
      <c r="B13" t="s">
        <v>13</v>
      </c>
      <c r="C13" s="1">
        <f t="shared" si="0"/>
        <v>2562</v>
      </c>
      <c r="D13" s="1">
        <v>1826</v>
      </c>
      <c r="E13" s="1">
        <v>335</v>
      </c>
      <c r="F13" s="1">
        <v>15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384</v>
      </c>
      <c r="M13" s="1">
        <v>0</v>
      </c>
    </row>
    <row r="14" spans="1:13" ht="12.75">
      <c r="A14" s="9" t="s">
        <v>193</v>
      </c>
      <c r="C14" s="4">
        <f t="shared" si="0"/>
        <v>15855</v>
      </c>
      <c r="D14" s="4">
        <f>+D8+D9+D10+D11+D12+D13</f>
        <v>12625</v>
      </c>
      <c r="E14" s="4">
        <f aca="true" t="shared" si="1" ref="E14:M14">+E8+E9+E10+E11+E12+E13</f>
        <v>1952</v>
      </c>
      <c r="F14" s="4">
        <f t="shared" si="1"/>
        <v>49</v>
      </c>
      <c r="G14" s="4">
        <f t="shared" si="1"/>
        <v>2</v>
      </c>
      <c r="H14" s="4">
        <f t="shared" si="1"/>
        <v>6</v>
      </c>
      <c r="I14" s="4">
        <f t="shared" si="1"/>
        <v>0</v>
      </c>
      <c r="J14" s="4">
        <f t="shared" si="1"/>
        <v>0</v>
      </c>
      <c r="K14" s="4">
        <f t="shared" si="1"/>
        <v>23</v>
      </c>
      <c r="L14" s="4">
        <f t="shared" si="1"/>
        <v>1118</v>
      </c>
      <c r="M14" s="4">
        <f t="shared" si="1"/>
        <v>80</v>
      </c>
    </row>
    <row r="15" spans="1:13" ht="12.75">
      <c r="A15" t="s">
        <v>48</v>
      </c>
      <c r="B15" s="5" t="s">
        <v>183</v>
      </c>
      <c r="C15" s="1">
        <f t="shared" si="0"/>
        <v>338</v>
      </c>
      <c r="D15" s="8">
        <v>216</v>
      </c>
      <c r="E15" s="8">
        <v>25</v>
      </c>
      <c r="F15" s="8">
        <v>3</v>
      </c>
      <c r="G15" s="8">
        <v>0</v>
      </c>
      <c r="H15" s="8">
        <v>1</v>
      </c>
      <c r="I15" s="8">
        <v>0</v>
      </c>
      <c r="J15" s="8">
        <v>0</v>
      </c>
      <c r="K15" s="8">
        <v>7</v>
      </c>
      <c r="L15" s="8">
        <v>86</v>
      </c>
      <c r="M15" s="8">
        <v>0</v>
      </c>
    </row>
    <row r="16" spans="1:13" ht="12.75">
      <c r="A16" t="s">
        <v>48</v>
      </c>
      <c r="B16" t="s">
        <v>182</v>
      </c>
      <c r="C16" s="1">
        <f t="shared" si="0"/>
        <v>1039</v>
      </c>
      <c r="D16" s="1">
        <v>761</v>
      </c>
      <c r="E16" s="1">
        <v>137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1">
        <v>8</v>
      </c>
      <c r="L16" s="1">
        <v>132</v>
      </c>
      <c r="M16" s="1">
        <v>0</v>
      </c>
    </row>
    <row r="17" spans="1:13" ht="12.75">
      <c r="A17" t="s">
        <v>184</v>
      </c>
      <c r="B17" s="5" t="s">
        <v>185</v>
      </c>
      <c r="C17" s="1">
        <f t="shared" si="0"/>
        <v>661</v>
      </c>
      <c r="D17" s="8">
        <v>438</v>
      </c>
      <c r="E17" s="8">
        <v>115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107</v>
      </c>
      <c r="M17" s="8">
        <v>0</v>
      </c>
    </row>
    <row r="18" spans="1:13" ht="12.75">
      <c r="A18" t="s">
        <v>48</v>
      </c>
      <c r="B18" t="s">
        <v>49</v>
      </c>
      <c r="C18" s="1">
        <f t="shared" si="0"/>
        <v>1357</v>
      </c>
      <c r="D18" s="1">
        <v>1065</v>
      </c>
      <c r="E18" s="1">
        <v>171</v>
      </c>
      <c r="F18" s="1">
        <v>14</v>
      </c>
      <c r="G18" s="1">
        <v>1</v>
      </c>
      <c r="H18" s="1">
        <v>1</v>
      </c>
      <c r="I18" s="1">
        <v>0</v>
      </c>
      <c r="J18" s="1">
        <v>0</v>
      </c>
      <c r="K18" s="1">
        <v>34</v>
      </c>
      <c r="L18" s="1">
        <v>65</v>
      </c>
      <c r="M18" s="1">
        <v>6</v>
      </c>
    </row>
    <row r="19" spans="1:13" ht="12.75">
      <c r="A19" t="s">
        <v>48</v>
      </c>
      <c r="B19" t="s">
        <v>50</v>
      </c>
      <c r="C19" s="1">
        <f t="shared" si="0"/>
        <v>17271</v>
      </c>
      <c r="D19" s="1">
        <v>14304</v>
      </c>
      <c r="E19" s="1">
        <v>2329</v>
      </c>
      <c r="F19" s="1">
        <v>10</v>
      </c>
      <c r="G19" s="1">
        <v>1</v>
      </c>
      <c r="H19" s="1">
        <v>1</v>
      </c>
      <c r="I19" s="1">
        <v>0</v>
      </c>
      <c r="J19" s="1">
        <v>0</v>
      </c>
      <c r="K19" s="1">
        <v>131</v>
      </c>
      <c r="L19" s="1">
        <v>495</v>
      </c>
      <c r="M19" s="1">
        <v>0</v>
      </c>
    </row>
    <row r="20" spans="1:13" ht="12.75">
      <c r="A20" s="9" t="s">
        <v>194</v>
      </c>
      <c r="C20" s="4">
        <f t="shared" si="0"/>
        <v>20666</v>
      </c>
      <c r="D20" s="4">
        <f>+D15+D16+D17+D18+D19</f>
        <v>16784</v>
      </c>
      <c r="E20" s="4">
        <f aca="true" t="shared" si="2" ref="E20:M20">+E15+E16+E17+E18+E19</f>
        <v>2777</v>
      </c>
      <c r="F20" s="4">
        <f t="shared" si="2"/>
        <v>27</v>
      </c>
      <c r="G20" s="4">
        <f t="shared" si="2"/>
        <v>2</v>
      </c>
      <c r="H20" s="4">
        <f t="shared" si="2"/>
        <v>5</v>
      </c>
      <c r="I20" s="4">
        <f t="shared" si="2"/>
        <v>0</v>
      </c>
      <c r="J20" s="4">
        <f t="shared" si="2"/>
        <v>0</v>
      </c>
      <c r="K20" s="4">
        <f t="shared" si="2"/>
        <v>180</v>
      </c>
      <c r="L20" s="4">
        <f t="shared" si="2"/>
        <v>885</v>
      </c>
      <c r="M20" s="4">
        <f t="shared" si="2"/>
        <v>6</v>
      </c>
    </row>
    <row r="21" spans="1:13" ht="12.75">
      <c r="A21" t="s">
        <v>51</v>
      </c>
      <c r="B21" t="s">
        <v>52</v>
      </c>
      <c r="C21" s="1">
        <f t="shared" si="0"/>
        <v>337</v>
      </c>
      <c r="D21" s="1">
        <v>0</v>
      </c>
      <c r="E21" s="1">
        <v>14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322</v>
      </c>
      <c r="M21" s="1">
        <v>0</v>
      </c>
    </row>
    <row r="22" spans="1:13" ht="12.75">
      <c r="A22" t="s">
        <v>51</v>
      </c>
      <c r="B22" t="s">
        <v>53</v>
      </c>
      <c r="C22" s="1">
        <f t="shared" si="0"/>
        <v>1724</v>
      </c>
      <c r="D22" s="1">
        <v>1320</v>
      </c>
      <c r="E22" s="1">
        <v>328</v>
      </c>
      <c r="F22" s="1">
        <v>18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57</v>
      </c>
      <c r="M22" s="1">
        <v>0</v>
      </c>
    </row>
    <row r="23" spans="1:13" ht="12.75">
      <c r="A23" s="9" t="s">
        <v>195</v>
      </c>
      <c r="C23" s="4">
        <f t="shared" si="0"/>
        <v>2061</v>
      </c>
      <c r="D23" s="4">
        <f>+D21+D22</f>
        <v>1320</v>
      </c>
      <c r="E23" s="4">
        <f aca="true" t="shared" si="3" ref="E23:M23">+E21+E22</f>
        <v>342</v>
      </c>
      <c r="F23" s="4">
        <f t="shared" si="3"/>
        <v>19</v>
      </c>
      <c r="G23" s="4">
        <f t="shared" si="3"/>
        <v>0</v>
      </c>
      <c r="H23" s="4">
        <f t="shared" si="3"/>
        <v>1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379</v>
      </c>
      <c r="M23" s="4">
        <f t="shared" si="3"/>
        <v>0</v>
      </c>
    </row>
    <row r="24" spans="1:13" ht="12.75">
      <c r="A24" t="s">
        <v>54</v>
      </c>
      <c r="B24" t="s">
        <v>55</v>
      </c>
      <c r="C24" s="1">
        <f t="shared" si="0"/>
        <v>461</v>
      </c>
      <c r="D24" s="1">
        <v>356</v>
      </c>
      <c r="E24" s="1">
        <v>52</v>
      </c>
      <c r="F24" s="1">
        <v>5</v>
      </c>
      <c r="G24" s="1">
        <v>0</v>
      </c>
      <c r="H24" s="1">
        <v>1</v>
      </c>
      <c r="I24" s="1">
        <v>0</v>
      </c>
      <c r="J24" s="1">
        <v>0</v>
      </c>
      <c r="K24" s="1">
        <v>8</v>
      </c>
      <c r="L24" s="1">
        <v>39</v>
      </c>
      <c r="M24" s="1">
        <v>0</v>
      </c>
    </row>
    <row r="25" spans="1:13" ht="12.75">
      <c r="A25" t="s">
        <v>54</v>
      </c>
      <c r="B25" t="s">
        <v>56</v>
      </c>
      <c r="C25" s="1">
        <f t="shared" si="0"/>
        <v>182</v>
      </c>
      <c r="D25" s="1">
        <v>95</v>
      </c>
      <c r="E25" s="1">
        <v>16</v>
      </c>
      <c r="F25" s="1">
        <v>3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68</v>
      </c>
      <c r="M25" s="1">
        <v>0</v>
      </c>
    </row>
    <row r="26" spans="1:13" ht="12.75">
      <c r="A26" t="s">
        <v>54</v>
      </c>
      <c r="B26" t="s">
        <v>57</v>
      </c>
      <c r="C26" s="1">
        <f t="shared" si="0"/>
        <v>165</v>
      </c>
      <c r="D26" s="1">
        <v>68</v>
      </c>
      <c r="E26" s="1">
        <v>14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83</v>
      </c>
      <c r="M26" s="1">
        <v>0</v>
      </c>
    </row>
    <row r="27" spans="1:13" ht="12.75">
      <c r="A27" t="s">
        <v>54</v>
      </c>
      <c r="B27" t="s">
        <v>13</v>
      </c>
      <c r="C27" s="1">
        <f t="shared" si="0"/>
        <v>107</v>
      </c>
      <c r="D27" s="1">
        <v>106</v>
      </c>
      <c r="E27" s="1">
        <v>0</v>
      </c>
      <c r="F27" s="1">
        <v>0</v>
      </c>
      <c r="G27" s="1">
        <v>0</v>
      </c>
      <c r="H27" s="1">
        <v>1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12.75">
      <c r="A28" t="s">
        <v>54</v>
      </c>
      <c r="B28" t="s">
        <v>2</v>
      </c>
      <c r="C28" s="1">
        <f t="shared" si="0"/>
        <v>4206</v>
      </c>
      <c r="D28" s="1">
        <v>3361</v>
      </c>
      <c r="E28" s="1">
        <v>652</v>
      </c>
      <c r="F28" s="1">
        <v>14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106</v>
      </c>
      <c r="M28" s="1">
        <v>72</v>
      </c>
    </row>
    <row r="29" spans="1:13" ht="12.75">
      <c r="A29" t="s">
        <v>54</v>
      </c>
      <c r="B29" t="s">
        <v>192</v>
      </c>
      <c r="C29" s="1">
        <f t="shared" si="0"/>
        <v>1</v>
      </c>
      <c r="D29" s="1">
        <v>0</v>
      </c>
      <c r="E29" s="1">
        <v>0</v>
      </c>
      <c r="F29" s="1">
        <v>1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12.75">
      <c r="A30" s="9" t="s">
        <v>196</v>
      </c>
      <c r="C30" s="4">
        <f t="shared" si="0"/>
        <v>5122</v>
      </c>
      <c r="D30" s="4">
        <f>+D24+D25+D26+D27+D28+D29</f>
        <v>3986</v>
      </c>
      <c r="E30" s="4">
        <f aca="true" t="shared" si="4" ref="E30:M30">+E24+E25+E26+E27+E28+E29</f>
        <v>734</v>
      </c>
      <c r="F30" s="4">
        <f t="shared" si="4"/>
        <v>23</v>
      </c>
      <c r="G30" s="4">
        <f t="shared" si="4"/>
        <v>0</v>
      </c>
      <c r="H30" s="4">
        <f t="shared" si="4"/>
        <v>3</v>
      </c>
      <c r="I30" s="4">
        <f t="shared" si="4"/>
        <v>0</v>
      </c>
      <c r="J30" s="4">
        <f t="shared" si="4"/>
        <v>0</v>
      </c>
      <c r="K30" s="4">
        <f t="shared" si="4"/>
        <v>8</v>
      </c>
      <c r="L30" s="4">
        <f t="shared" si="4"/>
        <v>296</v>
      </c>
      <c r="M30" s="4">
        <f t="shared" si="4"/>
        <v>72</v>
      </c>
    </row>
    <row r="31" spans="1:13" ht="12.75">
      <c r="A31" t="s">
        <v>59</v>
      </c>
      <c r="B31" t="s">
        <v>2</v>
      </c>
      <c r="C31" s="1">
        <f t="shared" si="0"/>
        <v>10823</v>
      </c>
      <c r="D31" s="1">
        <v>9066</v>
      </c>
      <c r="E31" s="1">
        <v>1338</v>
      </c>
      <c r="F31" s="1">
        <v>27</v>
      </c>
      <c r="G31" s="1">
        <v>0</v>
      </c>
      <c r="H31" s="1">
        <v>1</v>
      </c>
      <c r="I31" s="1">
        <v>0</v>
      </c>
      <c r="J31" s="1">
        <v>0</v>
      </c>
      <c r="K31" s="1">
        <v>0</v>
      </c>
      <c r="L31" s="1">
        <v>361</v>
      </c>
      <c r="M31" s="1">
        <v>30</v>
      </c>
    </row>
    <row r="32" spans="1:13" ht="12.75">
      <c r="A32" t="s">
        <v>59</v>
      </c>
      <c r="B32" t="s">
        <v>60</v>
      </c>
      <c r="C32" s="1">
        <f t="shared" si="0"/>
        <v>367</v>
      </c>
      <c r="D32" s="1">
        <v>281</v>
      </c>
      <c r="E32" s="1">
        <v>37</v>
      </c>
      <c r="F32" s="1">
        <v>8</v>
      </c>
      <c r="G32" s="1">
        <v>0</v>
      </c>
      <c r="H32" s="1">
        <v>1</v>
      </c>
      <c r="I32" s="1">
        <v>0</v>
      </c>
      <c r="J32" s="1">
        <v>0</v>
      </c>
      <c r="K32" s="1">
        <v>3</v>
      </c>
      <c r="L32" s="1">
        <v>36</v>
      </c>
      <c r="M32" s="1">
        <v>1</v>
      </c>
    </row>
    <row r="33" spans="1:13" ht="12.75">
      <c r="A33" t="s">
        <v>59</v>
      </c>
      <c r="B33" t="s">
        <v>61</v>
      </c>
      <c r="C33" s="1">
        <f t="shared" si="0"/>
        <v>302</v>
      </c>
      <c r="D33" s="1">
        <v>231</v>
      </c>
      <c r="E33" s="1">
        <v>32</v>
      </c>
      <c r="F33" s="1">
        <v>0</v>
      </c>
      <c r="G33" s="1">
        <v>1</v>
      </c>
      <c r="H33" s="1">
        <v>2</v>
      </c>
      <c r="I33" s="1">
        <v>0</v>
      </c>
      <c r="J33" s="1">
        <v>0</v>
      </c>
      <c r="K33" s="1">
        <v>3</v>
      </c>
      <c r="L33" s="1">
        <v>33</v>
      </c>
      <c r="M33" s="1">
        <v>0</v>
      </c>
    </row>
    <row r="34" spans="1:13" ht="12.75">
      <c r="A34" t="s">
        <v>59</v>
      </c>
      <c r="B34" t="s">
        <v>192</v>
      </c>
      <c r="C34" s="1">
        <f t="shared" si="0"/>
        <v>6</v>
      </c>
      <c r="D34" s="1">
        <v>0</v>
      </c>
      <c r="E34" s="1">
        <v>0</v>
      </c>
      <c r="F34" s="1">
        <v>6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12.75">
      <c r="A35" s="9" t="s">
        <v>197</v>
      </c>
      <c r="C35" s="4">
        <f t="shared" si="0"/>
        <v>11498</v>
      </c>
      <c r="D35" s="4">
        <f>+D31+D32+D33+D34</f>
        <v>9578</v>
      </c>
      <c r="E35" s="4">
        <f aca="true" t="shared" si="5" ref="E35:M35">+E31+E32+E33+E34</f>
        <v>1407</v>
      </c>
      <c r="F35" s="4">
        <f t="shared" si="5"/>
        <v>41</v>
      </c>
      <c r="G35" s="4">
        <f t="shared" si="5"/>
        <v>1</v>
      </c>
      <c r="H35" s="4">
        <f t="shared" si="5"/>
        <v>4</v>
      </c>
      <c r="I35" s="4">
        <f t="shared" si="5"/>
        <v>0</v>
      </c>
      <c r="J35" s="4">
        <f t="shared" si="5"/>
        <v>0</v>
      </c>
      <c r="K35" s="4">
        <f t="shared" si="5"/>
        <v>6</v>
      </c>
      <c r="L35" s="4">
        <f t="shared" si="5"/>
        <v>430</v>
      </c>
      <c r="M35" s="4">
        <f t="shared" si="5"/>
        <v>31</v>
      </c>
    </row>
    <row r="36" spans="1:13" ht="12.75">
      <c r="A36" t="s">
        <v>58</v>
      </c>
      <c r="B36" t="s">
        <v>30</v>
      </c>
      <c r="C36" s="1">
        <f t="shared" si="0"/>
        <v>11</v>
      </c>
      <c r="D36" s="1">
        <v>0</v>
      </c>
      <c r="E36" s="1">
        <v>0</v>
      </c>
      <c r="F36" s="1">
        <v>3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8</v>
      </c>
      <c r="M36" s="1">
        <v>0</v>
      </c>
    </row>
    <row r="37" spans="1:13" ht="12.75">
      <c r="A37" t="s">
        <v>58</v>
      </c>
      <c r="B37" t="s">
        <v>2</v>
      </c>
      <c r="C37" s="1">
        <f t="shared" si="0"/>
        <v>13101</v>
      </c>
      <c r="D37" s="1">
        <v>10981</v>
      </c>
      <c r="E37" s="1">
        <v>1451</v>
      </c>
      <c r="F37" s="1">
        <v>25</v>
      </c>
      <c r="G37" s="1">
        <v>0</v>
      </c>
      <c r="H37" s="1">
        <v>1</v>
      </c>
      <c r="I37" s="1">
        <v>0</v>
      </c>
      <c r="J37" s="1">
        <v>0</v>
      </c>
      <c r="K37" s="1">
        <v>0</v>
      </c>
      <c r="L37" s="1">
        <v>597</v>
      </c>
      <c r="M37" s="1">
        <v>46</v>
      </c>
    </row>
    <row r="38" spans="1:13" ht="12.75">
      <c r="A38" t="s">
        <v>58</v>
      </c>
      <c r="B38" t="s">
        <v>192</v>
      </c>
      <c r="C38" s="1">
        <f t="shared" si="0"/>
        <v>9</v>
      </c>
      <c r="D38" s="1">
        <v>0</v>
      </c>
      <c r="E38" s="1">
        <v>2</v>
      </c>
      <c r="F38" s="1">
        <v>7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ht="12.75">
      <c r="A39" s="9" t="s">
        <v>198</v>
      </c>
      <c r="C39" s="4">
        <f t="shared" si="0"/>
        <v>13121</v>
      </c>
      <c r="D39" s="4">
        <f>+D36+D37+D38</f>
        <v>10981</v>
      </c>
      <c r="E39" s="4">
        <f aca="true" t="shared" si="6" ref="E39:M39">+E36+E37+E38</f>
        <v>1453</v>
      </c>
      <c r="F39" s="4">
        <f t="shared" si="6"/>
        <v>35</v>
      </c>
      <c r="G39" s="4">
        <f t="shared" si="6"/>
        <v>0</v>
      </c>
      <c r="H39" s="4">
        <f t="shared" si="6"/>
        <v>1</v>
      </c>
      <c r="I39" s="4">
        <f t="shared" si="6"/>
        <v>0</v>
      </c>
      <c r="J39" s="4">
        <f t="shared" si="6"/>
        <v>0</v>
      </c>
      <c r="K39" s="4">
        <f t="shared" si="6"/>
        <v>0</v>
      </c>
      <c r="L39" s="4">
        <f t="shared" si="6"/>
        <v>605</v>
      </c>
      <c r="M39" s="4">
        <f t="shared" si="6"/>
        <v>46</v>
      </c>
    </row>
    <row r="40" spans="1:13" ht="12.75">
      <c r="A40" t="s">
        <v>62</v>
      </c>
      <c r="B40" t="s">
        <v>15</v>
      </c>
      <c r="C40" s="1">
        <f t="shared" si="0"/>
        <v>3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3</v>
      </c>
      <c r="M40" s="1">
        <v>0</v>
      </c>
    </row>
    <row r="41" spans="1:13" ht="12.75">
      <c r="A41" t="s">
        <v>62</v>
      </c>
      <c r="B41" t="s">
        <v>46</v>
      </c>
      <c r="C41" s="1">
        <f t="shared" si="0"/>
        <v>13523</v>
      </c>
      <c r="D41" s="1">
        <v>11048</v>
      </c>
      <c r="E41" s="1">
        <v>1361</v>
      </c>
      <c r="F41" s="1">
        <v>221</v>
      </c>
      <c r="G41" s="1">
        <v>0</v>
      </c>
      <c r="H41" s="1">
        <v>2</v>
      </c>
      <c r="I41" s="1">
        <v>0</v>
      </c>
      <c r="J41" s="1">
        <v>0</v>
      </c>
      <c r="K41" s="1">
        <v>103</v>
      </c>
      <c r="L41" s="1">
        <v>788</v>
      </c>
      <c r="M41" s="1">
        <v>0</v>
      </c>
    </row>
    <row r="42" spans="1:13" ht="12.75">
      <c r="A42" t="s">
        <v>62</v>
      </c>
      <c r="B42" s="5" t="s">
        <v>251</v>
      </c>
      <c r="C42" s="1">
        <f t="shared" si="0"/>
        <v>1489</v>
      </c>
      <c r="D42" s="8">
        <v>1229</v>
      </c>
      <c r="E42" s="8">
        <v>155</v>
      </c>
      <c r="F42" s="8">
        <v>0</v>
      </c>
      <c r="G42" s="8">
        <v>0</v>
      </c>
      <c r="H42" s="8">
        <v>1</v>
      </c>
      <c r="I42" s="8">
        <v>0</v>
      </c>
      <c r="J42" s="8">
        <v>0</v>
      </c>
      <c r="K42" s="8">
        <v>20</v>
      </c>
      <c r="L42" s="8">
        <v>84</v>
      </c>
      <c r="M42" s="8">
        <v>0</v>
      </c>
    </row>
    <row r="43" spans="1:13" ht="12.75">
      <c r="A43" t="s">
        <v>62</v>
      </c>
      <c r="B43" t="s">
        <v>63</v>
      </c>
      <c r="C43" s="1">
        <f t="shared" si="0"/>
        <v>813</v>
      </c>
      <c r="D43" s="1">
        <v>631</v>
      </c>
      <c r="E43" s="1">
        <v>92</v>
      </c>
      <c r="F43" s="1">
        <v>0</v>
      </c>
      <c r="G43" s="1">
        <v>1</v>
      </c>
      <c r="H43" s="1">
        <v>1</v>
      </c>
      <c r="I43" s="1">
        <v>0</v>
      </c>
      <c r="J43" s="1">
        <v>0</v>
      </c>
      <c r="K43" s="1">
        <v>17</v>
      </c>
      <c r="L43" s="1">
        <v>71</v>
      </c>
      <c r="M43" s="1">
        <v>0</v>
      </c>
    </row>
    <row r="44" spans="1:13" ht="12.75">
      <c r="A44" t="s">
        <v>62</v>
      </c>
      <c r="B44" t="s">
        <v>192</v>
      </c>
      <c r="C44" s="1">
        <f t="shared" si="0"/>
        <v>1</v>
      </c>
      <c r="D44" s="1">
        <v>0</v>
      </c>
      <c r="E44" s="1">
        <v>1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ht="12.75">
      <c r="A45" s="9" t="s">
        <v>199</v>
      </c>
      <c r="C45" s="4">
        <f t="shared" si="0"/>
        <v>15829</v>
      </c>
      <c r="D45" s="4">
        <f>+D40+D41+D42+D43+D44</f>
        <v>12908</v>
      </c>
      <c r="E45" s="4">
        <f aca="true" t="shared" si="7" ref="E45:M45">+E40+E41+E42+E43+E44</f>
        <v>1609</v>
      </c>
      <c r="F45" s="4">
        <f t="shared" si="7"/>
        <v>221</v>
      </c>
      <c r="G45" s="4">
        <f t="shared" si="7"/>
        <v>1</v>
      </c>
      <c r="H45" s="4">
        <f t="shared" si="7"/>
        <v>4</v>
      </c>
      <c r="I45" s="4">
        <f t="shared" si="7"/>
        <v>0</v>
      </c>
      <c r="J45" s="4">
        <f t="shared" si="7"/>
        <v>0</v>
      </c>
      <c r="K45" s="4">
        <f t="shared" si="7"/>
        <v>140</v>
      </c>
      <c r="L45" s="4">
        <f t="shared" si="7"/>
        <v>946</v>
      </c>
      <c r="M45" s="4">
        <f t="shared" si="7"/>
        <v>0</v>
      </c>
    </row>
    <row r="46" spans="1:13" ht="12.75">
      <c r="A46" t="s">
        <v>64</v>
      </c>
      <c r="B46" t="s">
        <v>65</v>
      </c>
      <c r="C46" s="1">
        <f t="shared" si="0"/>
        <v>100</v>
      </c>
      <c r="D46" s="1">
        <v>72</v>
      </c>
      <c r="E46" s="1">
        <v>0</v>
      </c>
      <c r="F46" s="1">
        <v>0</v>
      </c>
      <c r="G46" s="1">
        <v>0</v>
      </c>
      <c r="H46" s="1">
        <v>1</v>
      </c>
      <c r="I46" s="1">
        <v>0</v>
      </c>
      <c r="J46" s="1">
        <v>0</v>
      </c>
      <c r="K46" s="1">
        <v>6</v>
      </c>
      <c r="L46" s="1">
        <v>21</v>
      </c>
      <c r="M46" s="1">
        <v>0</v>
      </c>
    </row>
    <row r="47" spans="1:13" ht="12.75">
      <c r="A47" t="s">
        <v>64</v>
      </c>
      <c r="B47" t="s">
        <v>66</v>
      </c>
      <c r="C47" s="1">
        <f t="shared" si="0"/>
        <v>2671</v>
      </c>
      <c r="D47" s="1">
        <v>1641</v>
      </c>
      <c r="E47" s="1">
        <v>178</v>
      </c>
      <c r="F47" s="1">
        <v>71</v>
      </c>
      <c r="G47" s="1">
        <v>2</v>
      </c>
      <c r="H47" s="1">
        <v>5</v>
      </c>
      <c r="I47" s="1">
        <v>0</v>
      </c>
      <c r="J47" s="1">
        <v>0</v>
      </c>
      <c r="K47" s="1">
        <v>56</v>
      </c>
      <c r="L47" s="1">
        <v>718</v>
      </c>
      <c r="M47" s="1">
        <v>0</v>
      </c>
    </row>
    <row r="48" spans="1:13" ht="12.75">
      <c r="A48" t="s">
        <v>64</v>
      </c>
      <c r="B48" t="s">
        <v>2</v>
      </c>
      <c r="C48" s="1">
        <f t="shared" si="0"/>
        <v>16400</v>
      </c>
      <c r="D48" s="1">
        <v>14362</v>
      </c>
      <c r="E48" s="1">
        <v>1738</v>
      </c>
      <c r="F48" s="1">
        <v>39</v>
      </c>
      <c r="G48" s="1">
        <v>0</v>
      </c>
      <c r="H48" s="1">
        <v>1</v>
      </c>
      <c r="I48" s="1">
        <v>0</v>
      </c>
      <c r="J48" s="1">
        <v>0</v>
      </c>
      <c r="K48" s="1">
        <v>0</v>
      </c>
      <c r="L48" s="1">
        <v>68</v>
      </c>
      <c r="M48" s="1">
        <v>192</v>
      </c>
    </row>
    <row r="49" spans="1:13" ht="12.75">
      <c r="A49" t="s">
        <v>64</v>
      </c>
      <c r="B49" t="s">
        <v>192</v>
      </c>
      <c r="C49" s="1">
        <f t="shared" si="0"/>
        <v>2</v>
      </c>
      <c r="D49" s="1">
        <v>0</v>
      </c>
      <c r="E49" s="1">
        <v>1</v>
      </c>
      <c r="F49" s="1">
        <v>1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ht="12.75">
      <c r="A50" s="9" t="s">
        <v>200</v>
      </c>
      <c r="C50" s="4">
        <f t="shared" si="0"/>
        <v>19173</v>
      </c>
      <c r="D50" s="4">
        <f>+D46+D47+D48+D49</f>
        <v>16075</v>
      </c>
      <c r="E50" s="4">
        <f aca="true" t="shared" si="8" ref="E50:M50">+E46+E47+E48+E49</f>
        <v>1917</v>
      </c>
      <c r="F50" s="4">
        <f t="shared" si="8"/>
        <v>111</v>
      </c>
      <c r="G50" s="4">
        <f t="shared" si="8"/>
        <v>2</v>
      </c>
      <c r="H50" s="4">
        <f t="shared" si="8"/>
        <v>7</v>
      </c>
      <c r="I50" s="4">
        <f t="shared" si="8"/>
        <v>0</v>
      </c>
      <c r="J50" s="4">
        <f t="shared" si="8"/>
        <v>0</v>
      </c>
      <c r="K50" s="4">
        <f t="shared" si="8"/>
        <v>62</v>
      </c>
      <c r="L50" s="4">
        <f t="shared" si="8"/>
        <v>807</v>
      </c>
      <c r="M50" s="4">
        <f t="shared" si="8"/>
        <v>192</v>
      </c>
    </row>
    <row r="51" spans="1:13" ht="12.75">
      <c r="A51" t="s">
        <v>67</v>
      </c>
      <c r="B51" t="s">
        <v>68</v>
      </c>
      <c r="C51" s="1">
        <f t="shared" si="0"/>
        <v>320</v>
      </c>
      <c r="D51" s="1">
        <v>0</v>
      </c>
      <c r="E51" s="1">
        <v>4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316</v>
      </c>
      <c r="M51" s="1">
        <v>0</v>
      </c>
    </row>
    <row r="52" spans="1:13" ht="12.75">
      <c r="A52" t="s">
        <v>67</v>
      </c>
      <c r="B52" t="s">
        <v>2</v>
      </c>
      <c r="C52" s="1">
        <f t="shared" si="0"/>
        <v>30003</v>
      </c>
      <c r="D52" s="1">
        <v>26070</v>
      </c>
      <c r="E52" s="1">
        <v>3506</v>
      </c>
      <c r="F52" s="1">
        <v>108</v>
      </c>
      <c r="G52" s="1">
        <v>0</v>
      </c>
      <c r="H52" s="1">
        <v>1</v>
      </c>
      <c r="I52" s="1">
        <v>0</v>
      </c>
      <c r="J52" s="1">
        <v>0</v>
      </c>
      <c r="K52" s="1">
        <v>0</v>
      </c>
      <c r="L52" s="1">
        <v>104</v>
      </c>
      <c r="M52" s="1">
        <v>214</v>
      </c>
    </row>
    <row r="53" spans="1:13" ht="12.75">
      <c r="A53" t="s">
        <v>67</v>
      </c>
      <c r="B53" t="s">
        <v>192</v>
      </c>
      <c r="C53" s="1">
        <f t="shared" si="0"/>
        <v>19</v>
      </c>
      <c r="D53" s="1">
        <v>0</v>
      </c>
      <c r="E53" s="1">
        <v>6</v>
      </c>
      <c r="F53" s="1">
        <v>13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</row>
    <row r="54" spans="1:13" ht="12.75">
      <c r="A54" s="9" t="s">
        <v>201</v>
      </c>
      <c r="C54" s="4">
        <f t="shared" si="0"/>
        <v>30342</v>
      </c>
      <c r="D54" s="4">
        <f>+D51+D52+D53</f>
        <v>26070</v>
      </c>
      <c r="E54" s="4">
        <f aca="true" t="shared" si="9" ref="E54:M54">+E51+E52+E53</f>
        <v>3516</v>
      </c>
      <c r="F54" s="4">
        <f t="shared" si="9"/>
        <v>121</v>
      </c>
      <c r="G54" s="4">
        <f t="shared" si="9"/>
        <v>0</v>
      </c>
      <c r="H54" s="4">
        <f t="shared" si="9"/>
        <v>1</v>
      </c>
      <c r="I54" s="4">
        <f t="shared" si="9"/>
        <v>0</v>
      </c>
      <c r="J54" s="4">
        <f t="shared" si="9"/>
        <v>0</v>
      </c>
      <c r="K54" s="4">
        <f t="shared" si="9"/>
        <v>0</v>
      </c>
      <c r="L54" s="4">
        <f t="shared" si="9"/>
        <v>420</v>
      </c>
      <c r="M54" s="4">
        <f t="shared" si="9"/>
        <v>214</v>
      </c>
    </row>
    <row r="55" spans="1:13" ht="12.75">
      <c r="A55" t="s">
        <v>164</v>
      </c>
      <c r="B55" t="s">
        <v>12</v>
      </c>
      <c r="C55" s="1">
        <f t="shared" si="0"/>
        <v>731</v>
      </c>
      <c r="D55" s="1">
        <v>602</v>
      </c>
      <c r="E55" s="1">
        <v>62</v>
      </c>
      <c r="F55" s="1">
        <v>6</v>
      </c>
      <c r="G55" s="1">
        <v>0</v>
      </c>
      <c r="H55" s="1">
        <v>1</v>
      </c>
      <c r="I55" s="1">
        <v>0</v>
      </c>
      <c r="J55" s="1">
        <v>0</v>
      </c>
      <c r="K55" s="1">
        <v>0</v>
      </c>
      <c r="L55" s="1">
        <v>60</v>
      </c>
      <c r="M55" s="1">
        <v>0</v>
      </c>
    </row>
    <row r="56" spans="1:13" ht="12.75">
      <c r="A56" t="s">
        <v>164</v>
      </c>
      <c r="B56" t="s">
        <v>104</v>
      </c>
      <c r="C56" s="1">
        <f t="shared" si="0"/>
        <v>2</v>
      </c>
      <c r="D56" s="1">
        <v>0</v>
      </c>
      <c r="E56" s="1">
        <v>0</v>
      </c>
      <c r="F56" s="1">
        <v>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 ht="12.75">
      <c r="A57" s="9" t="s">
        <v>202</v>
      </c>
      <c r="C57" s="4">
        <f t="shared" si="0"/>
        <v>733</v>
      </c>
      <c r="D57" s="4">
        <f>+D55+D56</f>
        <v>602</v>
      </c>
      <c r="E57" s="4">
        <f aca="true" t="shared" si="10" ref="E57:M57">+E55+E56</f>
        <v>62</v>
      </c>
      <c r="F57" s="4">
        <f t="shared" si="10"/>
        <v>8</v>
      </c>
      <c r="G57" s="4">
        <f t="shared" si="10"/>
        <v>0</v>
      </c>
      <c r="H57" s="4">
        <f t="shared" si="10"/>
        <v>1</v>
      </c>
      <c r="I57" s="4">
        <f t="shared" si="10"/>
        <v>0</v>
      </c>
      <c r="J57" s="4">
        <f t="shared" si="10"/>
        <v>0</v>
      </c>
      <c r="K57" s="4">
        <f t="shared" si="10"/>
        <v>0</v>
      </c>
      <c r="L57" s="4">
        <f t="shared" si="10"/>
        <v>60</v>
      </c>
      <c r="M57" s="4">
        <f t="shared" si="10"/>
        <v>0</v>
      </c>
    </row>
    <row r="58" spans="1:13" ht="12.75">
      <c r="A58" t="s">
        <v>69</v>
      </c>
      <c r="B58" s="5" t="s">
        <v>187</v>
      </c>
      <c r="C58" s="1">
        <f t="shared" si="0"/>
        <v>180</v>
      </c>
      <c r="D58" s="8">
        <v>36</v>
      </c>
      <c r="E58" s="8">
        <v>6</v>
      </c>
      <c r="F58" s="8">
        <v>0</v>
      </c>
      <c r="G58" s="8">
        <v>0</v>
      </c>
      <c r="H58" s="8">
        <v>1</v>
      </c>
      <c r="I58" s="8">
        <v>0</v>
      </c>
      <c r="J58" s="8">
        <v>0</v>
      </c>
      <c r="K58" s="8">
        <v>6</v>
      </c>
      <c r="L58" s="8">
        <v>131</v>
      </c>
      <c r="M58" s="8">
        <v>0</v>
      </c>
    </row>
    <row r="59" spans="1:13" ht="12.75">
      <c r="A59" t="s">
        <v>69</v>
      </c>
      <c r="B59" t="s">
        <v>2</v>
      </c>
      <c r="C59" s="1">
        <f t="shared" si="0"/>
        <v>5079</v>
      </c>
      <c r="D59" s="1">
        <v>4104</v>
      </c>
      <c r="E59" s="1">
        <v>663</v>
      </c>
      <c r="F59" s="1">
        <v>10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  <c r="L59" s="1">
        <v>241</v>
      </c>
      <c r="M59" s="1">
        <v>60</v>
      </c>
    </row>
    <row r="60" spans="1:13" ht="12.75">
      <c r="A60" t="s">
        <v>69</v>
      </c>
      <c r="B60" t="s">
        <v>192</v>
      </c>
      <c r="C60" s="1">
        <f t="shared" si="0"/>
        <v>4</v>
      </c>
      <c r="D60" s="1">
        <v>0</v>
      </c>
      <c r="E60" s="1">
        <v>1</v>
      </c>
      <c r="F60" s="1">
        <v>3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</row>
    <row r="61" spans="1:13" ht="12.75">
      <c r="A61" s="9" t="s">
        <v>203</v>
      </c>
      <c r="C61" s="4">
        <f t="shared" si="0"/>
        <v>5263</v>
      </c>
      <c r="D61" s="4">
        <f>+D58+D59+D60</f>
        <v>4140</v>
      </c>
      <c r="E61" s="4">
        <f aca="true" t="shared" si="11" ref="E61:M61">+E58+E59+E60</f>
        <v>670</v>
      </c>
      <c r="F61" s="4">
        <f t="shared" si="11"/>
        <v>13</v>
      </c>
      <c r="G61" s="4">
        <f t="shared" si="11"/>
        <v>0</v>
      </c>
      <c r="H61" s="4">
        <f t="shared" si="11"/>
        <v>2</v>
      </c>
      <c r="I61" s="4">
        <f t="shared" si="11"/>
        <v>0</v>
      </c>
      <c r="J61" s="4">
        <f t="shared" si="11"/>
        <v>0</v>
      </c>
      <c r="K61" s="4">
        <f t="shared" si="11"/>
        <v>6</v>
      </c>
      <c r="L61" s="4">
        <f t="shared" si="11"/>
        <v>372</v>
      </c>
      <c r="M61" s="4">
        <f t="shared" si="11"/>
        <v>60</v>
      </c>
    </row>
    <row r="62" spans="1:13" ht="12.75">
      <c r="A62" t="s">
        <v>70</v>
      </c>
      <c r="B62" t="s">
        <v>2</v>
      </c>
      <c r="C62" s="1">
        <f t="shared" si="0"/>
        <v>9100</v>
      </c>
      <c r="D62" s="1">
        <v>7595</v>
      </c>
      <c r="E62" s="1">
        <v>1201</v>
      </c>
      <c r="F62" s="1">
        <v>20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259</v>
      </c>
      <c r="M62" s="1">
        <v>24</v>
      </c>
    </row>
    <row r="63" spans="1:13" ht="12.75">
      <c r="A63" t="s">
        <v>70</v>
      </c>
      <c r="B63" t="s">
        <v>71</v>
      </c>
      <c r="C63" s="1">
        <f t="shared" si="0"/>
        <v>727</v>
      </c>
      <c r="D63" s="1">
        <v>482</v>
      </c>
      <c r="E63" s="1">
        <v>105</v>
      </c>
      <c r="F63" s="1">
        <v>2</v>
      </c>
      <c r="G63" s="1">
        <v>0</v>
      </c>
      <c r="H63" s="1">
        <v>1</v>
      </c>
      <c r="I63" s="1">
        <v>0</v>
      </c>
      <c r="J63" s="1">
        <v>0</v>
      </c>
      <c r="K63" s="1">
        <v>0</v>
      </c>
      <c r="L63" s="1">
        <v>130</v>
      </c>
      <c r="M63" s="1">
        <v>7</v>
      </c>
    </row>
    <row r="64" spans="1:13" ht="12.75">
      <c r="A64" t="s">
        <v>70</v>
      </c>
      <c r="B64" t="s">
        <v>192</v>
      </c>
      <c r="C64" s="1">
        <f t="shared" si="0"/>
        <v>1</v>
      </c>
      <c r="D64" s="1">
        <v>0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</row>
    <row r="65" spans="1:13" ht="12.75">
      <c r="A65" s="9" t="s">
        <v>204</v>
      </c>
      <c r="C65" s="4">
        <f t="shared" si="0"/>
        <v>9828</v>
      </c>
      <c r="D65" s="4">
        <f>+D62+D63+D64</f>
        <v>8077</v>
      </c>
      <c r="E65" s="4">
        <f aca="true" t="shared" si="12" ref="E65:M65">+E62+E63+E64</f>
        <v>1306</v>
      </c>
      <c r="F65" s="4">
        <f t="shared" si="12"/>
        <v>23</v>
      </c>
      <c r="G65" s="4">
        <f t="shared" si="12"/>
        <v>0</v>
      </c>
      <c r="H65" s="4">
        <f t="shared" si="12"/>
        <v>2</v>
      </c>
      <c r="I65" s="4">
        <f t="shared" si="12"/>
        <v>0</v>
      </c>
      <c r="J65" s="4">
        <f t="shared" si="12"/>
        <v>0</v>
      </c>
      <c r="K65" s="4">
        <f t="shared" si="12"/>
        <v>0</v>
      </c>
      <c r="L65" s="4">
        <f t="shared" si="12"/>
        <v>389</v>
      </c>
      <c r="M65" s="4">
        <f t="shared" si="12"/>
        <v>31</v>
      </c>
    </row>
    <row r="66" spans="1:13" ht="12.75">
      <c r="A66" t="s">
        <v>72</v>
      </c>
      <c r="B66" t="s">
        <v>73</v>
      </c>
      <c r="C66" s="1">
        <f t="shared" si="0"/>
        <v>422</v>
      </c>
      <c r="D66" s="1">
        <v>288</v>
      </c>
      <c r="E66" s="1">
        <v>69</v>
      </c>
      <c r="F66" s="1">
        <v>0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64</v>
      </c>
      <c r="M66" s="1">
        <v>0</v>
      </c>
    </row>
    <row r="67" spans="1:13" ht="12.75">
      <c r="A67" t="s">
        <v>72</v>
      </c>
      <c r="B67" t="s">
        <v>74</v>
      </c>
      <c r="C67" s="1">
        <f t="shared" si="0"/>
        <v>372</v>
      </c>
      <c r="D67" s="1">
        <v>244</v>
      </c>
      <c r="E67" s="1">
        <v>46</v>
      </c>
      <c r="F67" s="1">
        <v>2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79</v>
      </c>
      <c r="M67" s="1">
        <v>0</v>
      </c>
    </row>
    <row r="68" spans="1:13" ht="12.75">
      <c r="A68" t="s">
        <v>72</v>
      </c>
      <c r="B68" t="s">
        <v>75</v>
      </c>
      <c r="C68" s="1">
        <f t="shared" si="0"/>
        <v>317</v>
      </c>
      <c r="D68" s="1">
        <v>174</v>
      </c>
      <c r="E68" s="1">
        <v>30</v>
      </c>
      <c r="F68" s="1">
        <v>12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100</v>
      </c>
      <c r="M68" s="1">
        <v>0</v>
      </c>
    </row>
    <row r="69" spans="1:13" ht="12.75">
      <c r="A69" t="s">
        <v>72</v>
      </c>
      <c r="B69" t="s">
        <v>76</v>
      </c>
      <c r="C69" s="1">
        <f t="shared" si="0"/>
        <v>2720</v>
      </c>
      <c r="D69" s="1">
        <v>2113</v>
      </c>
      <c r="E69" s="1">
        <v>414</v>
      </c>
      <c r="F69" s="1">
        <v>0</v>
      </c>
      <c r="G69" s="1">
        <v>0</v>
      </c>
      <c r="H69" s="1">
        <v>1</v>
      </c>
      <c r="I69" s="1">
        <v>0</v>
      </c>
      <c r="J69" s="1">
        <v>0</v>
      </c>
      <c r="K69" s="1">
        <v>0</v>
      </c>
      <c r="L69" s="1">
        <v>191</v>
      </c>
      <c r="M69" s="1">
        <v>1</v>
      </c>
    </row>
    <row r="70" spans="1:13" ht="12.75">
      <c r="A70" t="s">
        <v>72</v>
      </c>
      <c r="B70" t="s">
        <v>77</v>
      </c>
      <c r="C70" s="1">
        <f t="shared" si="0"/>
        <v>1644</v>
      </c>
      <c r="D70" s="1">
        <v>1249</v>
      </c>
      <c r="E70" s="1">
        <v>232</v>
      </c>
      <c r="F70" s="1">
        <v>16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145</v>
      </c>
      <c r="M70" s="1">
        <v>1</v>
      </c>
    </row>
    <row r="71" spans="1:13" ht="12.75">
      <c r="A71" s="9" t="s">
        <v>205</v>
      </c>
      <c r="C71" s="4">
        <f t="shared" si="0"/>
        <v>5475</v>
      </c>
      <c r="D71" s="4">
        <f>+D66+D67+D68+D69+D70</f>
        <v>4068</v>
      </c>
      <c r="E71" s="4">
        <f aca="true" t="shared" si="13" ref="E71:M71">+E66+E67+E68+E69+E70</f>
        <v>791</v>
      </c>
      <c r="F71" s="4">
        <f t="shared" si="13"/>
        <v>30</v>
      </c>
      <c r="G71" s="4">
        <f t="shared" si="13"/>
        <v>0</v>
      </c>
      <c r="H71" s="4">
        <f t="shared" si="13"/>
        <v>5</v>
      </c>
      <c r="I71" s="4">
        <f t="shared" si="13"/>
        <v>0</v>
      </c>
      <c r="J71" s="4">
        <f t="shared" si="13"/>
        <v>0</v>
      </c>
      <c r="K71" s="4">
        <f t="shared" si="13"/>
        <v>0</v>
      </c>
      <c r="L71" s="4">
        <f t="shared" si="13"/>
        <v>579</v>
      </c>
      <c r="M71" s="4">
        <f t="shared" si="13"/>
        <v>2</v>
      </c>
    </row>
    <row r="72" spans="1:13" ht="12.75">
      <c r="A72" t="s">
        <v>78</v>
      </c>
      <c r="B72" t="s">
        <v>79</v>
      </c>
      <c r="C72" s="1">
        <f t="shared" si="0"/>
        <v>5912</v>
      </c>
      <c r="D72" s="1">
        <v>4596</v>
      </c>
      <c r="E72" s="1">
        <v>787</v>
      </c>
      <c r="F72" s="1">
        <v>117</v>
      </c>
      <c r="G72" s="1">
        <v>1</v>
      </c>
      <c r="H72" s="1">
        <v>1</v>
      </c>
      <c r="I72" s="1">
        <v>0</v>
      </c>
      <c r="J72" s="1">
        <v>0</v>
      </c>
      <c r="K72" s="1">
        <v>0</v>
      </c>
      <c r="L72" s="1">
        <v>316</v>
      </c>
      <c r="M72" s="1">
        <v>94</v>
      </c>
    </row>
    <row r="73" spans="1:13" ht="12.75">
      <c r="A73" s="9" t="s">
        <v>206</v>
      </c>
      <c r="C73" s="4">
        <f aca="true" t="shared" si="14" ref="C73:C136">SUM(D73:M73)</f>
        <v>5912</v>
      </c>
      <c r="D73" s="4">
        <f>+D72</f>
        <v>4596</v>
      </c>
      <c r="E73" s="4">
        <f aca="true" t="shared" si="15" ref="E73:M73">+E72</f>
        <v>787</v>
      </c>
      <c r="F73" s="4">
        <f t="shared" si="15"/>
        <v>117</v>
      </c>
      <c r="G73" s="4">
        <f t="shared" si="15"/>
        <v>1</v>
      </c>
      <c r="H73" s="4">
        <f t="shared" si="15"/>
        <v>1</v>
      </c>
      <c r="I73" s="4">
        <f t="shared" si="15"/>
        <v>0</v>
      </c>
      <c r="J73" s="4">
        <f t="shared" si="15"/>
        <v>0</v>
      </c>
      <c r="K73" s="4">
        <f t="shared" si="15"/>
        <v>0</v>
      </c>
      <c r="L73" s="4">
        <f t="shared" si="15"/>
        <v>316</v>
      </c>
      <c r="M73" s="4">
        <f t="shared" si="15"/>
        <v>94</v>
      </c>
    </row>
    <row r="74" spans="1:13" ht="12.75">
      <c r="A74" t="s">
        <v>80</v>
      </c>
      <c r="B74" t="s">
        <v>55</v>
      </c>
      <c r="C74" s="1">
        <f t="shared" si="14"/>
        <v>61</v>
      </c>
      <c r="D74" s="1">
        <v>20</v>
      </c>
      <c r="E74" s="1">
        <v>7</v>
      </c>
      <c r="F74" s="1">
        <v>9</v>
      </c>
      <c r="G74" s="1">
        <v>0</v>
      </c>
      <c r="H74" s="1">
        <v>1</v>
      </c>
      <c r="I74" s="1">
        <v>0</v>
      </c>
      <c r="J74" s="1">
        <v>0</v>
      </c>
      <c r="K74" s="1">
        <v>0</v>
      </c>
      <c r="L74" s="1">
        <v>24</v>
      </c>
      <c r="M74" s="1">
        <v>0</v>
      </c>
    </row>
    <row r="75" spans="1:13" ht="12.75">
      <c r="A75" t="s">
        <v>80</v>
      </c>
      <c r="B75" t="s">
        <v>81</v>
      </c>
      <c r="C75" s="1">
        <f t="shared" si="14"/>
        <v>20890</v>
      </c>
      <c r="D75" s="1">
        <v>17047</v>
      </c>
      <c r="E75" s="1">
        <v>2383</v>
      </c>
      <c r="F75" s="1">
        <v>287</v>
      </c>
      <c r="G75" s="1">
        <v>1</v>
      </c>
      <c r="H75" s="1">
        <v>1</v>
      </c>
      <c r="I75" s="1">
        <v>0</v>
      </c>
      <c r="J75" s="1">
        <v>0</v>
      </c>
      <c r="K75" s="1">
        <v>257</v>
      </c>
      <c r="L75" s="1">
        <v>852</v>
      </c>
      <c r="M75" s="1">
        <v>62</v>
      </c>
    </row>
    <row r="76" spans="1:13" ht="12.75">
      <c r="A76" t="s">
        <v>80</v>
      </c>
      <c r="B76" t="s">
        <v>21</v>
      </c>
      <c r="C76" s="1">
        <f t="shared" si="14"/>
        <v>26</v>
      </c>
      <c r="D76" s="1">
        <v>23</v>
      </c>
      <c r="E76" s="1">
        <v>2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1</v>
      </c>
      <c r="L76" s="1">
        <v>0</v>
      </c>
      <c r="M76" s="1">
        <v>0</v>
      </c>
    </row>
    <row r="77" spans="1:13" ht="12.75">
      <c r="A77" t="s">
        <v>80</v>
      </c>
      <c r="B77" t="s">
        <v>192</v>
      </c>
      <c r="C77" s="1">
        <f t="shared" si="14"/>
        <v>7</v>
      </c>
      <c r="D77" s="1">
        <v>0</v>
      </c>
      <c r="E77" s="1">
        <v>1</v>
      </c>
      <c r="F77" s="1">
        <v>6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</row>
    <row r="78" spans="1:13" ht="12.75">
      <c r="A78" s="9" t="s">
        <v>207</v>
      </c>
      <c r="C78" s="4">
        <f t="shared" si="14"/>
        <v>20984</v>
      </c>
      <c r="D78" s="4">
        <f>+D74+D75+D76+D77</f>
        <v>17090</v>
      </c>
      <c r="E78" s="4">
        <f aca="true" t="shared" si="16" ref="E78:M78">+E74+E75+E76+E77</f>
        <v>2393</v>
      </c>
      <c r="F78" s="4">
        <f t="shared" si="16"/>
        <v>302</v>
      </c>
      <c r="G78" s="4">
        <f t="shared" si="16"/>
        <v>1</v>
      </c>
      <c r="H78" s="4">
        <f t="shared" si="16"/>
        <v>2</v>
      </c>
      <c r="I78" s="4">
        <f t="shared" si="16"/>
        <v>0</v>
      </c>
      <c r="J78" s="4">
        <f t="shared" si="16"/>
        <v>0</v>
      </c>
      <c r="K78" s="4">
        <f t="shared" si="16"/>
        <v>258</v>
      </c>
      <c r="L78" s="4">
        <f t="shared" si="16"/>
        <v>876</v>
      </c>
      <c r="M78" s="4">
        <f t="shared" si="16"/>
        <v>62</v>
      </c>
    </row>
    <row r="79" spans="1:13" ht="12.75">
      <c r="A79" t="s">
        <v>82</v>
      </c>
      <c r="B79" s="5" t="s">
        <v>188</v>
      </c>
      <c r="C79" s="1">
        <f t="shared" si="14"/>
        <v>265</v>
      </c>
      <c r="D79" s="8">
        <v>167</v>
      </c>
      <c r="E79" s="8">
        <v>23</v>
      </c>
      <c r="F79" s="8">
        <v>0</v>
      </c>
      <c r="G79" s="8">
        <v>0</v>
      </c>
      <c r="H79" s="8">
        <v>1</v>
      </c>
      <c r="I79" s="8">
        <v>0</v>
      </c>
      <c r="J79" s="8">
        <v>0</v>
      </c>
      <c r="K79" s="8">
        <v>0</v>
      </c>
      <c r="L79" s="8">
        <v>74</v>
      </c>
      <c r="M79" s="8">
        <v>0</v>
      </c>
    </row>
    <row r="80" spans="1:13" ht="12.75">
      <c r="A80" t="s">
        <v>82</v>
      </c>
      <c r="B80" t="s">
        <v>55</v>
      </c>
      <c r="C80" s="1">
        <f t="shared" si="14"/>
        <v>91</v>
      </c>
      <c r="D80" s="1">
        <v>6</v>
      </c>
      <c r="E80" s="1">
        <v>6</v>
      </c>
      <c r="F80" s="1">
        <v>4</v>
      </c>
      <c r="G80" s="1">
        <v>0</v>
      </c>
      <c r="H80" s="1">
        <v>1</v>
      </c>
      <c r="I80" s="1">
        <v>0</v>
      </c>
      <c r="J80" s="1">
        <v>0</v>
      </c>
      <c r="K80" s="1">
        <v>6</v>
      </c>
      <c r="L80" s="1">
        <v>68</v>
      </c>
      <c r="M80" s="1">
        <v>0</v>
      </c>
    </row>
    <row r="81" spans="1:13" ht="12.75">
      <c r="A81" t="s">
        <v>82</v>
      </c>
      <c r="B81" t="s">
        <v>2</v>
      </c>
      <c r="C81" s="1">
        <f t="shared" si="14"/>
        <v>26216</v>
      </c>
      <c r="D81" s="1">
        <v>22094</v>
      </c>
      <c r="E81" s="1">
        <v>3396</v>
      </c>
      <c r="F81" s="1">
        <v>67</v>
      </c>
      <c r="G81" s="1">
        <v>0</v>
      </c>
      <c r="H81" s="1">
        <v>1</v>
      </c>
      <c r="I81" s="1">
        <v>0</v>
      </c>
      <c r="J81" s="1">
        <v>0</v>
      </c>
      <c r="K81" s="1">
        <v>0</v>
      </c>
      <c r="L81" s="1">
        <v>384</v>
      </c>
      <c r="M81" s="1">
        <v>274</v>
      </c>
    </row>
    <row r="82" spans="1:13" ht="12.75">
      <c r="A82" t="s">
        <v>82</v>
      </c>
      <c r="B82" t="s">
        <v>83</v>
      </c>
      <c r="C82" s="1">
        <f t="shared" si="14"/>
        <v>578</v>
      </c>
      <c r="D82" s="1">
        <v>316</v>
      </c>
      <c r="E82" s="1">
        <v>25</v>
      </c>
      <c r="F82" s="1">
        <v>7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229</v>
      </c>
      <c r="M82" s="1">
        <v>0</v>
      </c>
    </row>
    <row r="83" spans="1:13" ht="12.75">
      <c r="A83" t="s">
        <v>82</v>
      </c>
      <c r="B83" t="s">
        <v>84</v>
      </c>
      <c r="C83" s="1">
        <f t="shared" si="14"/>
        <v>1124</v>
      </c>
      <c r="D83" s="1">
        <v>890</v>
      </c>
      <c r="E83" s="1">
        <v>158</v>
      </c>
      <c r="F83" s="1">
        <v>33</v>
      </c>
      <c r="G83" s="1">
        <v>0</v>
      </c>
      <c r="H83" s="1">
        <v>1</v>
      </c>
      <c r="I83" s="1">
        <v>0</v>
      </c>
      <c r="J83" s="1">
        <v>0</v>
      </c>
      <c r="K83" s="1">
        <v>0</v>
      </c>
      <c r="L83" s="1">
        <v>41</v>
      </c>
      <c r="M83" s="1">
        <v>1</v>
      </c>
    </row>
    <row r="84" spans="1:13" ht="12.75">
      <c r="A84" t="s">
        <v>82</v>
      </c>
      <c r="B84" t="s">
        <v>192</v>
      </c>
      <c r="C84" s="1">
        <f t="shared" si="14"/>
        <v>7</v>
      </c>
      <c r="D84" s="1">
        <v>0</v>
      </c>
      <c r="E84" s="1">
        <v>2</v>
      </c>
      <c r="F84" s="1">
        <v>5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</row>
    <row r="85" spans="1:13" ht="12.75">
      <c r="A85" s="9" t="s">
        <v>208</v>
      </c>
      <c r="C85" s="4">
        <f t="shared" si="14"/>
        <v>28281</v>
      </c>
      <c r="D85" s="4">
        <f>+D79+D80+D81+D82+D83+D84</f>
        <v>23473</v>
      </c>
      <c r="E85" s="4">
        <f aca="true" t="shared" si="17" ref="E85:M85">+E79+E80+E81+E82+E83+E84</f>
        <v>3610</v>
      </c>
      <c r="F85" s="4">
        <f t="shared" si="17"/>
        <v>116</v>
      </c>
      <c r="G85" s="4">
        <f t="shared" si="17"/>
        <v>0</v>
      </c>
      <c r="H85" s="4">
        <f t="shared" si="17"/>
        <v>5</v>
      </c>
      <c r="I85" s="4">
        <f t="shared" si="17"/>
        <v>0</v>
      </c>
      <c r="J85" s="4">
        <f t="shared" si="17"/>
        <v>0</v>
      </c>
      <c r="K85" s="4">
        <f t="shared" si="17"/>
        <v>6</v>
      </c>
      <c r="L85" s="4">
        <f t="shared" si="17"/>
        <v>796</v>
      </c>
      <c r="M85" s="4">
        <f t="shared" si="17"/>
        <v>275</v>
      </c>
    </row>
    <row r="86" spans="1:13" ht="12.75">
      <c r="A86" t="s">
        <v>85</v>
      </c>
      <c r="B86" t="s">
        <v>86</v>
      </c>
      <c r="C86" s="1">
        <f t="shared" si="14"/>
        <v>10016</v>
      </c>
      <c r="D86" s="1">
        <v>8613</v>
      </c>
      <c r="E86" s="1">
        <v>1154</v>
      </c>
      <c r="F86" s="1">
        <v>63</v>
      </c>
      <c r="G86" s="1">
        <v>1</v>
      </c>
      <c r="H86" s="1">
        <v>1</v>
      </c>
      <c r="I86" s="1">
        <v>0</v>
      </c>
      <c r="J86" s="1">
        <v>0</v>
      </c>
      <c r="K86" s="1">
        <v>54</v>
      </c>
      <c r="L86" s="1">
        <v>130</v>
      </c>
      <c r="M86" s="1">
        <v>0</v>
      </c>
    </row>
    <row r="87" spans="1:13" ht="12.75">
      <c r="A87" t="s">
        <v>85</v>
      </c>
      <c r="B87" t="s">
        <v>87</v>
      </c>
      <c r="C87" s="1">
        <f t="shared" si="14"/>
        <v>143</v>
      </c>
      <c r="D87" s="1">
        <v>101</v>
      </c>
      <c r="E87" s="1">
        <v>17</v>
      </c>
      <c r="F87" s="1">
        <v>1</v>
      </c>
      <c r="G87" s="1">
        <v>0</v>
      </c>
      <c r="H87" s="1">
        <v>1</v>
      </c>
      <c r="I87" s="1">
        <v>0</v>
      </c>
      <c r="J87" s="1">
        <v>0</v>
      </c>
      <c r="K87" s="1">
        <v>0</v>
      </c>
      <c r="L87" s="1">
        <v>23</v>
      </c>
      <c r="M87" s="1">
        <v>0</v>
      </c>
    </row>
    <row r="88" spans="1:13" ht="12.75">
      <c r="A88" t="s">
        <v>85</v>
      </c>
      <c r="B88" t="s">
        <v>192</v>
      </c>
      <c r="C88" s="1">
        <f t="shared" si="14"/>
        <v>8</v>
      </c>
      <c r="D88" s="1">
        <v>0</v>
      </c>
      <c r="E88" s="1">
        <v>1</v>
      </c>
      <c r="F88" s="1">
        <v>7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 ht="12.75">
      <c r="A89" s="9" t="s">
        <v>209</v>
      </c>
      <c r="C89" s="4">
        <f t="shared" si="14"/>
        <v>10167</v>
      </c>
      <c r="D89" s="4">
        <f>+D86+D87+D88</f>
        <v>8714</v>
      </c>
      <c r="E89" s="4">
        <f aca="true" t="shared" si="18" ref="E89:M89">+E86+E87+E88</f>
        <v>1172</v>
      </c>
      <c r="F89" s="4">
        <f t="shared" si="18"/>
        <v>71</v>
      </c>
      <c r="G89" s="4">
        <f t="shared" si="18"/>
        <v>1</v>
      </c>
      <c r="H89" s="4">
        <f t="shared" si="18"/>
        <v>2</v>
      </c>
      <c r="I89" s="4">
        <f t="shared" si="18"/>
        <v>0</v>
      </c>
      <c r="J89" s="4">
        <f t="shared" si="18"/>
        <v>0</v>
      </c>
      <c r="K89" s="4">
        <f t="shared" si="18"/>
        <v>54</v>
      </c>
      <c r="L89" s="4">
        <f t="shared" si="18"/>
        <v>153</v>
      </c>
      <c r="M89" s="4">
        <f t="shared" si="18"/>
        <v>0</v>
      </c>
    </row>
    <row r="90" spans="1:13" ht="12.75">
      <c r="A90" t="s">
        <v>92</v>
      </c>
      <c r="B90" t="s">
        <v>93</v>
      </c>
      <c r="C90" s="1">
        <f t="shared" si="14"/>
        <v>754</v>
      </c>
      <c r="D90" s="1">
        <v>307</v>
      </c>
      <c r="E90" s="1">
        <v>44</v>
      </c>
      <c r="F90" s="1">
        <v>0</v>
      </c>
      <c r="G90" s="1">
        <v>0</v>
      </c>
      <c r="H90" s="1">
        <v>1</v>
      </c>
      <c r="I90" s="1">
        <v>0</v>
      </c>
      <c r="J90" s="1">
        <v>0</v>
      </c>
      <c r="K90" s="1">
        <v>0</v>
      </c>
      <c r="L90" s="1">
        <v>402</v>
      </c>
      <c r="M90" s="1">
        <v>0</v>
      </c>
    </row>
    <row r="91" spans="1:13" ht="12.75">
      <c r="A91" t="s">
        <v>92</v>
      </c>
      <c r="B91" t="s">
        <v>94</v>
      </c>
      <c r="C91" s="1">
        <f t="shared" si="14"/>
        <v>11</v>
      </c>
      <c r="D91" s="1">
        <v>0</v>
      </c>
      <c r="E91" s="1">
        <v>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10</v>
      </c>
      <c r="M91" s="1">
        <v>0</v>
      </c>
    </row>
    <row r="92" spans="1:13" ht="12.75">
      <c r="A92" t="s">
        <v>92</v>
      </c>
      <c r="B92" t="s">
        <v>2</v>
      </c>
      <c r="C92" s="1">
        <f t="shared" si="14"/>
        <v>5085</v>
      </c>
      <c r="D92" s="1">
        <v>4161</v>
      </c>
      <c r="E92" s="1">
        <v>773</v>
      </c>
      <c r="F92" s="1">
        <v>10</v>
      </c>
      <c r="G92" s="1">
        <v>0</v>
      </c>
      <c r="H92" s="1">
        <v>1</v>
      </c>
      <c r="I92" s="1">
        <v>0</v>
      </c>
      <c r="J92" s="1">
        <v>0</v>
      </c>
      <c r="K92" s="1">
        <v>0</v>
      </c>
      <c r="L92" s="1">
        <v>95</v>
      </c>
      <c r="M92" s="1">
        <v>45</v>
      </c>
    </row>
    <row r="93" spans="1:13" ht="12.75">
      <c r="A93" t="s">
        <v>92</v>
      </c>
      <c r="B93" t="s">
        <v>95</v>
      </c>
      <c r="C93" s="1">
        <f t="shared" si="14"/>
        <v>900</v>
      </c>
      <c r="D93" s="1">
        <v>799</v>
      </c>
      <c r="E93" s="1">
        <v>100</v>
      </c>
      <c r="F93" s="1">
        <v>0</v>
      </c>
      <c r="G93" s="1">
        <v>0</v>
      </c>
      <c r="H93" s="1">
        <v>1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</row>
    <row r="94" spans="1:13" ht="12.75">
      <c r="A94" s="9" t="s">
        <v>210</v>
      </c>
      <c r="C94" s="4">
        <f t="shared" si="14"/>
        <v>6750</v>
      </c>
      <c r="D94" s="4">
        <f>+D90+D91+D92+D93</f>
        <v>5267</v>
      </c>
      <c r="E94" s="4">
        <f aca="true" t="shared" si="19" ref="E94:M94">+E90+E91+E92+E93</f>
        <v>918</v>
      </c>
      <c r="F94" s="4">
        <f t="shared" si="19"/>
        <v>10</v>
      </c>
      <c r="G94" s="4">
        <f t="shared" si="19"/>
        <v>0</v>
      </c>
      <c r="H94" s="4">
        <f t="shared" si="19"/>
        <v>3</v>
      </c>
      <c r="I94" s="4">
        <f t="shared" si="19"/>
        <v>0</v>
      </c>
      <c r="J94" s="4">
        <f t="shared" si="19"/>
        <v>0</v>
      </c>
      <c r="K94" s="4">
        <f t="shared" si="19"/>
        <v>0</v>
      </c>
      <c r="L94" s="4">
        <f t="shared" si="19"/>
        <v>507</v>
      </c>
      <c r="M94" s="4">
        <f t="shared" si="19"/>
        <v>45</v>
      </c>
    </row>
    <row r="95" spans="1:13" ht="12.75">
      <c r="A95" t="s">
        <v>88</v>
      </c>
      <c r="B95" t="s">
        <v>89</v>
      </c>
      <c r="C95" s="1">
        <f t="shared" si="14"/>
        <v>2099</v>
      </c>
      <c r="D95" s="1">
        <v>1797</v>
      </c>
      <c r="E95" s="1">
        <v>261</v>
      </c>
      <c r="F95" s="1">
        <v>40</v>
      </c>
      <c r="G95" s="1">
        <v>0</v>
      </c>
      <c r="H95" s="1">
        <v>1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3" ht="12.75">
      <c r="A96" s="9" t="s">
        <v>211</v>
      </c>
      <c r="C96" s="4">
        <f t="shared" si="14"/>
        <v>2099</v>
      </c>
      <c r="D96" s="4">
        <f>+D95</f>
        <v>1797</v>
      </c>
      <c r="E96" s="4">
        <f aca="true" t="shared" si="20" ref="E96:M96">+E95</f>
        <v>261</v>
      </c>
      <c r="F96" s="4">
        <f t="shared" si="20"/>
        <v>40</v>
      </c>
      <c r="G96" s="4">
        <f t="shared" si="20"/>
        <v>0</v>
      </c>
      <c r="H96" s="4">
        <f t="shared" si="20"/>
        <v>1</v>
      </c>
      <c r="I96" s="4">
        <f t="shared" si="20"/>
        <v>0</v>
      </c>
      <c r="J96" s="4">
        <f t="shared" si="20"/>
        <v>0</v>
      </c>
      <c r="K96" s="4">
        <f t="shared" si="20"/>
        <v>0</v>
      </c>
      <c r="L96" s="4">
        <f t="shared" si="20"/>
        <v>0</v>
      </c>
      <c r="M96" s="4">
        <f t="shared" si="20"/>
        <v>0</v>
      </c>
    </row>
    <row r="97" spans="1:13" ht="12.75">
      <c r="A97" t="s">
        <v>96</v>
      </c>
      <c r="B97" t="s">
        <v>91</v>
      </c>
      <c r="C97" s="1">
        <f t="shared" si="14"/>
        <v>39</v>
      </c>
      <c r="D97" s="1">
        <v>32</v>
      </c>
      <c r="E97" s="1">
        <v>4</v>
      </c>
      <c r="F97" s="1">
        <v>3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</row>
    <row r="98" spans="1:13" ht="12.75">
      <c r="A98" t="s">
        <v>96</v>
      </c>
      <c r="B98" t="s">
        <v>2</v>
      </c>
      <c r="C98" s="1">
        <f t="shared" si="14"/>
        <v>4133</v>
      </c>
      <c r="D98" s="1">
        <v>3143</v>
      </c>
      <c r="E98" s="1">
        <v>626</v>
      </c>
      <c r="F98" s="1">
        <v>11</v>
      </c>
      <c r="G98" s="1">
        <v>0</v>
      </c>
      <c r="H98" s="1">
        <v>1</v>
      </c>
      <c r="I98" s="1">
        <v>0</v>
      </c>
      <c r="J98" s="1">
        <v>0</v>
      </c>
      <c r="K98" s="1">
        <v>0</v>
      </c>
      <c r="L98" s="1">
        <v>331</v>
      </c>
      <c r="M98" s="1">
        <v>21</v>
      </c>
    </row>
    <row r="99" spans="1:13" ht="12.75">
      <c r="A99" t="s">
        <v>96</v>
      </c>
      <c r="B99" t="s">
        <v>30</v>
      </c>
      <c r="C99" s="1">
        <f t="shared" si="14"/>
        <v>4</v>
      </c>
      <c r="D99" s="1">
        <v>0</v>
      </c>
      <c r="E99" s="1">
        <v>0</v>
      </c>
      <c r="F99" s="1">
        <v>2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2</v>
      </c>
      <c r="M99" s="1">
        <v>0</v>
      </c>
    </row>
    <row r="100" spans="1:13" ht="12.75">
      <c r="A100" t="s">
        <v>96</v>
      </c>
      <c r="B100" t="s">
        <v>97</v>
      </c>
      <c r="C100" s="1">
        <f t="shared" si="14"/>
        <v>5346</v>
      </c>
      <c r="D100" s="1">
        <v>4733</v>
      </c>
      <c r="E100" s="1">
        <v>296</v>
      </c>
      <c r="F100" s="1">
        <v>0</v>
      </c>
      <c r="G100" s="1">
        <v>0</v>
      </c>
      <c r="H100" s="1">
        <v>2</v>
      </c>
      <c r="I100" s="1">
        <v>0</v>
      </c>
      <c r="J100" s="1">
        <v>0</v>
      </c>
      <c r="K100" s="1">
        <v>17</v>
      </c>
      <c r="L100" s="1">
        <v>288</v>
      </c>
      <c r="M100" s="1">
        <v>10</v>
      </c>
    </row>
    <row r="101" spans="1:13" ht="12.75">
      <c r="A101" t="s">
        <v>96</v>
      </c>
      <c r="B101" t="s">
        <v>2</v>
      </c>
      <c r="C101" s="1">
        <f t="shared" si="14"/>
        <v>3218</v>
      </c>
      <c r="D101" s="1">
        <v>2436</v>
      </c>
      <c r="E101" s="1">
        <v>487</v>
      </c>
      <c r="F101" s="1">
        <v>18</v>
      </c>
      <c r="G101" s="1">
        <v>0</v>
      </c>
      <c r="H101" s="1">
        <v>1</v>
      </c>
      <c r="I101" s="1">
        <v>0</v>
      </c>
      <c r="J101" s="1">
        <v>0</v>
      </c>
      <c r="K101" s="1">
        <v>0</v>
      </c>
      <c r="L101" s="1">
        <v>208</v>
      </c>
      <c r="M101" s="1">
        <v>68</v>
      </c>
    </row>
    <row r="102" spans="1:13" ht="12.75">
      <c r="A102" t="s">
        <v>96</v>
      </c>
      <c r="B102" t="s">
        <v>192</v>
      </c>
      <c r="C102" s="1">
        <f t="shared" si="14"/>
        <v>1</v>
      </c>
      <c r="D102" s="1">
        <v>0</v>
      </c>
      <c r="E102" s="1">
        <v>0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 ht="12.75">
      <c r="A103" s="9" t="s">
        <v>212</v>
      </c>
      <c r="C103" s="4">
        <f t="shared" si="14"/>
        <v>12741</v>
      </c>
      <c r="D103" s="4">
        <f>+D97+D98+D99+D100+D101+D102</f>
        <v>10344</v>
      </c>
      <c r="E103" s="4">
        <f aca="true" t="shared" si="21" ref="E103:M103">+E97+E98+E99+E100+E101+E102</f>
        <v>1413</v>
      </c>
      <c r="F103" s="4">
        <f t="shared" si="21"/>
        <v>35</v>
      </c>
      <c r="G103" s="4">
        <f t="shared" si="21"/>
        <v>0</v>
      </c>
      <c r="H103" s="4">
        <f t="shared" si="21"/>
        <v>4</v>
      </c>
      <c r="I103" s="4">
        <f t="shared" si="21"/>
        <v>0</v>
      </c>
      <c r="J103" s="4">
        <f t="shared" si="21"/>
        <v>0</v>
      </c>
      <c r="K103" s="4">
        <f t="shared" si="21"/>
        <v>17</v>
      </c>
      <c r="L103" s="4">
        <f t="shared" si="21"/>
        <v>829</v>
      </c>
      <c r="M103" s="4">
        <f t="shared" si="21"/>
        <v>99</v>
      </c>
    </row>
    <row r="104" spans="1:13" ht="12.75">
      <c r="A104" t="s">
        <v>98</v>
      </c>
      <c r="B104" s="5" t="s">
        <v>189</v>
      </c>
      <c r="C104" s="1">
        <f t="shared" si="14"/>
        <v>3276</v>
      </c>
      <c r="D104" s="8">
        <v>2747</v>
      </c>
      <c r="E104" s="8">
        <v>221</v>
      </c>
      <c r="F104" s="8">
        <v>13</v>
      </c>
      <c r="G104" s="8">
        <v>1</v>
      </c>
      <c r="H104" s="8">
        <v>1</v>
      </c>
      <c r="I104" s="8">
        <v>0</v>
      </c>
      <c r="J104" s="8">
        <v>0</v>
      </c>
      <c r="K104" s="8">
        <v>70</v>
      </c>
      <c r="L104" s="8">
        <v>223</v>
      </c>
      <c r="M104" s="8">
        <v>0</v>
      </c>
    </row>
    <row r="105" spans="1:13" ht="12.75">
      <c r="A105" t="s">
        <v>98</v>
      </c>
      <c r="B105" t="s">
        <v>99</v>
      </c>
      <c r="C105" s="1">
        <f t="shared" si="14"/>
        <v>120</v>
      </c>
      <c r="D105" s="1">
        <v>62</v>
      </c>
      <c r="E105" s="1">
        <v>8</v>
      </c>
      <c r="F105" s="1">
        <v>0</v>
      </c>
      <c r="G105" s="1">
        <v>25</v>
      </c>
      <c r="H105" s="1">
        <v>2</v>
      </c>
      <c r="I105" s="1">
        <v>0</v>
      </c>
      <c r="J105" s="1">
        <v>0</v>
      </c>
      <c r="K105" s="1">
        <v>8</v>
      </c>
      <c r="L105" s="1">
        <v>15</v>
      </c>
      <c r="M105" s="1">
        <v>0</v>
      </c>
    </row>
    <row r="106" spans="1:13" ht="12.75">
      <c r="A106" s="9" t="s">
        <v>213</v>
      </c>
      <c r="C106" s="4">
        <f t="shared" si="14"/>
        <v>3396</v>
      </c>
      <c r="D106" s="4">
        <f>+D104+D105</f>
        <v>2809</v>
      </c>
      <c r="E106" s="4">
        <f aca="true" t="shared" si="22" ref="E106:M106">+E104+E105</f>
        <v>229</v>
      </c>
      <c r="F106" s="4">
        <f t="shared" si="22"/>
        <v>13</v>
      </c>
      <c r="G106" s="4">
        <f t="shared" si="22"/>
        <v>26</v>
      </c>
      <c r="H106" s="4">
        <f t="shared" si="22"/>
        <v>3</v>
      </c>
      <c r="I106" s="4">
        <f t="shared" si="22"/>
        <v>0</v>
      </c>
      <c r="J106" s="4">
        <f t="shared" si="22"/>
        <v>0</v>
      </c>
      <c r="K106" s="4">
        <f t="shared" si="22"/>
        <v>78</v>
      </c>
      <c r="L106" s="4">
        <f t="shared" si="22"/>
        <v>238</v>
      </c>
      <c r="M106" s="4">
        <f t="shared" si="22"/>
        <v>0</v>
      </c>
    </row>
    <row r="107" spans="1:13" ht="12.75">
      <c r="A107" t="s">
        <v>100</v>
      </c>
      <c r="B107" t="s">
        <v>15</v>
      </c>
      <c r="C107" s="1">
        <f t="shared" si="14"/>
        <v>4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4</v>
      </c>
      <c r="M107" s="1">
        <v>0</v>
      </c>
    </row>
    <row r="108" spans="1:13" ht="12.75">
      <c r="A108" s="9" t="s">
        <v>214</v>
      </c>
      <c r="C108" s="4">
        <f t="shared" si="14"/>
        <v>4</v>
      </c>
      <c r="D108" s="4">
        <f>+D107</f>
        <v>0</v>
      </c>
      <c r="E108" s="4">
        <f aca="true" t="shared" si="23" ref="E108:M108">+E107</f>
        <v>0</v>
      </c>
      <c r="F108" s="4">
        <f t="shared" si="23"/>
        <v>0</v>
      </c>
      <c r="G108" s="4">
        <f t="shared" si="23"/>
        <v>0</v>
      </c>
      <c r="H108" s="4">
        <f t="shared" si="23"/>
        <v>0</v>
      </c>
      <c r="I108" s="4">
        <f t="shared" si="23"/>
        <v>0</v>
      </c>
      <c r="J108" s="4">
        <f t="shared" si="23"/>
        <v>0</v>
      </c>
      <c r="K108" s="4">
        <f t="shared" si="23"/>
        <v>0</v>
      </c>
      <c r="L108" s="4">
        <f t="shared" si="23"/>
        <v>4</v>
      </c>
      <c r="M108" s="4">
        <f t="shared" si="23"/>
        <v>0</v>
      </c>
    </row>
    <row r="109" spans="1:13" ht="12.75">
      <c r="A109" t="s">
        <v>101</v>
      </c>
      <c r="B109" t="s">
        <v>10</v>
      </c>
      <c r="C109" s="1">
        <f t="shared" si="14"/>
        <v>232</v>
      </c>
      <c r="D109" s="1">
        <v>113</v>
      </c>
      <c r="E109" s="1">
        <v>31</v>
      </c>
      <c r="F109" s="1">
        <v>0</v>
      </c>
      <c r="G109" s="1">
        <v>0</v>
      </c>
      <c r="H109" s="1">
        <v>1</v>
      </c>
      <c r="I109" s="1">
        <v>0</v>
      </c>
      <c r="J109" s="1">
        <v>0</v>
      </c>
      <c r="K109" s="1">
        <v>8</v>
      </c>
      <c r="L109" s="1">
        <v>79</v>
      </c>
      <c r="M109" s="1">
        <v>0</v>
      </c>
    </row>
    <row r="110" spans="1:13" ht="12.75">
      <c r="A110" t="s">
        <v>101</v>
      </c>
      <c r="B110" t="s">
        <v>2</v>
      </c>
      <c r="C110" s="1">
        <f t="shared" si="14"/>
        <v>2143</v>
      </c>
      <c r="D110" s="1">
        <v>1671</v>
      </c>
      <c r="E110" s="1">
        <v>374</v>
      </c>
      <c r="F110" s="1">
        <v>6</v>
      </c>
      <c r="G110" s="1">
        <v>0</v>
      </c>
      <c r="H110" s="1">
        <v>1</v>
      </c>
      <c r="I110" s="1">
        <v>0</v>
      </c>
      <c r="J110" s="1">
        <v>0</v>
      </c>
      <c r="K110" s="1">
        <v>0</v>
      </c>
      <c r="L110" s="1">
        <v>44</v>
      </c>
      <c r="M110" s="1">
        <v>47</v>
      </c>
    </row>
    <row r="111" spans="1:13" ht="12.75">
      <c r="A111" t="s">
        <v>101</v>
      </c>
      <c r="B111" t="s">
        <v>102</v>
      </c>
      <c r="C111" s="1">
        <f t="shared" si="14"/>
        <v>117</v>
      </c>
      <c r="D111" s="1">
        <v>10</v>
      </c>
      <c r="E111" s="1">
        <v>11</v>
      </c>
      <c r="F111" s="1">
        <v>0</v>
      </c>
      <c r="G111" s="1">
        <v>0</v>
      </c>
      <c r="H111" s="1">
        <v>1</v>
      </c>
      <c r="I111" s="1">
        <v>0</v>
      </c>
      <c r="J111" s="1">
        <v>0</v>
      </c>
      <c r="K111" s="1">
        <v>0</v>
      </c>
      <c r="L111" s="1">
        <v>95</v>
      </c>
      <c r="M111" s="1">
        <v>0</v>
      </c>
    </row>
    <row r="112" spans="1:13" ht="12.75">
      <c r="A112" t="s">
        <v>101</v>
      </c>
      <c r="B112" t="s">
        <v>2</v>
      </c>
      <c r="C112" s="1">
        <f t="shared" si="14"/>
        <v>2247</v>
      </c>
      <c r="D112" s="1">
        <v>1756</v>
      </c>
      <c r="E112" s="1">
        <v>375</v>
      </c>
      <c r="F112" s="1">
        <v>5</v>
      </c>
      <c r="G112" s="1">
        <v>0</v>
      </c>
      <c r="H112" s="1">
        <v>1</v>
      </c>
      <c r="I112" s="1">
        <v>0</v>
      </c>
      <c r="J112" s="1">
        <v>0</v>
      </c>
      <c r="K112" s="1">
        <v>0</v>
      </c>
      <c r="L112" s="1">
        <v>40</v>
      </c>
      <c r="M112" s="1">
        <v>70</v>
      </c>
    </row>
    <row r="113" spans="1:13" ht="12.75">
      <c r="A113" t="s">
        <v>101</v>
      </c>
      <c r="B113" t="s">
        <v>2</v>
      </c>
      <c r="C113" s="1">
        <f t="shared" si="14"/>
        <v>1559</v>
      </c>
      <c r="D113" s="1">
        <v>1244</v>
      </c>
      <c r="E113" s="1">
        <v>199</v>
      </c>
      <c r="F113" s="1">
        <v>6</v>
      </c>
      <c r="G113" s="1">
        <v>0</v>
      </c>
      <c r="H113" s="1">
        <v>1</v>
      </c>
      <c r="I113" s="1">
        <v>0</v>
      </c>
      <c r="J113" s="1">
        <v>0</v>
      </c>
      <c r="K113" s="1">
        <v>0</v>
      </c>
      <c r="L113" s="1">
        <v>86</v>
      </c>
      <c r="M113" s="1">
        <v>23</v>
      </c>
    </row>
    <row r="114" spans="1:13" ht="12.75">
      <c r="A114" t="s">
        <v>101</v>
      </c>
      <c r="B114" t="s">
        <v>103</v>
      </c>
      <c r="C114" s="1">
        <f t="shared" si="14"/>
        <v>1199</v>
      </c>
      <c r="D114" s="1">
        <v>942</v>
      </c>
      <c r="E114" s="1">
        <v>199</v>
      </c>
      <c r="F114" s="1">
        <v>7</v>
      </c>
      <c r="G114" s="1">
        <v>1</v>
      </c>
      <c r="H114" s="1">
        <v>1</v>
      </c>
      <c r="I114" s="1">
        <v>0</v>
      </c>
      <c r="J114" s="1">
        <v>0</v>
      </c>
      <c r="K114" s="1">
        <v>21</v>
      </c>
      <c r="L114" s="1">
        <v>23</v>
      </c>
      <c r="M114" s="1">
        <v>5</v>
      </c>
    </row>
    <row r="115" spans="1:13" ht="12.75">
      <c r="A115" t="s">
        <v>101</v>
      </c>
      <c r="B115" t="s">
        <v>192</v>
      </c>
      <c r="C115" s="1">
        <f t="shared" si="14"/>
        <v>2</v>
      </c>
      <c r="D115" s="1">
        <v>0</v>
      </c>
      <c r="E115" s="1">
        <v>1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</row>
    <row r="116" spans="1:13" ht="12.75">
      <c r="A116" s="9" t="s">
        <v>215</v>
      </c>
      <c r="C116" s="4">
        <f t="shared" si="14"/>
        <v>7499</v>
      </c>
      <c r="D116" s="4">
        <f>+D109+D110+D111+D112+D113+D114+D115</f>
        <v>5736</v>
      </c>
      <c r="E116" s="4">
        <f aca="true" t="shared" si="24" ref="E116:M116">+E109+E110+E111+E112+E113+E114+E115</f>
        <v>1190</v>
      </c>
      <c r="F116" s="4">
        <f t="shared" si="24"/>
        <v>25</v>
      </c>
      <c r="G116" s="4">
        <f t="shared" si="24"/>
        <v>1</v>
      </c>
      <c r="H116" s="4">
        <f t="shared" si="24"/>
        <v>6</v>
      </c>
      <c r="I116" s="4">
        <f t="shared" si="24"/>
        <v>0</v>
      </c>
      <c r="J116" s="4">
        <f t="shared" si="24"/>
        <v>0</v>
      </c>
      <c r="K116" s="4">
        <f t="shared" si="24"/>
        <v>29</v>
      </c>
      <c r="L116" s="4">
        <f t="shared" si="24"/>
        <v>367</v>
      </c>
      <c r="M116" s="4">
        <f t="shared" si="24"/>
        <v>145</v>
      </c>
    </row>
    <row r="117" spans="1:13" ht="12.75">
      <c r="A117" t="s">
        <v>90</v>
      </c>
      <c r="B117" t="s">
        <v>91</v>
      </c>
      <c r="C117" s="1">
        <f t="shared" si="14"/>
        <v>118</v>
      </c>
      <c r="D117" s="1">
        <v>97</v>
      </c>
      <c r="E117" s="1">
        <v>12</v>
      </c>
      <c r="F117" s="1">
        <v>2</v>
      </c>
      <c r="G117" s="1">
        <v>0</v>
      </c>
      <c r="H117" s="1">
        <v>0</v>
      </c>
      <c r="I117" s="1">
        <v>0</v>
      </c>
      <c r="J117" s="1">
        <v>0</v>
      </c>
      <c r="K117" s="1">
        <v>3</v>
      </c>
      <c r="L117" s="1">
        <v>4</v>
      </c>
      <c r="M117" s="1">
        <v>0</v>
      </c>
    </row>
    <row r="118" spans="1:13" ht="12.75">
      <c r="A118" s="9" t="s">
        <v>216</v>
      </c>
      <c r="C118" s="4">
        <f t="shared" si="14"/>
        <v>118</v>
      </c>
      <c r="D118" s="4">
        <f>+D117</f>
        <v>97</v>
      </c>
      <c r="E118" s="4">
        <f aca="true" t="shared" si="25" ref="E118:M118">+E117</f>
        <v>12</v>
      </c>
      <c r="F118" s="4">
        <f t="shared" si="25"/>
        <v>2</v>
      </c>
      <c r="G118" s="4">
        <f t="shared" si="25"/>
        <v>0</v>
      </c>
      <c r="H118" s="4">
        <f t="shared" si="25"/>
        <v>0</v>
      </c>
      <c r="I118" s="4">
        <f t="shared" si="25"/>
        <v>0</v>
      </c>
      <c r="J118" s="4">
        <f t="shared" si="25"/>
        <v>0</v>
      </c>
      <c r="K118" s="4">
        <f t="shared" si="25"/>
        <v>3</v>
      </c>
      <c r="L118" s="4">
        <f t="shared" si="25"/>
        <v>4</v>
      </c>
      <c r="M118" s="4">
        <f t="shared" si="25"/>
        <v>0</v>
      </c>
    </row>
    <row r="119" spans="1:13" ht="12.75">
      <c r="A119" t="s">
        <v>105</v>
      </c>
      <c r="B119" t="s">
        <v>2</v>
      </c>
      <c r="C119" s="1">
        <f t="shared" si="14"/>
        <v>398</v>
      </c>
      <c r="D119" s="1">
        <v>268</v>
      </c>
      <c r="E119" s="1">
        <v>63</v>
      </c>
      <c r="F119" s="1">
        <v>1</v>
      </c>
      <c r="G119" s="1">
        <v>0</v>
      </c>
      <c r="H119" s="1">
        <v>4</v>
      </c>
      <c r="I119" s="1">
        <v>0</v>
      </c>
      <c r="J119" s="1">
        <v>0</v>
      </c>
      <c r="K119" s="1">
        <v>0</v>
      </c>
      <c r="L119" s="1">
        <v>26</v>
      </c>
      <c r="M119" s="1">
        <v>36</v>
      </c>
    </row>
    <row r="120" spans="1:13" ht="12.75">
      <c r="A120" t="s">
        <v>105</v>
      </c>
      <c r="B120" t="s">
        <v>106</v>
      </c>
      <c r="C120" s="1">
        <f t="shared" si="14"/>
        <v>397</v>
      </c>
      <c r="D120" s="1">
        <v>304</v>
      </c>
      <c r="E120" s="1">
        <v>60</v>
      </c>
      <c r="F120" s="1">
        <v>2</v>
      </c>
      <c r="G120" s="1">
        <v>0</v>
      </c>
      <c r="H120" s="1">
        <v>1</v>
      </c>
      <c r="I120" s="1">
        <v>0</v>
      </c>
      <c r="J120" s="1">
        <v>0</v>
      </c>
      <c r="K120" s="1">
        <v>0</v>
      </c>
      <c r="L120" s="1">
        <v>30</v>
      </c>
      <c r="M120" s="1">
        <v>0</v>
      </c>
    </row>
    <row r="121" spans="1:13" ht="12.75">
      <c r="A121" t="s">
        <v>105</v>
      </c>
      <c r="B121" t="s">
        <v>107</v>
      </c>
      <c r="C121" s="1">
        <f t="shared" si="14"/>
        <v>22</v>
      </c>
      <c r="D121" s="1">
        <v>0</v>
      </c>
      <c r="E121" s="1">
        <v>0</v>
      </c>
      <c r="F121" s="1">
        <v>2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20</v>
      </c>
      <c r="M121" s="1">
        <v>0</v>
      </c>
    </row>
    <row r="122" spans="1:13" ht="12.75">
      <c r="A122" t="s">
        <v>105</v>
      </c>
      <c r="B122" t="s">
        <v>108</v>
      </c>
      <c r="C122" s="1">
        <f t="shared" si="14"/>
        <v>715</v>
      </c>
      <c r="D122" s="1">
        <v>471</v>
      </c>
      <c r="E122" s="1">
        <v>81</v>
      </c>
      <c r="F122" s="1">
        <v>4</v>
      </c>
      <c r="G122" s="1">
        <v>1</v>
      </c>
      <c r="H122" s="1">
        <v>1</v>
      </c>
      <c r="I122" s="1">
        <v>0</v>
      </c>
      <c r="J122" s="1">
        <v>0</v>
      </c>
      <c r="K122" s="1">
        <v>13</v>
      </c>
      <c r="L122" s="1">
        <v>140</v>
      </c>
      <c r="M122" s="1">
        <v>4</v>
      </c>
    </row>
    <row r="123" spans="1:13" ht="12.75">
      <c r="A123" t="s">
        <v>105</v>
      </c>
      <c r="B123" t="s">
        <v>2</v>
      </c>
      <c r="C123" s="1">
        <f t="shared" si="14"/>
        <v>3023</v>
      </c>
      <c r="D123" s="1">
        <v>2551</v>
      </c>
      <c r="E123" s="1">
        <v>373</v>
      </c>
      <c r="F123" s="1">
        <v>1</v>
      </c>
      <c r="G123" s="1">
        <v>0</v>
      </c>
      <c r="H123" s="1">
        <v>1</v>
      </c>
      <c r="I123" s="1">
        <v>0</v>
      </c>
      <c r="J123" s="1">
        <v>0</v>
      </c>
      <c r="K123" s="1">
        <v>0</v>
      </c>
      <c r="L123" s="1">
        <v>66</v>
      </c>
      <c r="M123" s="1">
        <v>31</v>
      </c>
    </row>
    <row r="124" spans="1:13" ht="12.75">
      <c r="A124" t="s">
        <v>105</v>
      </c>
      <c r="B124" s="5" t="s">
        <v>190</v>
      </c>
      <c r="C124" s="1">
        <f t="shared" si="14"/>
        <v>804</v>
      </c>
      <c r="D124" s="8">
        <v>587</v>
      </c>
      <c r="E124" s="8">
        <v>92</v>
      </c>
      <c r="F124" s="8">
        <v>1</v>
      </c>
      <c r="G124" s="8">
        <v>1</v>
      </c>
      <c r="H124" s="8">
        <v>1</v>
      </c>
      <c r="I124" s="8">
        <v>0</v>
      </c>
      <c r="J124" s="8">
        <v>0</v>
      </c>
      <c r="K124" s="8">
        <v>12</v>
      </c>
      <c r="L124" s="8">
        <v>110</v>
      </c>
      <c r="M124" s="8">
        <v>0</v>
      </c>
    </row>
    <row r="125" spans="1:13" ht="12.75">
      <c r="A125" s="9" t="s">
        <v>217</v>
      </c>
      <c r="C125" s="4">
        <f t="shared" si="14"/>
        <v>5359</v>
      </c>
      <c r="D125" s="4">
        <f>+D119+D120+D121+D122+D123+D124</f>
        <v>4181</v>
      </c>
      <c r="E125" s="4">
        <f aca="true" t="shared" si="26" ref="E125:M125">+E119+E120+E121+E122+E123+E124</f>
        <v>669</v>
      </c>
      <c r="F125" s="4">
        <f t="shared" si="26"/>
        <v>11</v>
      </c>
      <c r="G125" s="4">
        <f t="shared" si="26"/>
        <v>2</v>
      </c>
      <c r="H125" s="4">
        <f t="shared" si="26"/>
        <v>8</v>
      </c>
      <c r="I125" s="4">
        <f t="shared" si="26"/>
        <v>0</v>
      </c>
      <c r="J125" s="4">
        <f t="shared" si="26"/>
        <v>0</v>
      </c>
      <c r="K125" s="4">
        <f t="shared" si="26"/>
        <v>25</v>
      </c>
      <c r="L125" s="4">
        <f t="shared" si="26"/>
        <v>392</v>
      </c>
      <c r="M125" s="4">
        <f t="shared" si="26"/>
        <v>71</v>
      </c>
    </row>
    <row r="126" spans="1:13" ht="12.75">
      <c r="A126" t="s">
        <v>109</v>
      </c>
      <c r="B126" t="s">
        <v>110</v>
      </c>
      <c r="C126" s="1">
        <f t="shared" si="14"/>
        <v>163</v>
      </c>
      <c r="D126" s="1">
        <v>102</v>
      </c>
      <c r="E126" s="1">
        <v>8</v>
      </c>
      <c r="F126" s="1">
        <v>2</v>
      </c>
      <c r="G126" s="1">
        <v>0</v>
      </c>
      <c r="H126" s="1">
        <v>1</v>
      </c>
      <c r="I126" s="1">
        <v>0</v>
      </c>
      <c r="J126" s="1">
        <v>0</v>
      </c>
      <c r="K126" s="1">
        <v>5</v>
      </c>
      <c r="L126" s="1">
        <v>45</v>
      </c>
      <c r="M126" s="1">
        <v>0</v>
      </c>
    </row>
    <row r="127" spans="1:13" ht="12.75">
      <c r="A127" t="s">
        <v>109</v>
      </c>
      <c r="B127" t="s">
        <v>111</v>
      </c>
      <c r="C127" s="1">
        <f t="shared" si="14"/>
        <v>238</v>
      </c>
      <c r="D127" s="1">
        <v>140</v>
      </c>
      <c r="E127" s="1">
        <v>23</v>
      </c>
      <c r="F127" s="1">
        <v>0</v>
      </c>
      <c r="G127" s="1">
        <v>0</v>
      </c>
      <c r="H127" s="1">
        <v>1</v>
      </c>
      <c r="I127" s="1">
        <v>0</v>
      </c>
      <c r="J127" s="1">
        <v>0</v>
      </c>
      <c r="K127" s="1">
        <v>0</v>
      </c>
      <c r="L127" s="1">
        <v>74</v>
      </c>
      <c r="M127" s="1">
        <v>0</v>
      </c>
    </row>
    <row r="128" spans="1:13" ht="12.75">
      <c r="A128" t="s">
        <v>109</v>
      </c>
      <c r="B128" t="s">
        <v>112</v>
      </c>
      <c r="C128" s="1">
        <f t="shared" si="14"/>
        <v>6741</v>
      </c>
      <c r="D128" s="1">
        <v>5784</v>
      </c>
      <c r="E128" s="1">
        <v>550</v>
      </c>
      <c r="F128" s="1">
        <v>37</v>
      </c>
      <c r="G128" s="1">
        <v>1</v>
      </c>
      <c r="H128" s="1">
        <v>1</v>
      </c>
      <c r="I128" s="1">
        <v>0</v>
      </c>
      <c r="J128" s="1">
        <v>0</v>
      </c>
      <c r="K128" s="1">
        <v>90</v>
      </c>
      <c r="L128" s="1">
        <v>260</v>
      </c>
      <c r="M128" s="1">
        <v>18</v>
      </c>
    </row>
    <row r="129" spans="1:13" ht="12.75">
      <c r="A129" t="s">
        <v>109</v>
      </c>
      <c r="B129" t="s">
        <v>113</v>
      </c>
      <c r="C129" s="1">
        <f t="shared" si="14"/>
        <v>993</v>
      </c>
      <c r="D129" s="1">
        <v>771</v>
      </c>
      <c r="E129" s="1">
        <v>53</v>
      </c>
      <c r="F129" s="1">
        <v>10</v>
      </c>
      <c r="G129" s="1">
        <v>1</v>
      </c>
      <c r="H129" s="1">
        <v>1</v>
      </c>
      <c r="I129" s="1">
        <v>0</v>
      </c>
      <c r="J129" s="1">
        <v>0</v>
      </c>
      <c r="K129" s="1">
        <v>0</v>
      </c>
      <c r="L129" s="1">
        <v>156</v>
      </c>
      <c r="M129" s="1">
        <v>1</v>
      </c>
    </row>
    <row r="130" spans="1:13" ht="12.75">
      <c r="A130" s="9" t="s">
        <v>218</v>
      </c>
      <c r="C130" s="4">
        <f t="shared" si="14"/>
        <v>8135</v>
      </c>
      <c r="D130" s="4">
        <f>+D126+D127+D128+D129</f>
        <v>6797</v>
      </c>
      <c r="E130" s="4">
        <f aca="true" t="shared" si="27" ref="E130:M130">+E126+E127+E128+E129</f>
        <v>634</v>
      </c>
      <c r="F130" s="4">
        <f t="shared" si="27"/>
        <v>49</v>
      </c>
      <c r="G130" s="4">
        <f t="shared" si="27"/>
        <v>2</v>
      </c>
      <c r="H130" s="4">
        <f t="shared" si="27"/>
        <v>4</v>
      </c>
      <c r="I130" s="4">
        <f t="shared" si="27"/>
        <v>0</v>
      </c>
      <c r="J130" s="4">
        <f t="shared" si="27"/>
        <v>0</v>
      </c>
      <c r="K130" s="4">
        <f t="shared" si="27"/>
        <v>95</v>
      </c>
      <c r="L130" s="4">
        <f t="shared" si="27"/>
        <v>535</v>
      </c>
      <c r="M130" s="4">
        <f t="shared" si="27"/>
        <v>19</v>
      </c>
    </row>
    <row r="131" spans="1:13" ht="12.75">
      <c r="A131" t="s">
        <v>114</v>
      </c>
      <c r="B131" t="s">
        <v>115</v>
      </c>
      <c r="C131" s="1">
        <f t="shared" si="14"/>
        <v>1081</v>
      </c>
      <c r="D131" s="1">
        <v>750</v>
      </c>
      <c r="E131" s="1">
        <v>179</v>
      </c>
      <c r="F131" s="1">
        <v>33</v>
      </c>
      <c r="G131" s="1">
        <v>1</v>
      </c>
      <c r="H131" s="1">
        <v>1</v>
      </c>
      <c r="I131" s="1">
        <v>0</v>
      </c>
      <c r="J131" s="1">
        <v>0</v>
      </c>
      <c r="K131" s="1">
        <v>18</v>
      </c>
      <c r="L131" s="1">
        <v>93</v>
      </c>
      <c r="M131" s="1">
        <v>6</v>
      </c>
    </row>
    <row r="132" spans="1:13" ht="12.75">
      <c r="A132" t="s">
        <v>114</v>
      </c>
      <c r="B132" t="s">
        <v>116</v>
      </c>
      <c r="C132" s="1">
        <f t="shared" si="14"/>
        <v>1045</v>
      </c>
      <c r="D132" s="1">
        <v>729</v>
      </c>
      <c r="E132" s="1">
        <v>146</v>
      </c>
      <c r="F132" s="1">
        <v>18</v>
      </c>
      <c r="G132" s="1">
        <v>1</v>
      </c>
      <c r="H132" s="1">
        <v>1</v>
      </c>
      <c r="I132" s="1">
        <v>0</v>
      </c>
      <c r="J132" s="1">
        <v>0</v>
      </c>
      <c r="K132" s="1">
        <v>12</v>
      </c>
      <c r="L132" s="1">
        <v>133</v>
      </c>
      <c r="M132" s="1">
        <v>5</v>
      </c>
    </row>
    <row r="133" spans="1:13" ht="12.75">
      <c r="A133" t="s">
        <v>114</v>
      </c>
      <c r="B133" t="s">
        <v>117</v>
      </c>
      <c r="C133" s="1">
        <f t="shared" si="14"/>
        <v>650</v>
      </c>
      <c r="D133" s="1">
        <v>496</v>
      </c>
      <c r="E133" s="1">
        <v>105</v>
      </c>
      <c r="F133" s="1">
        <v>4</v>
      </c>
      <c r="G133" s="1">
        <v>1</v>
      </c>
      <c r="H133" s="1">
        <v>1</v>
      </c>
      <c r="I133" s="1">
        <v>0</v>
      </c>
      <c r="J133" s="1">
        <v>0</v>
      </c>
      <c r="K133" s="1">
        <v>0</v>
      </c>
      <c r="L133" s="1">
        <v>43</v>
      </c>
      <c r="M133" s="1">
        <v>0</v>
      </c>
    </row>
    <row r="134" spans="1:13" ht="12.75">
      <c r="A134" t="s">
        <v>114</v>
      </c>
      <c r="B134" t="s">
        <v>118</v>
      </c>
      <c r="C134" s="1">
        <f t="shared" si="14"/>
        <v>444</v>
      </c>
      <c r="D134" s="1">
        <v>303</v>
      </c>
      <c r="E134" s="1">
        <v>61</v>
      </c>
      <c r="F134" s="1">
        <v>0</v>
      </c>
      <c r="G134" s="1">
        <v>0</v>
      </c>
      <c r="H134" s="1">
        <v>1</v>
      </c>
      <c r="I134" s="1">
        <v>0</v>
      </c>
      <c r="J134" s="1">
        <v>0</v>
      </c>
      <c r="K134" s="1">
        <v>13</v>
      </c>
      <c r="L134" s="1">
        <v>66</v>
      </c>
      <c r="M134" s="1">
        <v>0</v>
      </c>
    </row>
    <row r="135" spans="1:13" ht="12.75">
      <c r="A135" t="s">
        <v>114</v>
      </c>
      <c r="B135" t="s">
        <v>119</v>
      </c>
      <c r="C135" s="1">
        <f t="shared" si="14"/>
        <v>238</v>
      </c>
      <c r="D135" s="1">
        <v>201</v>
      </c>
      <c r="E135" s="1">
        <v>15</v>
      </c>
      <c r="F135" s="1">
        <v>1</v>
      </c>
      <c r="G135" s="1">
        <v>0</v>
      </c>
      <c r="H135" s="1">
        <v>1</v>
      </c>
      <c r="I135" s="1">
        <v>0</v>
      </c>
      <c r="J135" s="1">
        <v>0</v>
      </c>
      <c r="K135" s="1">
        <v>0</v>
      </c>
      <c r="L135" s="1">
        <v>20</v>
      </c>
      <c r="M135" s="1">
        <v>0</v>
      </c>
    </row>
    <row r="136" spans="1:13" ht="12.75">
      <c r="A136" t="s">
        <v>114</v>
      </c>
      <c r="B136" t="s">
        <v>120</v>
      </c>
      <c r="C136" s="1">
        <f t="shared" si="14"/>
        <v>322</v>
      </c>
      <c r="D136" s="1">
        <v>205</v>
      </c>
      <c r="E136" s="1">
        <v>55</v>
      </c>
      <c r="F136" s="1">
        <v>1</v>
      </c>
      <c r="G136" s="1">
        <v>1</v>
      </c>
      <c r="H136" s="1">
        <v>1</v>
      </c>
      <c r="I136" s="1">
        <v>0</v>
      </c>
      <c r="J136" s="1">
        <v>0</v>
      </c>
      <c r="K136" s="1">
        <v>7</v>
      </c>
      <c r="L136" s="1">
        <v>42</v>
      </c>
      <c r="M136" s="1">
        <v>10</v>
      </c>
    </row>
    <row r="137" spans="1:13" ht="12.75">
      <c r="A137" t="s">
        <v>114</v>
      </c>
      <c r="B137" t="s">
        <v>121</v>
      </c>
      <c r="C137" s="1">
        <f aca="true" t="shared" si="28" ref="C137:C200">SUM(D137:M137)</f>
        <v>811</v>
      </c>
      <c r="D137" s="1">
        <v>551</v>
      </c>
      <c r="E137" s="1">
        <v>112</v>
      </c>
      <c r="F137" s="1">
        <v>14</v>
      </c>
      <c r="G137" s="1">
        <v>0</v>
      </c>
      <c r="H137" s="1">
        <v>1</v>
      </c>
      <c r="I137" s="1">
        <v>0</v>
      </c>
      <c r="J137" s="1">
        <v>0</v>
      </c>
      <c r="K137" s="1">
        <v>22</v>
      </c>
      <c r="L137" s="1">
        <v>111</v>
      </c>
      <c r="M137" s="1">
        <v>0</v>
      </c>
    </row>
    <row r="138" spans="1:13" ht="12.75">
      <c r="A138" t="s">
        <v>114</v>
      </c>
      <c r="B138" t="s">
        <v>122</v>
      </c>
      <c r="C138" s="1">
        <f t="shared" si="28"/>
        <v>225</v>
      </c>
      <c r="D138" s="1">
        <v>144</v>
      </c>
      <c r="E138" s="1">
        <v>18</v>
      </c>
      <c r="F138" s="1">
        <v>3</v>
      </c>
      <c r="G138" s="1">
        <v>0</v>
      </c>
      <c r="H138" s="1">
        <v>1</v>
      </c>
      <c r="I138" s="1">
        <v>0</v>
      </c>
      <c r="J138" s="1">
        <v>0</v>
      </c>
      <c r="K138" s="1">
        <v>0</v>
      </c>
      <c r="L138" s="1">
        <v>59</v>
      </c>
      <c r="M138" s="1">
        <v>0</v>
      </c>
    </row>
    <row r="139" spans="1:13" ht="12.75">
      <c r="A139" t="s">
        <v>114</v>
      </c>
      <c r="B139" t="s">
        <v>123</v>
      </c>
      <c r="C139" s="1">
        <f t="shared" si="28"/>
        <v>236</v>
      </c>
      <c r="D139" s="1">
        <v>144</v>
      </c>
      <c r="E139" s="1">
        <v>13</v>
      </c>
      <c r="F139" s="1">
        <v>1</v>
      </c>
      <c r="G139" s="1">
        <v>0</v>
      </c>
      <c r="H139" s="1">
        <v>1</v>
      </c>
      <c r="I139" s="1">
        <v>0</v>
      </c>
      <c r="J139" s="1">
        <v>0</v>
      </c>
      <c r="K139" s="1">
        <v>0</v>
      </c>
      <c r="L139" s="1">
        <v>77</v>
      </c>
      <c r="M139" s="1">
        <v>0</v>
      </c>
    </row>
    <row r="140" spans="1:13" ht="12.75">
      <c r="A140" t="s">
        <v>114</v>
      </c>
      <c r="B140" t="s">
        <v>124</v>
      </c>
      <c r="C140" s="1">
        <f t="shared" si="28"/>
        <v>12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12</v>
      </c>
      <c r="M140" s="1">
        <v>0</v>
      </c>
    </row>
    <row r="141" spans="1:13" ht="12.75">
      <c r="A141" t="s">
        <v>114</v>
      </c>
      <c r="B141" t="s">
        <v>2</v>
      </c>
      <c r="C141" s="1">
        <f t="shared" si="28"/>
        <v>7609</v>
      </c>
      <c r="D141" s="1">
        <v>6186</v>
      </c>
      <c r="E141" s="1">
        <v>1073</v>
      </c>
      <c r="F141" s="1">
        <v>17</v>
      </c>
      <c r="G141" s="1">
        <v>0</v>
      </c>
      <c r="H141" s="1">
        <v>1</v>
      </c>
      <c r="I141" s="1">
        <v>0</v>
      </c>
      <c r="J141" s="1">
        <v>0</v>
      </c>
      <c r="K141" s="1">
        <v>0</v>
      </c>
      <c r="L141" s="1">
        <v>292</v>
      </c>
      <c r="M141" s="1">
        <v>40</v>
      </c>
    </row>
    <row r="142" spans="1:13" ht="12.75">
      <c r="A142" s="9" t="s">
        <v>219</v>
      </c>
      <c r="C142" s="4">
        <f t="shared" si="28"/>
        <v>12673</v>
      </c>
      <c r="D142" s="4">
        <f>+D131+D132+D133+D134+D135+D136+D137+D138+D139+D140+D141</f>
        <v>9709</v>
      </c>
      <c r="E142" s="4">
        <f aca="true" t="shared" si="29" ref="E142:M142">+E131+E132+E133+E134+E135+E136+E137+E138+E139+E140+E141</f>
        <v>1777</v>
      </c>
      <c r="F142" s="4">
        <f t="shared" si="29"/>
        <v>92</v>
      </c>
      <c r="G142" s="4">
        <f t="shared" si="29"/>
        <v>4</v>
      </c>
      <c r="H142" s="4">
        <f t="shared" si="29"/>
        <v>10</v>
      </c>
      <c r="I142" s="4">
        <f t="shared" si="29"/>
        <v>0</v>
      </c>
      <c r="J142" s="4">
        <f t="shared" si="29"/>
        <v>0</v>
      </c>
      <c r="K142" s="4">
        <f t="shared" si="29"/>
        <v>72</v>
      </c>
      <c r="L142" s="4">
        <f t="shared" si="29"/>
        <v>948</v>
      </c>
      <c r="M142" s="4">
        <f t="shared" si="29"/>
        <v>61</v>
      </c>
    </row>
    <row r="143" spans="1:13" ht="12.75">
      <c r="A143" t="s">
        <v>125</v>
      </c>
      <c r="B143" t="s">
        <v>2</v>
      </c>
      <c r="C143" s="1">
        <f t="shared" si="28"/>
        <v>4025</v>
      </c>
      <c r="D143" s="1">
        <v>3209</v>
      </c>
      <c r="E143" s="1">
        <v>606</v>
      </c>
      <c r="F143" s="1">
        <v>8</v>
      </c>
      <c r="G143" s="1">
        <v>0</v>
      </c>
      <c r="H143" s="1">
        <v>1</v>
      </c>
      <c r="I143" s="1">
        <v>0</v>
      </c>
      <c r="J143" s="1">
        <v>0</v>
      </c>
      <c r="K143" s="1">
        <v>0</v>
      </c>
      <c r="L143" s="1">
        <v>166</v>
      </c>
      <c r="M143" s="1">
        <v>35</v>
      </c>
    </row>
    <row r="144" spans="1:13" ht="12.75">
      <c r="A144" s="9" t="s">
        <v>220</v>
      </c>
      <c r="C144" s="4">
        <f t="shared" si="28"/>
        <v>4025</v>
      </c>
      <c r="D144" s="4">
        <f>+D143</f>
        <v>3209</v>
      </c>
      <c r="E144" s="4">
        <f aca="true" t="shared" si="30" ref="E144:M144">+E143</f>
        <v>606</v>
      </c>
      <c r="F144" s="4">
        <f t="shared" si="30"/>
        <v>8</v>
      </c>
      <c r="G144" s="4">
        <f t="shared" si="30"/>
        <v>0</v>
      </c>
      <c r="H144" s="4">
        <f t="shared" si="30"/>
        <v>1</v>
      </c>
      <c r="I144" s="4">
        <f t="shared" si="30"/>
        <v>0</v>
      </c>
      <c r="J144" s="4">
        <f t="shared" si="30"/>
        <v>0</v>
      </c>
      <c r="K144" s="4">
        <f t="shared" si="30"/>
        <v>0</v>
      </c>
      <c r="L144" s="4">
        <f t="shared" si="30"/>
        <v>166</v>
      </c>
      <c r="M144" s="4">
        <f t="shared" si="30"/>
        <v>35</v>
      </c>
    </row>
    <row r="145" spans="1:13" ht="12.75">
      <c r="A145" t="s">
        <v>126</v>
      </c>
      <c r="B145" t="s">
        <v>127</v>
      </c>
      <c r="C145" s="1">
        <f t="shared" si="28"/>
        <v>565</v>
      </c>
      <c r="D145" s="1">
        <v>436</v>
      </c>
      <c r="E145" s="1">
        <v>82</v>
      </c>
      <c r="F145" s="1">
        <v>14</v>
      </c>
      <c r="G145" s="1">
        <v>0</v>
      </c>
      <c r="H145" s="1">
        <v>1</v>
      </c>
      <c r="I145" s="1">
        <v>0</v>
      </c>
      <c r="J145" s="1">
        <v>0</v>
      </c>
      <c r="K145" s="1">
        <v>10</v>
      </c>
      <c r="L145" s="1">
        <v>21</v>
      </c>
      <c r="M145" s="1">
        <v>1</v>
      </c>
    </row>
    <row r="146" spans="1:13" ht="12.75">
      <c r="A146" t="s">
        <v>126</v>
      </c>
      <c r="B146" t="s">
        <v>128</v>
      </c>
      <c r="C146" s="1">
        <f t="shared" si="28"/>
        <v>674</v>
      </c>
      <c r="D146" s="1">
        <v>347</v>
      </c>
      <c r="E146" s="1">
        <v>28</v>
      </c>
      <c r="F146" s="1">
        <v>3</v>
      </c>
      <c r="G146" s="1">
        <v>1</v>
      </c>
      <c r="H146" s="1">
        <v>1</v>
      </c>
      <c r="I146" s="1">
        <v>0</v>
      </c>
      <c r="J146" s="1">
        <v>0</v>
      </c>
      <c r="K146" s="1">
        <v>15</v>
      </c>
      <c r="L146" s="1">
        <v>269</v>
      </c>
      <c r="M146" s="1">
        <v>10</v>
      </c>
    </row>
    <row r="147" spans="1:13" ht="12.75">
      <c r="A147" t="s">
        <v>126</v>
      </c>
      <c r="B147" t="s">
        <v>129</v>
      </c>
      <c r="C147" s="1">
        <f t="shared" si="28"/>
        <v>276</v>
      </c>
      <c r="D147" s="1">
        <v>143</v>
      </c>
      <c r="E147" s="1">
        <v>20</v>
      </c>
      <c r="F147" s="1">
        <v>0</v>
      </c>
      <c r="G147" s="1">
        <v>1</v>
      </c>
      <c r="H147" s="1">
        <v>1</v>
      </c>
      <c r="I147" s="1">
        <v>0</v>
      </c>
      <c r="J147" s="1">
        <v>0</v>
      </c>
      <c r="K147" s="1">
        <v>10</v>
      </c>
      <c r="L147" s="1">
        <v>101</v>
      </c>
      <c r="M147" s="1">
        <v>0</v>
      </c>
    </row>
    <row r="148" spans="1:13" ht="12.75">
      <c r="A148" t="s">
        <v>126</v>
      </c>
      <c r="B148" t="s">
        <v>130</v>
      </c>
      <c r="C148" s="1">
        <f t="shared" si="28"/>
        <v>148</v>
      </c>
      <c r="D148" s="1">
        <v>0</v>
      </c>
      <c r="E148" s="1">
        <v>1</v>
      </c>
      <c r="F148" s="1">
        <v>5</v>
      </c>
      <c r="G148" s="1">
        <v>0</v>
      </c>
      <c r="H148" s="1">
        <v>0</v>
      </c>
      <c r="I148" s="1">
        <v>0</v>
      </c>
      <c r="J148" s="1">
        <v>0</v>
      </c>
      <c r="K148" s="1">
        <v>2</v>
      </c>
      <c r="L148" s="1">
        <v>139</v>
      </c>
      <c r="M148" s="1">
        <v>1</v>
      </c>
    </row>
    <row r="149" spans="1:13" ht="12.75">
      <c r="A149" t="s">
        <v>126</v>
      </c>
      <c r="B149" t="s">
        <v>131</v>
      </c>
      <c r="C149" s="1">
        <f t="shared" si="28"/>
        <v>108</v>
      </c>
      <c r="D149" s="1">
        <v>44</v>
      </c>
      <c r="E149" s="1">
        <v>5</v>
      </c>
      <c r="F149" s="1">
        <v>4</v>
      </c>
      <c r="G149" s="1">
        <v>0</v>
      </c>
      <c r="H149" s="1">
        <v>1</v>
      </c>
      <c r="I149" s="1">
        <v>0</v>
      </c>
      <c r="J149" s="1">
        <v>0</v>
      </c>
      <c r="K149" s="1">
        <v>2</v>
      </c>
      <c r="L149" s="1">
        <v>51</v>
      </c>
      <c r="M149" s="1">
        <v>1</v>
      </c>
    </row>
    <row r="150" spans="1:13" ht="12.75">
      <c r="A150" t="s">
        <v>126</v>
      </c>
      <c r="B150" t="s">
        <v>10</v>
      </c>
      <c r="C150" s="1">
        <f t="shared" si="28"/>
        <v>25</v>
      </c>
      <c r="D150" s="1">
        <v>0</v>
      </c>
      <c r="E150" s="1">
        <v>2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23</v>
      </c>
      <c r="M150" s="1">
        <v>0</v>
      </c>
    </row>
    <row r="151" spans="1:13" ht="12.75">
      <c r="A151" t="s">
        <v>126</v>
      </c>
      <c r="B151" t="s">
        <v>2</v>
      </c>
      <c r="C151" s="1">
        <f t="shared" si="28"/>
        <v>37710</v>
      </c>
      <c r="D151" s="1">
        <v>32840</v>
      </c>
      <c r="E151" s="1">
        <v>4449</v>
      </c>
      <c r="F151" s="1">
        <v>63</v>
      </c>
      <c r="G151" s="1">
        <v>0</v>
      </c>
      <c r="H151" s="1">
        <v>1</v>
      </c>
      <c r="I151" s="1">
        <v>0</v>
      </c>
      <c r="J151" s="1">
        <v>0</v>
      </c>
      <c r="K151" s="1">
        <v>0</v>
      </c>
      <c r="L151" s="1">
        <v>267</v>
      </c>
      <c r="M151" s="1">
        <v>90</v>
      </c>
    </row>
    <row r="152" spans="1:13" ht="12.75">
      <c r="A152" t="s">
        <v>126</v>
      </c>
      <c r="B152" t="s">
        <v>192</v>
      </c>
      <c r="C152" s="1">
        <f t="shared" si="28"/>
        <v>12</v>
      </c>
      <c r="D152" s="1">
        <v>0</v>
      </c>
      <c r="E152" s="1">
        <v>4</v>
      </c>
      <c r="F152" s="1">
        <v>8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</row>
    <row r="153" spans="1:13" ht="12.75">
      <c r="A153" s="9" t="s">
        <v>221</v>
      </c>
      <c r="C153" s="4">
        <f t="shared" si="28"/>
        <v>39518</v>
      </c>
      <c r="D153" s="4">
        <f>+D145+D146+D147+D148+D149+D150+D151+D152</f>
        <v>33810</v>
      </c>
      <c r="E153" s="4">
        <f aca="true" t="shared" si="31" ref="E153:M153">+E145+E146+E147+E148+E149+E150+E151+E152</f>
        <v>4591</v>
      </c>
      <c r="F153" s="4">
        <f t="shared" si="31"/>
        <v>97</v>
      </c>
      <c r="G153" s="4">
        <f t="shared" si="31"/>
        <v>2</v>
      </c>
      <c r="H153" s="4">
        <f t="shared" si="31"/>
        <v>5</v>
      </c>
      <c r="I153" s="4">
        <f t="shared" si="31"/>
        <v>0</v>
      </c>
      <c r="J153" s="4">
        <f t="shared" si="31"/>
        <v>0</v>
      </c>
      <c r="K153" s="4">
        <f t="shared" si="31"/>
        <v>39</v>
      </c>
      <c r="L153" s="4">
        <f t="shared" si="31"/>
        <v>871</v>
      </c>
      <c r="M153" s="4">
        <f t="shared" si="31"/>
        <v>103</v>
      </c>
    </row>
    <row r="154" spans="1:13" ht="12.75">
      <c r="A154" t="s">
        <v>132</v>
      </c>
      <c r="B154" t="s">
        <v>107</v>
      </c>
      <c r="C154" s="1">
        <f t="shared" si="28"/>
        <v>461</v>
      </c>
      <c r="D154" s="1">
        <v>130</v>
      </c>
      <c r="E154" s="1">
        <v>22</v>
      </c>
      <c r="F154" s="1">
        <v>13</v>
      </c>
      <c r="G154" s="1">
        <v>0</v>
      </c>
      <c r="H154" s="1">
        <v>1</v>
      </c>
      <c r="I154" s="1">
        <v>0</v>
      </c>
      <c r="J154" s="1">
        <v>0</v>
      </c>
      <c r="K154" s="1">
        <v>0</v>
      </c>
      <c r="L154" s="1">
        <v>295</v>
      </c>
      <c r="M154" s="1">
        <v>0</v>
      </c>
    </row>
    <row r="155" spans="1:13" ht="12.75">
      <c r="A155" t="s">
        <v>132</v>
      </c>
      <c r="B155" t="s">
        <v>2</v>
      </c>
      <c r="C155" s="1">
        <f t="shared" si="28"/>
        <v>3977</v>
      </c>
      <c r="D155" s="1">
        <v>3309</v>
      </c>
      <c r="E155" s="1">
        <v>526</v>
      </c>
      <c r="F155" s="1">
        <v>8</v>
      </c>
      <c r="G155" s="1">
        <v>0</v>
      </c>
      <c r="H155" s="1">
        <v>1</v>
      </c>
      <c r="I155" s="1">
        <v>0</v>
      </c>
      <c r="J155" s="1">
        <v>0</v>
      </c>
      <c r="K155" s="1">
        <v>0</v>
      </c>
      <c r="L155" s="1">
        <v>63</v>
      </c>
      <c r="M155" s="1">
        <v>70</v>
      </c>
    </row>
    <row r="156" spans="1:13" ht="12.75">
      <c r="A156" t="s">
        <v>132</v>
      </c>
      <c r="B156" t="s">
        <v>2</v>
      </c>
      <c r="C156" s="1">
        <f t="shared" si="28"/>
        <v>1771</v>
      </c>
      <c r="D156" s="1">
        <v>1443</v>
      </c>
      <c r="E156" s="1">
        <v>238</v>
      </c>
      <c r="F156" s="1">
        <v>3</v>
      </c>
      <c r="G156" s="1">
        <v>0</v>
      </c>
      <c r="H156" s="1">
        <v>1</v>
      </c>
      <c r="I156" s="1">
        <v>0</v>
      </c>
      <c r="J156" s="1">
        <v>0</v>
      </c>
      <c r="K156" s="1">
        <v>0</v>
      </c>
      <c r="L156" s="1">
        <v>16</v>
      </c>
      <c r="M156" s="1">
        <v>70</v>
      </c>
    </row>
    <row r="157" spans="1:13" ht="12.75">
      <c r="A157" t="s">
        <v>132</v>
      </c>
      <c r="B157" t="s">
        <v>102</v>
      </c>
      <c r="C157" s="1">
        <f t="shared" si="28"/>
        <v>103</v>
      </c>
      <c r="D157" s="1">
        <v>40</v>
      </c>
      <c r="E157" s="1">
        <v>17</v>
      </c>
      <c r="F157" s="1">
        <v>0</v>
      </c>
      <c r="G157" s="1">
        <v>0</v>
      </c>
      <c r="H157" s="1">
        <v>1</v>
      </c>
      <c r="I157" s="1">
        <v>0</v>
      </c>
      <c r="J157" s="1">
        <v>0</v>
      </c>
      <c r="K157" s="1">
        <v>0</v>
      </c>
      <c r="L157" s="1">
        <v>45</v>
      </c>
      <c r="M157" s="1">
        <v>0</v>
      </c>
    </row>
    <row r="158" spans="1:13" ht="12.75">
      <c r="A158" t="s">
        <v>132</v>
      </c>
      <c r="B158" t="s">
        <v>2</v>
      </c>
      <c r="C158" s="1">
        <f t="shared" si="28"/>
        <v>1374</v>
      </c>
      <c r="D158" s="1">
        <v>1096</v>
      </c>
      <c r="E158" s="1">
        <v>159</v>
      </c>
      <c r="F158" s="1">
        <v>2</v>
      </c>
      <c r="G158" s="1">
        <v>0</v>
      </c>
      <c r="H158" s="1">
        <v>1</v>
      </c>
      <c r="I158" s="1">
        <v>0</v>
      </c>
      <c r="J158" s="1">
        <v>0</v>
      </c>
      <c r="K158" s="1">
        <v>0</v>
      </c>
      <c r="L158" s="1">
        <v>69</v>
      </c>
      <c r="M158" s="1">
        <v>47</v>
      </c>
    </row>
    <row r="159" spans="1:13" ht="12.75">
      <c r="A159" s="9" t="s">
        <v>222</v>
      </c>
      <c r="C159" s="4">
        <f t="shared" si="28"/>
        <v>7686</v>
      </c>
      <c r="D159" s="4">
        <f>+D154+D155+D156+D157+D158</f>
        <v>6018</v>
      </c>
      <c r="E159" s="4">
        <f aca="true" t="shared" si="32" ref="E159:M159">+E154+E155+E156+E157+E158</f>
        <v>962</v>
      </c>
      <c r="F159" s="4">
        <f t="shared" si="32"/>
        <v>26</v>
      </c>
      <c r="G159" s="4">
        <f t="shared" si="32"/>
        <v>0</v>
      </c>
      <c r="H159" s="4">
        <f t="shared" si="32"/>
        <v>5</v>
      </c>
      <c r="I159" s="4">
        <f t="shared" si="32"/>
        <v>0</v>
      </c>
      <c r="J159" s="4">
        <f t="shared" si="32"/>
        <v>0</v>
      </c>
      <c r="K159" s="4">
        <f t="shared" si="32"/>
        <v>0</v>
      </c>
      <c r="L159" s="4">
        <f t="shared" si="32"/>
        <v>488</v>
      </c>
      <c r="M159" s="4">
        <f t="shared" si="32"/>
        <v>187</v>
      </c>
    </row>
    <row r="160" spans="1:13" ht="12.75">
      <c r="A160" t="s">
        <v>133</v>
      </c>
      <c r="B160" t="s">
        <v>2</v>
      </c>
      <c r="C160" s="1">
        <f t="shared" si="28"/>
        <v>13344</v>
      </c>
      <c r="D160" s="1">
        <v>11056</v>
      </c>
      <c r="E160" s="1">
        <v>1897</v>
      </c>
      <c r="F160" s="1">
        <v>19</v>
      </c>
      <c r="G160" s="1">
        <v>0</v>
      </c>
      <c r="H160" s="1">
        <v>1</v>
      </c>
      <c r="I160" s="1">
        <v>0</v>
      </c>
      <c r="J160" s="1">
        <v>0</v>
      </c>
      <c r="K160" s="1">
        <v>0</v>
      </c>
      <c r="L160" s="1">
        <v>284</v>
      </c>
      <c r="M160" s="1">
        <v>87</v>
      </c>
    </row>
    <row r="161" spans="1:13" ht="12.75">
      <c r="A161" t="s">
        <v>133</v>
      </c>
      <c r="B161" t="s">
        <v>134</v>
      </c>
      <c r="C161" s="1">
        <f t="shared" si="28"/>
        <v>734</v>
      </c>
      <c r="D161" s="1">
        <v>470</v>
      </c>
      <c r="E161" s="1">
        <v>139</v>
      </c>
      <c r="F161" s="1">
        <v>1</v>
      </c>
      <c r="G161" s="1">
        <v>0</v>
      </c>
      <c r="H161" s="1">
        <v>1</v>
      </c>
      <c r="I161" s="1">
        <v>0</v>
      </c>
      <c r="J161" s="1">
        <v>0</v>
      </c>
      <c r="K161" s="1">
        <v>9</v>
      </c>
      <c r="L161" s="1">
        <v>114</v>
      </c>
      <c r="M161" s="1">
        <v>0</v>
      </c>
    </row>
    <row r="162" spans="1:13" ht="12.75">
      <c r="A162" t="s">
        <v>133</v>
      </c>
      <c r="B162" t="s">
        <v>135</v>
      </c>
      <c r="C162" s="1">
        <f t="shared" si="28"/>
        <v>600</v>
      </c>
      <c r="D162" s="1">
        <v>401</v>
      </c>
      <c r="E162" s="1">
        <v>130</v>
      </c>
      <c r="F162" s="1">
        <v>7</v>
      </c>
      <c r="G162" s="1">
        <v>0</v>
      </c>
      <c r="H162" s="1">
        <v>1</v>
      </c>
      <c r="I162" s="1">
        <v>0</v>
      </c>
      <c r="J162" s="1">
        <v>0</v>
      </c>
      <c r="K162" s="1">
        <v>0</v>
      </c>
      <c r="L162" s="1">
        <v>61</v>
      </c>
      <c r="M162" s="1">
        <v>0</v>
      </c>
    </row>
    <row r="163" spans="1:13" ht="12.75">
      <c r="A163" t="s">
        <v>133</v>
      </c>
      <c r="B163" t="s">
        <v>136</v>
      </c>
      <c r="C163" s="1">
        <f t="shared" si="28"/>
        <v>435</v>
      </c>
      <c r="D163" s="1">
        <v>256</v>
      </c>
      <c r="E163" s="1">
        <v>43</v>
      </c>
      <c r="F163" s="1">
        <v>0</v>
      </c>
      <c r="G163" s="1">
        <v>0</v>
      </c>
      <c r="H163" s="1">
        <v>3</v>
      </c>
      <c r="I163" s="1">
        <v>0</v>
      </c>
      <c r="J163" s="1">
        <v>0</v>
      </c>
      <c r="K163" s="1">
        <v>0</v>
      </c>
      <c r="L163" s="1">
        <v>127</v>
      </c>
      <c r="M163" s="1">
        <v>6</v>
      </c>
    </row>
    <row r="164" spans="1:13" ht="12.75">
      <c r="A164" t="s">
        <v>133</v>
      </c>
      <c r="B164" t="s">
        <v>137</v>
      </c>
      <c r="C164" s="1">
        <f t="shared" si="28"/>
        <v>162</v>
      </c>
      <c r="D164" s="1">
        <v>140</v>
      </c>
      <c r="E164" s="1">
        <v>10</v>
      </c>
      <c r="F164" s="1">
        <v>1</v>
      </c>
      <c r="G164" s="1">
        <v>0</v>
      </c>
      <c r="H164" s="1">
        <v>1</v>
      </c>
      <c r="I164" s="1">
        <v>0</v>
      </c>
      <c r="J164" s="1">
        <v>0</v>
      </c>
      <c r="K164" s="1">
        <v>0</v>
      </c>
      <c r="L164" s="1">
        <v>10</v>
      </c>
      <c r="M164" s="1">
        <v>0</v>
      </c>
    </row>
    <row r="165" spans="1:13" ht="12.75">
      <c r="A165" t="s">
        <v>133</v>
      </c>
      <c r="B165" t="s">
        <v>138</v>
      </c>
      <c r="C165" s="1">
        <f t="shared" si="28"/>
        <v>306</v>
      </c>
      <c r="D165" s="1">
        <v>170</v>
      </c>
      <c r="E165" s="1">
        <v>33</v>
      </c>
      <c r="F165" s="1">
        <v>0</v>
      </c>
      <c r="G165" s="1">
        <v>1</v>
      </c>
      <c r="H165" s="1">
        <v>1</v>
      </c>
      <c r="I165" s="1">
        <v>0</v>
      </c>
      <c r="J165" s="1">
        <v>0</v>
      </c>
      <c r="K165" s="1">
        <v>10</v>
      </c>
      <c r="L165" s="1">
        <v>89</v>
      </c>
      <c r="M165" s="1">
        <v>2</v>
      </c>
    </row>
    <row r="166" spans="1:13" ht="12.75">
      <c r="A166" t="s">
        <v>133</v>
      </c>
      <c r="B166" t="s">
        <v>139</v>
      </c>
      <c r="C166" s="1">
        <f t="shared" si="28"/>
        <v>1567</v>
      </c>
      <c r="D166" s="1">
        <v>1191</v>
      </c>
      <c r="E166" s="1">
        <v>220</v>
      </c>
      <c r="F166" s="1">
        <v>7</v>
      </c>
      <c r="G166" s="1">
        <v>0</v>
      </c>
      <c r="H166" s="1">
        <v>1</v>
      </c>
      <c r="I166" s="1">
        <v>0</v>
      </c>
      <c r="J166" s="1">
        <v>0</v>
      </c>
      <c r="K166" s="1">
        <v>28</v>
      </c>
      <c r="L166" s="1">
        <v>120</v>
      </c>
      <c r="M166" s="1">
        <v>0</v>
      </c>
    </row>
    <row r="167" spans="1:13" ht="12.75">
      <c r="A167" t="s">
        <v>133</v>
      </c>
      <c r="B167" t="s">
        <v>99</v>
      </c>
      <c r="C167" s="1">
        <f t="shared" si="28"/>
        <v>984</v>
      </c>
      <c r="D167" s="1">
        <v>810</v>
      </c>
      <c r="E167" s="1">
        <v>96</v>
      </c>
      <c r="F167" s="1">
        <v>4</v>
      </c>
      <c r="G167" s="1">
        <v>0</v>
      </c>
      <c r="H167" s="1">
        <v>1</v>
      </c>
      <c r="I167" s="1">
        <v>0</v>
      </c>
      <c r="J167" s="1">
        <v>0</v>
      </c>
      <c r="K167" s="1">
        <v>13</v>
      </c>
      <c r="L167" s="1">
        <v>60</v>
      </c>
      <c r="M167" s="1">
        <v>0</v>
      </c>
    </row>
    <row r="168" spans="1:13" ht="12.75">
      <c r="A168" t="s">
        <v>133</v>
      </c>
      <c r="B168" t="s">
        <v>140</v>
      </c>
      <c r="C168" s="1">
        <f t="shared" si="28"/>
        <v>900</v>
      </c>
      <c r="D168" s="1">
        <v>672</v>
      </c>
      <c r="E168" s="1">
        <v>108</v>
      </c>
      <c r="F168" s="1">
        <v>1</v>
      </c>
      <c r="G168" s="1">
        <v>1</v>
      </c>
      <c r="H168" s="1">
        <v>1</v>
      </c>
      <c r="I168" s="1">
        <v>0</v>
      </c>
      <c r="J168" s="1">
        <v>0</v>
      </c>
      <c r="K168" s="1">
        <v>19</v>
      </c>
      <c r="L168" s="1">
        <v>97</v>
      </c>
      <c r="M168" s="1">
        <v>1</v>
      </c>
    </row>
    <row r="169" spans="1:13" ht="12.75">
      <c r="A169" t="s">
        <v>133</v>
      </c>
      <c r="B169" t="s">
        <v>107</v>
      </c>
      <c r="C169" s="1">
        <f t="shared" si="28"/>
        <v>90</v>
      </c>
      <c r="D169" s="1">
        <v>29</v>
      </c>
      <c r="E169" s="1">
        <v>9</v>
      </c>
      <c r="F169" s="1">
        <v>1</v>
      </c>
      <c r="G169" s="1">
        <v>0</v>
      </c>
      <c r="H169" s="1">
        <v>1</v>
      </c>
      <c r="I169" s="1">
        <v>0</v>
      </c>
      <c r="J169" s="1">
        <v>0</v>
      </c>
      <c r="K169" s="1">
        <v>0</v>
      </c>
      <c r="L169" s="1">
        <v>50</v>
      </c>
      <c r="M169" s="1">
        <v>0</v>
      </c>
    </row>
    <row r="170" spans="1:13" ht="12.75">
      <c r="A170" t="s">
        <v>133</v>
      </c>
      <c r="B170" t="s">
        <v>192</v>
      </c>
      <c r="C170" s="1">
        <f t="shared" si="28"/>
        <v>1</v>
      </c>
      <c r="D170" s="1">
        <v>0</v>
      </c>
      <c r="E170" s="1">
        <v>0</v>
      </c>
      <c r="F170" s="1">
        <v>1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</row>
    <row r="171" spans="1:13" ht="12.75">
      <c r="A171" s="9" t="s">
        <v>223</v>
      </c>
      <c r="C171" s="4">
        <f t="shared" si="28"/>
        <v>19123</v>
      </c>
      <c r="D171" s="4">
        <f>+D160+D161+D162+D163+D164+D165+D166+D167+D168+D169+D170</f>
        <v>15195</v>
      </c>
      <c r="E171" s="4">
        <f aca="true" t="shared" si="33" ref="E171:M171">+E160+E161+E162+E163+E164+E165+E166+E167+E168+E169+E170</f>
        <v>2685</v>
      </c>
      <c r="F171" s="4">
        <f t="shared" si="33"/>
        <v>42</v>
      </c>
      <c r="G171" s="4">
        <f t="shared" si="33"/>
        <v>2</v>
      </c>
      <c r="H171" s="4">
        <f t="shared" si="33"/>
        <v>12</v>
      </c>
      <c r="I171" s="4">
        <f t="shared" si="33"/>
        <v>0</v>
      </c>
      <c r="J171" s="4">
        <f t="shared" si="33"/>
        <v>0</v>
      </c>
      <c r="K171" s="4">
        <f t="shared" si="33"/>
        <v>79</v>
      </c>
      <c r="L171" s="4">
        <f t="shared" si="33"/>
        <v>1012</v>
      </c>
      <c r="M171" s="4">
        <f t="shared" si="33"/>
        <v>96</v>
      </c>
    </row>
    <row r="172" spans="1:13" ht="12.75">
      <c r="A172" t="s">
        <v>141</v>
      </c>
      <c r="B172" t="s">
        <v>2</v>
      </c>
      <c r="C172" s="1">
        <f t="shared" si="28"/>
        <v>12459</v>
      </c>
      <c r="D172" s="1">
        <v>10568</v>
      </c>
      <c r="E172" s="1">
        <v>1731</v>
      </c>
      <c r="F172" s="1">
        <v>28</v>
      </c>
      <c r="G172" s="1">
        <v>0</v>
      </c>
      <c r="H172" s="1">
        <v>1</v>
      </c>
      <c r="I172" s="1">
        <v>0</v>
      </c>
      <c r="J172" s="1">
        <v>0</v>
      </c>
      <c r="K172" s="1">
        <v>0</v>
      </c>
      <c r="L172" s="1">
        <v>84</v>
      </c>
      <c r="M172" s="1">
        <v>47</v>
      </c>
    </row>
    <row r="173" spans="1:13" ht="12.75">
      <c r="A173" t="s">
        <v>141</v>
      </c>
      <c r="B173" t="s">
        <v>12</v>
      </c>
      <c r="C173" s="1">
        <f t="shared" si="28"/>
        <v>2422</v>
      </c>
      <c r="D173" s="1">
        <v>1180</v>
      </c>
      <c r="E173" s="1">
        <v>167</v>
      </c>
      <c r="F173" s="1">
        <v>53</v>
      </c>
      <c r="G173" s="1">
        <v>0</v>
      </c>
      <c r="H173" s="1">
        <v>7</v>
      </c>
      <c r="I173" s="1">
        <v>0</v>
      </c>
      <c r="J173" s="1">
        <v>0</v>
      </c>
      <c r="K173" s="1">
        <v>0</v>
      </c>
      <c r="L173" s="1">
        <v>1015</v>
      </c>
      <c r="M173" s="1">
        <v>0</v>
      </c>
    </row>
    <row r="174" spans="1:13" ht="12.75">
      <c r="A174" t="s">
        <v>141</v>
      </c>
      <c r="B174" t="s">
        <v>192</v>
      </c>
      <c r="C174" s="1">
        <f t="shared" si="28"/>
        <v>2</v>
      </c>
      <c r="D174" s="1">
        <v>0</v>
      </c>
      <c r="E174" s="1">
        <v>1</v>
      </c>
      <c r="F174" s="1">
        <v>1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</row>
    <row r="175" spans="1:13" ht="12.75">
      <c r="A175" s="9" t="s">
        <v>224</v>
      </c>
      <c r="C175" s="4">
        <f t="shared" si="28"/>
        <v>14883</v>
      </c>
      <c r="D175" s="4">
        <f>+D172+D173+D174</f>
        <v>11748</v>
      </c>
      <c r="E175" s="4">
        <f aca="true" t="shared" si="34" ref="E175:M175">+E172+E173+E174</f>
        <v>1899</v>
      </c>
      <c r="F175" s="4">
        <f t="shared" si="34"/>
        <v>82</v>
      </c>
      <c r="G175" s="4">
        <f t="shared" si="34"/>
        <v>0</v>
      </c>
      <c r="H175" s="4">
        <f t="shared" si="34"/>
        <v>8</v>
      </c>
      <c r="I175" s="4">
        <f t="shared" si="34"/>
        <v>0</v>
      </c>
      <c r="J175" s="4">
        <f t="shared" si="34"/>
        <v>0</v>
      </c>
      <c r="K175" s="4">
        <f t="shared" si="34"/>
        <v>0</v>
      </c>
      <c r="L175" s="4">
        <f t="shared" si="34"/>
        <v>1099</v>
      </c>
      <c r="M175" s="4">
        <f t="shared" si="34"/>
        <v>47</v>
      </c>
    </row>
    <row r="176" spans="1:13" ht="12.75">
      <c r="A176" t="s">
        <v>142</v>
      </c>
      <c r="B176" t="s">
        <v>91</v>
      </c>
      <c r="C176" s="1">
        <f t="shared" si="28"/>
        <v>37823</v>
      </c>
      <c r="D176" s="1">
        <v>33457</v>
      </c>
      <c r="E176" s="1">
        <v>3528</v>
      </c>
      <c r="F176" s="1">
        <v>458</v>
      </c>
      <c r="G176" s="1">
        <v>1</v>
      </c>
      <c r="H176" s="1">
        <v>1</v>
      </c>
      <c r="I176" s="1">
        <v>0</v>
      </c>
      <c r="J176" s="1">
        <v>0</v>
      </c>
      <c r="K176" s="1">
        <v>202</v>
      </c>
      <c r="L176" s="1">
        <v>175</v>
      </c>
      <c r="M176" s="1">
        <v>1</v>
      </c>
    </row>
    <row r="177" spans="1:13" ht="12.75">
      <c r="A177" t="s">
        <v>142</v>
      </c>
      <c r="B177" t="s">
        <v>192</v>
      </c>
      <c r="C177" s="1">
        <f t="shared" si="28"/>
        <v>6</v>
      </c>
      <c r="D177" s="1">
        <v>0</v>
      </c>
      <c r="E177" s="1">
        <v>3</v>
      </c>
      <c r="F177" s="1">
        <v>3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 ht="12.75">
      <c r="A178" s="9" t="s">
        <v>225</v>
      </c>
      <c r="C178" s="4">
        <f t="shared" si="28"/>
        <v>37829</v>
      </c>
      <c r="D178" s="4">
        <f>+D176+D177</f>
        <v>33457</v>
      </c>
      <c r="E178" s="4">
        <f aca="true" t="shared" si="35" ref="E178:M178">+E176+E177</f>
        <v>3531</v>
      </c>
      <c r="F178" s="4">
        <f t="shared" si="35"/>
        <v>461</v>
      </c>
      <c r="G178" s="4">
        <f t="shared" si="35"/>
        <v>1</v>
      </c>
      <c r="H178" s="4">
        <f t="shared" si="35"/>
        <v>1</v>
      </c>
      <c r="I178" s="4">
        <f t="shared" si="35"/>
        <v>0</v>
      </c>
      <c r="J178" s="4">
        <f t="shared" si="35"/>
        <v>0</v>
      </c>
      <c r="K178" s="4">
        <f t="shared" si="35"/>
        <v>202</v>
      </c>
      <c r="L178" s="4">
        <f t="shared" si="35"/>
        <v>175</v>
      </c>
      <c r="M178" s="4">
        <f t="shared" si="35"/>
        <v>1</v>
      </c>
    </row>
    <row r="179" spans="1:13" ht="12.75">
      <c r="A179" t="s">
        <v>143</v>
      </c>
      <c r="B179" t="s">
        <v>144</v>
      </c>
      <c r="C179" s="1">
        <f t="shared" si="28"/>
        <v>1856</v>
      </c>
      <c r="D179" s="1">
        <v>835</v>
      </c>
      <c r="E179" s="1">
        <v>63</v>
      </c>
      <c r="F179" s="1">
        <v>43</v>
      </c>
      <c r="G179" s="1">
        <v>0</v>
      </c>
      <c r="H179" s="1">
        <v>6</v>
      </c>
      <c r="I179" s="1">
        <v>0</v>
      </c>
      <c r="J179" s="1">
        <v>0</v>
      </c>
      <c r="K179" s="1">
        <v>0</v>
      </c>
      <c r="L179" s="1">
        <v>909</v>
      </c>
      <c r="M179" s="1">
        <v>0</v>
      </c>
    </row>
    <row r="180" spans="1:13" ht="12.75">
      <c r="A180" t="s">
        <v>143</v>
      </c>
      <c r="B180" t="s">
        <v>91</v>
      </c>
      <c r="C180" s="8">
        <f t="shared" si="28"/>
        <v>0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</row>
    <row r="181" spans="1:13" ht="12.75">
      <c r="A181" t="s">
        <v>143</v>
      </c>
      <c r="B181" t="s">
        <v>2</v>
      </c>
      <c r="C181" s="1">
        <f t="shared" si="28"/>
        <v>23151</v>
      </c>
      <c r="D181" s="1">
        <v>19618</v>
      </c>
      <c r="E181" s="1">
        <v>2941</v>
      </c>
      <c r="F181" s="1">
        <v>51</v>
      </c>
      <c r="G181" s="1">
        <v>0</v>
      </c>
      <c r="H181" s="1">
        <v>1</v>
      </c>
      <c r="I181" s="1">
        <v>0</v>
      </c>
      <c r="J181" s="1">
        <v>0</v>
      </c>
      <c r="K181" s="1">
        <v>0</v>
      </c>
      <c r="L181" s="1">
        <v>429</v>
      </c>
      <c r="M181" s="1">
        <v>111</v>
      </c>
    </row>
    <row r="182" spans="1:13" ht="12.75">
      <c r="A182" t="s">
        <v>143</v>
      </c>
      <c r="B182" t="s">
        <v>192</v>
      </c>
      <c r="C182" s="1">
        <f t="shared" si="28"/>
        <v>7</v>
      </c>
      <c r="D182" s="1">
        <v>0</v>
      </c>
      <c r="E182" s="1">
        <v>3</v>
      </c>
      <c r="F182" s="1">
        <v>4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</row>
    <row r="183" spans="1:13" ht="12.75">
      <c r="A183" s="9" t="s">
        <v>226</v>
      </c>
      <c r="C183" s="4">
        <f t="shared" si="28"/>
        <v>25014</v>
      </c>
      <c r="D183" s="4">
        <f>+D179+D180+D181+D182</f>
        <v>20453</v>
      </c>
      <c r="E183" s="4">
        <f aca="true" t="shared" si="36" ref="E183:M183">+E179+E180+E181+E182</f>
        <v>3007</v>
      </c>
      <c r="F183" s="4">
        <f t="shared" si="36"/>
        <v>98</v>
      </c>
      <c r="G183" s="4">
        <f t="shared" si="36"/>
        <v>0</v>
      </c>
      <c r="H183" s="4">
        <f t="shared" si="36"/>
        <v>7</v>
      </c>
      <c r="I183" s="4">
        <f t="shared" si="36"/>
        <v>0</v>
      </c>
      <c r="J183" s="4">
        <f t="shared" si="36"/>
        <v>0</v>
      </c>
      <c r="K183" s="4">
        <f t="shared" si="36"/>
        <v>0</v>
      </c>
      <c r="L183" s="4">
        <f t="shared" si="36"/>
        <v>1338</v>
      </c>
      <c r="M183" s="4">
        <f t="shared" si="36"/>
        <v>111</v>
      </c>
    </row>
    <row r="184" spans="1:13" ht="12.75">
      <c r="A184" t="s">
        <v>145</v>
      </c>
      <c r="B184" t="s">
        <v>12</v>
      </c>
      <c r="C184" s="1">
        <f t="shared" si="28"/>
        <v>24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24</v>
      </c>
      <c r="M184" s="1">
        <v>0</v>
      </c>
    </row>
    <row r="185" spans="1:13" ht="12.75">
      <c r="A185" t="s">
        <v>145</v>
      </c>
      <c r="B185" t="s">
        <v>104</v>
      </c>
      <c r="C185" s="1">
        <f t="shared" si="28"/>
        <v>8259</v>
      </c>
      <c r="D185" s="1">
        <v>6302</v>
      </c>
      <c r="E185" s="1">
        <v>848</v>
      </c>
      <c r="F185" s="1">
        <v>129</v>
      </c>
      <c r="G185" s="1">
        <v>0</v>
      </c>
      <c r="H185" s="1">
        <v>1</v>
      </c>
      <c r="I185" s="1">
        <v>0</v>
      </c>
      <c r="J185" s="1">
        <v>0</v>
      </c>
      <c r="K185" s="1">
        <v>0</v>
      </c>
      <c r="L185" s="1">
        <v>979</v>
      </c>
      <c r="M185" s="1">
        <v>0</v>
      </c>
    </row>
    <row r="186" spans="1:13" ht="12.75">
      <c r="A186" t="s">
        <v>145</v>
      </c>
      <c r="B186" t="s">
        <v>192</v>
      </c>
      <c r="C186" s="1">
        <f t="shared" si="28"/>
        <v>3</v>
      </c>
      <c r="D186" s="1">
        <v>0</v>
      </c>
      <c r="E186" s="1">
        <v>0</v>
      </c>
      <c r="F186" s="1">
        <v>3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</row>
    <row r="187" spans="1:13" ht="12.75">
      <c r="A187" s="9" t="s">
        <v>227</v>
      </c>
      <c r="C187" s="4">
        <f t="shared" si="28"/>
        <v>8286</v>
      </c>
      <c r="D187" s="4">
        <f>+D184+D185+D186</f>
        <v>6302</v>
      </c>
      <c r="E187" s="4">
        <f aca="true" t="shared" si="37" ref="E187:M187">+E184+E185+E186</f>
        <v>848</v>
      </c>
      <c r="F187" s="4">
        <f t="shared" si="37"/>
        <v>132</v>
      </c>
      <c r="G187" s="4">
        <f t="shared" si="37"/>
        <v>0</v>
      </c>
      <c r="H187" s="4">
        <f t="shared" si="37"/>
        <v>1</v>
      </c>
      <c r="I187" s="4">
        <f t="shared" si="37"/>
        <v>0</v>
      </c>
      <c r="J187" s="4">
        <f t="shared" si="37"/>
        <v>0</v>
      </c>
      <c r="K187" s="4">
        <f t="shared" si="37"/>
        <v>0</v>
      </c>
      <c r="L187" s="4">
        <f t="shared" si="37"/>
        <v>1003</v>
      </c>
      <c r="M187" s="4">
        <f t="shared" si="37"/>
        <v>0</v>
      </c>
    </row>
    <row r="188" spans="1:13" ht="12.75">
      <c r="A188" t="s">
        <v>146</v>
      </c>
      <c r="B188" t="s">
        <v>147</v>
      </c>
      <c r="C188" s="1">
        <f t="shared" si="28"/>
        <v>6709</v>
      </c>
      <c r="D188" s="1">
        <v>5245</v>
      </c>
      <c r="E188" s="1">
        <v>803</v>
      </c>
      <c r="F188" s="1">
        <v>14</v>
      </c>
      <c r="G188" s="1">
        <v>1</v>
      </c>
      <c r="H188" s="1">
        <v>1</v>
      </c>
      <c r="I188" s="1">
        <v>0</v>
      </c>
      <c r="J188" s="1">
        <v>0</v>
      </c>
      <c r="K188" s="1">
        <v>99</v>
      </c>
      <c r="L188" s="1">
        <v>546</v>
      </c>
      <c r="M188" s="1">
        <v>0</v>
      </c>
    </row>
    <row r="189" spans="1:13" ht="12.75">
      <c r="A189" t="s">
        <v>146</v>
      </c>
      <c r="B189" t="s">
        <v>12</v>
      </c>
      <c r="C189" s="1">
        <f t="shared" si="28"/>
        <v>62</v>
      </c>
      <c r="D189" s="1">
        <v>14</v>
      </c>
      <c r="E189" s="1">
        <v>4</v>
      </c>
      <c r="F189" s="1">
        <v>0</v>
      </c>
      <c r="G189" s="1">
        <v>0</v>
      </c>
      <c r="H189" s="1">
        <v>2</v>
      </c>
      <c r="I189" s="1">
        <v>0</v>
      </c>
      <c r="J189" s="1">
        <v>0</v>
      </c>
      <c r="K189" s="1">
        <v>0</v>
      </c>
      <c r="L189" s="1">
        <v>42</v>
      </c>
      <c r="M189" s="1">
        <v>0</v>
      </c>
    </row>
    <row r="190" spans="1:13" ht="12.75">
      <c r="A190" t="s">
        <v>146</v>
      </c>
      <c r="B190" t="s">
        <v>192</v>
      </c>
      <c r="C190" s="1">
        <f t="shared" si="28"/>
        <v>3</v>
      </c>
      <c r="D190" s="1">
        <v>0</v>
      </c>
      <c r="E190" s="1">
        <v>0</v>
      </c>
      <c r="F190" s="1">
        <v>3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</row>
    <row r="191" spans="1:13" ht="12.75">
      <c r="A191" s="9" t="s">
        <v>228</v>
      </c>
      <c r="C191" s="4">
        <f t="shared" si="28"/>
        <v>6774</v>
      </c>
      <c r="D191" s="4">
        <f>+D188+D189+D190</f>
        <v>5259</v>
      </c>
      <c r="E191" s="4">
        <f aca="true" t="shared" si="38" ref="E191:M191">+E188+E189+E190</f>
        <v>807</v>
      </c>
      <c r="F191" s="4">
        <f t="shared" si="38"/>
        <v>17</v>
      </c>
      <c r="G191" s="4">
        <f t="shared" si="38"/>
        <v>1</v>
      </c>
      <c r="H191" s="4">
        <f t="shared" si="38"/>
        <v>3</v>
      </c>
      <c r="I191" s="4">
        <f t="shared" si="38"/>
        <v>0</v>
      </c>
      <c r="J191" s="4">
        <f t="shared" si="38"/>
        <v>0</v>
      </c>
      <c r="K191" s="4">
        <f t="shared" si="38"/>
        <v>99</v>
      </c>
      <c r="L191" s="4">
        <f t="shared" si="38"/>
        <v>588</v>
      </c>
      <c r="M191" s="4">
        <f t="shared" si="38"/>
        <v>0</v>
      </c>
    </row>
    <row r="192" spans="1:13" ht="12.75">
      <c r="A192" t="s">
        <v>148</v>
      </c>
      <c r="B192" t="s">
        <v>149</v>
      </c>
      <c r="C192" s="1">
        <f t="shared" si="28"/>
        <v>17972</v>
      </c>
      <c r="D192" s="1">
        <v>14847</v>
      </c>
      <c r="E192" s="1">
        <v>2380</v>
      </c>
      <c r="F192" s="1">
        <v>166</v>
      </c>
      <c r="G192" s="1">
        <v>0</v>
      </c>
      <c r="H192" s="1">
        <v>10</v>
      </c>
      <c r="I192" s="1">
        <v>0</v>
      </c>
      <c r="J192" s="1">
        <v>0</v>
      </c>
      <c r="K192" s="1">
        <v>0</v>
      </c>
      <c r="L192" s="1">
        <v>568</v>
      </c>
      <c r="M192" s="1">
        <v>1</v>
      </c>
    </row>
    <row r="193" spans="1:13" ht="12.75">
      <c r="A193" t="s">
        <v>148</v>
      </c>
      <c r="B193" t="s">
        <v>192</v>
      </c>
      <c r="C193" s="1">
        <f t="shared" si="28"/>
        <v>4</v>
      </c>
      <c r="D193" s="1">
        <v>0</v>
      </c>
      <c r="E193" s="1">
        <v>1</v>
      </c>
      <c r="F193" s="1">
        <v>3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</row>
    <row r="194" spans="1:13" ht="12.75">
      <c r="A194" s="9" t="s">
        <v>229</v>
      </c>
      <c r="C194" s="4">
        <f t="shared" si="28"/>
        <v>17976</v>
      </c>
      <c r="D194" s="4">
        <f>+D192+D193</f>
        <v>14847</v>
      </c>
      <c r="E194" s="4">
        <f aca="true" t="shared" si="39" ref="E194:M194">+E192+E193</f>
        <v>2381</v>
      </c>
      <c r="F194" s="4">
        <f t="shared" si="39"/>
        <v>169</v>
      </c>
      <c r="G194" s="4">
        <f t="shared" si="39"/>
        <v>0</v>
      </c>
      <c r="H194" s="4">
        <f t="shared" si="39"/>
        <v>10</v>
      </c>
      <c r="I194" s="4">
        <f t="shared" si="39"/>
        <v>0</v>
      </c>
      <c r="J194" s="4">
        <f t="shared" si="39"/>
        <v>0</v>
      </c>
      <c r="K194" s="4">
        <f t="shared" si="39"/>
        <v>0</v>
      </c>
      <c r="L194" s="4">
        <f t="shared" si="39"/>
        <v>568</v>
      </c>
      <c r="M194" s="4">
        <f t="shared" si="39"/>
        <v>1</v>
      </c>
    </row>
    <row r="195" spans="1:13" ht="12.75">
      <c r="A195" t="s">
        <v>150</v>
      </c>
      <c r="B195" t="s">
        <v>2</v>
      </c>
      <c r="C195" s="1">
        <f t="shared" si="28"/>
        <v>2743</v>
      </c>
      <c r="D195" s="1">
        <v>2040</v>
      </c>
      <c r="E195" s="1">
        <v>490</v>
      </c>
      <c r="F195" s="1">
        <v>6</v>
      </c>
      <c r="G195" s="1">
        <v>0</v>
      </c>
      <c r="H195" s="1">
        <v>1</v>
      </c>
      <c r="I195" s="1">
        <v>0</v>
      </c>
      <c r="J195" s="1">
        <v>0</v>
      </c>
      <c r="K195" s="1">
        <v>0</v>
      </c>
      <c r="L195" s="1">
        <v>182</v>
      </c>
      <c r="M195" s="1">
        <v>24</v>
      </c>
    </row>
    <row r="196" spans="1:13" ht="12.75">
      <c r="A196" s="9" t="s">
        <v>230</v>
      </c>
      <c r="C196" s="4">
        <f t="shared" si="28"/>
        <v>2743</v>
      </c>
      <c r="D196" s="4">
        <f>+D195</f>
        <v>2040</v>
      </c>
      <c r="E196" s="4">
        <f aca="true" t="shared" si="40" ref="E196:M196">+E195</f>
        <v>490</v>
      </c>
      <c r="F196" s="4">
        <f t="shared" si="40"/>
        <v>6</v>
      </c>
      <c r="G196" s="4">
        <f t="shared" si="40"/>
        <v>0</v>
      </c>
      <c r="H196" s="4">
        <f t="shared" si="40"/>
        <v>1</v>
      </c>
      <c r="I196" s="4">
        <f t="shared" si="40"/>
        <v>0</v>
      </c>
      <c r="J196" s="4">
        <f t="shared" si="40"/>
        <v>0</v>
      </c>
      <c r="K196" s="4">
        <f t="shared" si="40"/>
        <v>0</v>
      </c>
      <c r="L196" s="4">
        <f t="shared" si="40"/>
        <v>182</v>
      </c>
      <c r="M196" s="4">
        <f t="shared" si="40"/>
        <v>24</v>
      </c>
    </row>
    <row r="197" spans="1:13" ht="12.75">
      <c r="A197" t="s">
        <v>151</v>
      </c>
      <c r="B197" t="s">
        <v>152</v>
      </c>
      <c r="C197" s="1">
        <f t="shared" si="28"/>
        <v>638</v>
      </c>
      <c r="D197" s="1">
        <v>456</v>
      </c>
      <c r="E197" s="1">
        <v>80</v>
      </c>
      <c r="F197" s="1">
        <v>0</v>
      </c>
      <c r="G197" s="1">
        <v>0</v>
      </c>
      <c r="H197" s="1">
        <v>1</v>
      </c>
      <c r="I197" s="1">
        <v>0</v>
      </c>
      <c r="J197" s="1">
        <v>0</v>
      </c>
      <c r="K197" s="1">
        <v>0</v>
      </c>
      <c r="L197" s="1">
        <v>101</v>
      </c>
      <c r="M197" s="1">
        <v>0</v>
      </c>
    </row>
    <row r="198" spans="1:13" ht="12.75">
      <c r="A198" t="s">
        <v>151</v>
      </c>
      <c r="B198" t="s">
        <v>153</v>
      </c>
      <c r="C198" s="1">
        <f t="shared" si="28"/>
        <v>596</v>
      </c>
      <c r="D198" s="1">
        <v>384</v>
      </c>
      <c r="E198" s="1">
        <v>65</v>
      </c>
      <c r="F198" s="1">
        <v>2</v>
      </c>
      <c r="G198" s="1">
        <v>1</v>
      </c>
      <c r="H198" s="1">
        <v>1</v>
      </c>
      <c r="I198" s="1">
        <v>0</v>
      </c>
      <c r="J198" s="1">
        <v>0</v>
      </c>
      <c r="K198" s="1">
        <v>0</v>
      </c>
      <c r="L198" s="1">
        <v>140</v>
      </c>
      <c r="M198" s="1">
        <v>3</v>
      </c>
    </row>
    <row r="199" spans="1:13" ht="12.75">
      <c r="A199" t="s">
        <v>151</v>
      </c>
      <c r="B199" t="s">
        <v>154</v>
      </c>
      <c r="C199" s="1">
        <f t="shared" si="28"/>
        <v>576</v>
      </c>
      <c r="D199" s="1">
        <v>406</v>
      </c>
      <c r="E199" s="1">
        <v>69</v>
      </c>
      <c r="F199" s="1">
        <v>0</v>
      </c>
      <c r="G199" s="1">
        <v>1</v>
      </c>
      <c r="H199" s="1">
        <v>1</v>
      </c>
      <c r="I199" s="1">
        <v>0</v>
      </c>
      <c r="J199" s="1">
        <v>0</v>
      </c>
      <c r="K199" s="1">
        <v>10</v>
      </c>
      <c r="L199" s="1">
        <v>89</v>
      </c>
      <c r="M199" s="1">
        <v>0</v>
      </c>
    </row>
    <row r="200" spans="1:13" ht="12.75">
      <c r="A200" t="s">
        <v>151</v>
      </c>
      <c r="B200" t="s">
        <v>155</v>
      </c>
      <c r="C200" s="1">
        <f t="shared" si="28"/>
        <v>519</v>
      </c>
      <c r="D200" s="1">
        <v>421</v>
      </c>
      <c r="E200" s="1">
        <v>74</v>
      </c>
      <c r="F200" s="1">
        <v>0</v>
      </c>
      <c r="G200" s="1">
        <v>1</v>
      </c>
      <c r="H200" s="1">
        <v>1</v>
      </c>
      <c r="I200" s="1">
        <v>0</v>
      </c>
      <c r="J200" s="1">
        <v>1</v>
      </c>
      <c r="K200" s="1">
        <v>8</v>
      </c>
      <c r="L200" s="1">
        <v>13</v>
      </c>
      <c r="M200" s="1">
        <v>0</v>
      </c>
    </row>
    <row r="201" spans="1:13" ht="12.75">
      <c r="A201" t="s">
        <v>151</v>
      </c>
      <c r="B201" t="s">
        <v>156</v>
      </c>
      <c r="C201" s="1">
        <f aca="true" t="shared" si="41" ref="C201:C264">SUM(D201:M201)</f>
        <v>785</v>
      </c>
      <c r="D201" s="1">
        <v>553</v>
      </c>
      <c r="E201" s="1">
        <v>69</v>
      </c>
      <c r="F201" s="1">
        <v>18</v>
      </c>
      <c r="G201" s="1">
        <v>1</v>
      </c>
      <c r="H201" s="1">
        <v>1</v>
      </c>
      <c r="I201" s="1">
        <v>0</v>
      </c>
      <c r="J201" s="1">
        <v>0</v>
      </c>
      <c r="K201" s="1">
        <v>14</v>
      </c>
      <c r="L201" s="1">
        <v>129</v>
      </c>
      <c r="M201" s="1">
        <v>0</v>
      </c>
    </row>
    <row r="202" spans="1:13" ht="12.75">
      <c r="A202" t="s">
        <v>151</v>
      </c>
      <c r="B202" t="s">
        <v>157</v>
      </c>
      <c r="C202" s="1">
        <f t="shared" si="41"/>
        <v>435</v>
      </c>
      <c r="D202" s="1">
        <v>297</v>
      </c>
      <c r="E202" s="1">
        <v>46</v>
      </c>
      <c r="F202" s="1">
        <v>1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91</v>
      </c>
      <c r="M202" s="1">
        <v>0</v>
      </c>
    </row>
    <row r="203" spans="1:13" ht="12.75">
      <c r="A203" t="s">
        <v>151</v>
      </c>
      <c r="B203" t="s">
        <v>158</v>
      </c>
      <c r="C203" s="1">
        <f t="shared" si="41"/>
        <v>378</v>
      </c>
      <c r="D203" s="1">
        <v>272</v>
      </c>
      <c r="E203" s="1">
        <v>43</v>
      </c>
      <c r="F203" s="1">
        <v>0</v>
      </c>
      <c r="G203" s="1">
        <v>0</v>
      </c>
      <c r="H203" s="1">
        <v>1</v>
      </c>
      <c r="I203" s="1">
        <v>0</v>
      </c>
      <c r="J203" s="1">
        <v>0</v>
      </c>
      <c r="K203" s="1">
        <v>6</v>
      </c>
      <c r="L203" s="1">
        <v>56</v>
      </c>
      <c r="M203" s="1">
        <v>0</v>
      </c>
    </row>
    <row r="204" spans="1:13" ht="12.75">
      <c r="A204" t="s">
        <v>151</v>
      </c>
      <c r="B204" t="s">
        <v>159</v>
      </c>
      <c r="C204" s="1">
        <f t="shared" si="41"/>
        <v>276</v>
      </c>
      <c r="D204" s="1">
        <v>185</v>
      </c>
      <c r="E204" s="1">
        <v>25</v>
      </c>
      <c r="F204" s="1">
        <v>5</v>
      </c>
      <c r="G204" s="1">
        <v>0</v>
      </c>
      <c r="H204" s="1">
        <v>1</v>
      </c>
      <c r="I204" s="1">
        <v>0</v>
      </c>
      <c r="J204" s="1">
        <v>0</v>
      </c>
      <c r="K204" s="1">
        <v>0</v>
      </c>
      <c r="L204" s="1">
        <v>60</v>
      </c>
      <c r="M204" s="1">
        <v>0</v>
      </c>
    </row>
    <row r="205" spans="1:13" ht="12.75">
      <c r="A205" t="s">
        <v>151</v>
      </c>
      <c r="B205" t="s">
        <v>160</v>
      </c>
      <c r="C205" s="1">
        <f t="shared" si="41"/>
        <v>282</v>
      </c>
      <c r="D205" s="1">
        <v>202</v>
      </c>
      <c r="E205" s="1">
        <v>6</v>
      </c>
      <c r="F205" s="1">
        <v>6</v>
      </c>
      <c r="G205" s="1">
        <v>0</v>
      </c>
      <c r="H205" s="1">
        <v>1</v>
      </c>
      <c r="I205" s="1">
        <v>0</v>
      </c>
      <c r="J205" s="1">
        <v>0</v>
      </c>
      <c r="K205" s="1">
        <v>0</v>
      </c>
      <c r="L205" s="1">
        <v>67</v>
      </c>
      <c r="M205" s="1">
        <v>0</v>
      </c>
    </row>
    <row r="206" spans="1:13" ht="12.75">
      <c r="A206" t="s">
        <v>151</v>
      </c>
      <c r="B206" t="s">
        <v>161</v>
      </c>
      <c r="C206" s="1">
        <f t="shared" si="41"/>
        <v>152</v>
      </c>
      <c r="D206" s="1">
        <v>104</v>
      </c>
      <c r="E206" s="1">
        <v>25</v>
      </c>
      <c r="F206" s="1">
        <v>4</v>
      </c>
      <c r="G206" s="1">
        <v>0</v>
      </c>
      <c r="H206" s="1">
        <v>1</v>
      </c>
      <c r="I206" s="1">
        <v>0</v>
      </c>
      <c r="J206" s="1">
        <v>0</v>
      </c>
      <c r="K206" s="1">
        <v>0</v>
      </c>
      <c r="L206" s="1">
        <v>18</v>
      </c>
      <c r="M206" s="1">
        <v>0</v>
      </c>
    </row>
    <row r="207" spans="1:13" ht="12.75">
      <c r="A207" s="6" t="s">
        <v>151</v>
      </c>
      <c r="B207" t="s">
        <v>162</v>
      </c>
      <c r="C207" s="1">
        <f t="shared" si="41"/>
        <v>261</v>
      </c>
      <c r="D207" s="1">
        <v>213</v>
      </c>
      <c r="E207" s="1">
        <v>21</v>
      </c>
      <c r="F207" s="1">
        <v>0</v>
      </c>
      <c r="G207" s="1">
        <v>0</v>
      </c>
      <c r="H207" s="1">
        <v>1</v>
      </c>
      <c r="I207" s="1">
        <v>0</v>
      </c>
      <c r="J207" s="1">
        <v>0</v>
      </c>
      <c r="K207" s="1">
        <v>0</v>
      </c>
      <c r="L207" s="1">
        <v>26</v>
      </c>
      <c r="M207" s="1">
        <v>0</v>
      </c>
    </row>
    <row r="208" spans="1:13" ht="12.75">
      <c r="A208" t="s">
        <v>151</v>
      </c>
      <c r="B208" t="s">
        <v>163</v>
      </c>
      <c r="C208" s="1">
        <f t="shared" si="41"/>
        <v>35730</v>
      </c>
      <c r="D208" s="1">
        <v>31549</v>
      </c>
      <c r="E208" s="1">
        <v>3225</v>
      </c>
      <c r="F208" s="1">
        <v>577</v>
      </c>
      <c r="G208" s="1">
        <v>1</v>
      </c>
      <c r="H208" s="1">
        <v>1</v>
      </c>
      <c r="I208" s="1">
        <v>0</v>
      </c>
      <c r="J208" s="1">
        <v>125</v>
      </c>
      <c r="K208" s="1">
        <v>243</v>
      </c>
      <c r="L208" s="1">
        <v>0</v>
      </c>
      <c r="M208" s="1">
        <v>9</v>
      </c>
    </row>
    <row r="209" spans="1:13" ht="12.75">
      <c r="A209" t="s">
        <v>151</v>
      </c>
      <c r="B209" t="s">
        <v>192</v>
      </c>
      <c r="C209" s="1">
        <f t="shared" si="41"/>
        <v>12</v>
      </c>
      <c r="D209" s="1">
        <v>0</v>
      </c>
      <c r="E209" s="1">
        <v>5</v>
      </c>
      <c r="F209" s="1">
        <v>7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 ht="12.75">
      <c r="A210" s="9" t="s">
        <v>231</v>
      </c>
      <c r="C210" s="4">
        <f t="shared" si="41"/>
        <v>40640</v>
      </c>
      <c r="D210" s="4">
        <f>+D197+D198+D199+D200+D201+D202+D203+D204+D205+D206+D207+D208+D209</f>
        <v>35042</v>
      </c>
      <c r="E210" s="4">
        <f aca="true" t="shared" si="42" ref="E210:M210">+E197+E198+E199+E200+E201+E202+E203+E204+E205+E206+E207+E208+E209</f>
        <v>3753</v>
      </c>
      <c r="F210" s="4">
        <f t="shared" si="42"/>
        <v>620</v>
      </c>
      <c r="G210" s="4">
        <f t="shared" si="42"/>
        <v>5</v>
      </c>
      <c r="H210" s="4">
        <f t="shared" si="42"/>
        <v>11</v>
      </c>
      <c r="I210" s="4">
        <f t="shared" si="42"/>
        <v>0</v>
      </c>
      <c r="J210" s="4">
        <f t="shared" si="42"/>
        <v>126</v>
      </c>
      <c r="K210" s="4">
        <f t="shared" si="42"/>
        <v>281</v>
      </c>
      <c r="L210" s="4">
        <f t="shared" si="42"/>
        <v>790</v>
      </c>
      <c r="M210" s="4">
        <f t="shared" si="42"/>
        <v>12</v>
      </c>
    </row>
    <row r="211" spans="1:13" ht="12.75">
      <c r="A211" t="s">
        <v>0</v>
      </c>
      <c r="B211" t="s">
        <v>1</v>
      </c>
      <c r="C211" s="1">
        <f t="shared" si="41"/>
        <v>5624</v>
      </c>
      <c r="D211" s="1">
        <v>4917</v>
      </c>
      <c r="E211" s="1">
        <v>552</v>
      </c>
      <c r="F211" s="1">
        <v>33</v>
      </c>
      <c r="G211" s="1">
        <v>0</v>
      </c>
      <c r="H211" s="1">
        <v>1</v>
      </c>
      <c r="I211" s="1">
        <v>0</v>
      </c>
      <c r="J211" s="1">
        <v>0</v>
      </c>
      <c r="K211" s="1">
        <v>0</v>
      </c>
      <c r="L211" s="1">
        <v>121</v>
      </c>
      <c r="M211" s="1">
        <v>0</v>
      </c>
    </row>
    <row r="212" spans="1:13" ht="12.75">
      <c r="A212" t="s">
        <v>0</v>
      </c>
      <c r="B212" t="s">
        <v>2</v>
      </c>
      <c r="C212" s="1">
        <f t="shared" si="41"/>
        <v>4967</v>
      </c>
      <c r="D212" s="1">
        <v>4012</v>
      </c>
      <c r="E212" s="1">
        <v>715</v>
      </c>
      <c r="F212" s="1">
        <v>30</v>
      </c>
      <c r="G212" s="1">
        <v>0</v>
      </c>
      <c r="H212" s="1">
        <v>1</v>
      </c>
      <c r="I212" s="1">
        <v>0</v>
      </c>
      <c r="J212" s="1">
        <v>0</v>
      </c>
      <c r="K212" s="1">
        <v>0</v>
      </c>
      <c r="L212" s="1">
        <v>162</v>
      </c>
      <c r="M212" s="1">
        <v>47</v>
      </c>
    </row>
    <row r="213" spans="1:13" ht="12.75">
      <c r="A213" t="s">
        <v>0</v>
      </c>
      <c r="B213" t="s">
        <v>2</v>
      </c>
      <c r="C213" s="1">
        <f t="shared" si="41"/>
        <v>1554</v>
      </c>
      <c r="D213" s="1">
        <v>1305</v>
      </c>
      <c r="E213" s="1">
        <v>194</v>
      </c>
      <c r="F213" s="1">
        <v>5</v>
      </c>
      <c r="G213" s="1">
        <v>0</v>
      </c>
      <c r="H213" s="1">
        <v>1</v>
      </c>
      <c r="I213" s="1">
        <v>0</v>
      </c>
      <c r="J213" s="1">
        <v>0</v>
      </c>
      <c r="K213" s="1">
        <v>0</v>
      </c>
      <c r="L213" s="1">
        <v>26</v>
      </c>
      <c r="M213" s="1">
        <v>23</v>
      </c>
    </row>
    <row r="214" spans="1:13" ht="12.75">
      <c r="A214" t="s">
        <v>0</v>
      </c>
      <c r="B214" t="s">
        <v>192</v>
      </c>
      <c r="C214" s="1">
        <f t="shared" si="41"/>
        <v>13</v>
      </c>
      <c r="D214" s="1">
        <v>0</v>
      </c>
      <c r="E214" s="1">
        <v>7</v>
      </c>
      <c r="F214" s="1">
        <v>6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</row>
    <row r="215" spans="1:13" ht="12.75">
      <c r="A215" s="9" t="s">
        <v>232</v>
      </c>
      <c r="C215" s="4">
        <f t="shared" si="41"/>
        <v>12158</v>
      </c>
      <c r="D215" s="4">
        <f>+D211+D212+D213+D214</f>
        <v>10234</v>
      </c>
      <c r="E215" s="4">
        <f aca="true" t="shared" si="43" ref="E215:M215">+E211+E212+E213+E214</f>
        <v>1468</v>
      </c>
      <c r="F215" s="4">
        <f t="shared" si="43"/>
        <v>74</v>
      </c>
      <c r="G215" s="4">
        <f t="shared" si="43"/>
        <v>0</v>
      </c>
      <c r="H215" s="4">
        <f t="shared" si="43"/>
        <v>3</v>
      </c>
      <c r="I215" s="4">
        <f t="shared" si="43"/>
        <v>0</v>
      </c>
      <c r="J215" s="4">
        <f t="shared" si="43"/>
        <v>0</v>
      </c>
      <c r="K215" s="4">
        <f t="shared" si="43"/>
        <v>0</v>
      </c>
      <c r="L215" s="4">
        <f t="shared" si="43"/>
        <v>309</v>
      </c>
      <c r="M215" s="4">
        <f t="shared" si="43"/>
        <v>70</v>
      </c>
    </row>
    <row r="216" spans="1:13" ht="12.75">
      <c r="A216" t="s">
        <v>3</v>
      </c>
      <c r="B216" t="s">
        <v>4</v>
      </c>
      <c r="C216" s="1">
        <f t="shared" si="41"/>
        <v>617</v>
      </c>
      <c r="D216" s="1">
        <v>435</v>
      </c>
      <c r="E216" s="1">
        <v>124</v>
      </c>
      <c r="F216" s="1">
        <v>0</v>
      </c>
      <c r="G216" s="1">
        <v>0</v>
      </c>
      <c r="H216" s="1">
        <v>1</v>
      </c>
      <c r="I216" s="1">
        <v>0</v>
      </c>
      <c r="J216" s="1">
        <v>0</v>
      </c>
      <c r="K216" s="1">
        <v>0</v>
      </c>
      <c r="L216" s="1">
        <v>57</v>
      </c>
      <c r="M216" s="1">
        <v>0</v>
      </c>
    </row>
    <row r="217" spans="1:13" ht="12.75">
      <c r="A217" t="s">
        <v>3</v>
      </c>
      <c r="B217" t="s">
        <v>5</v>
      </c>
      <c r="C217" s="1">
        <f t="shared" si="41"/>
        <v>290</v>
      </c>
      <c r="D217" s="1">
        <v>193</v>
      </c>
      <c r="E217" s="1">
        <v>43</v>
      </c>
      <c r="F217" s="1">
        <v>0</v>
      </c>
      <c r="G217" s="1">
        <v>0</v>
      </c>
      <c r="H217" s="1">
        <v>1</v>
      </c>
      <c r="I217" s="1">
        <v>0</v>
      </c>
      <c r="J217" s="1">
        <v>0</v>
      </c>
      <c r="K217" s="1">
        <v>0</v>
      </c>
      <c r="L217" s="1">
        <v>53</v>
      </c>
      <c r="M217" s="1">
        <v>0</v>
      </c>
    </row>
    <row r="218" spans="1:13" ht="12.75">
      <c r="A218" t="s">
        <v>3</v>
      </c>
      <c r="B218" t="s">
        <v>6</v>
      </c>
      <c r="C218" s="1">
        <f t="shared" si="41"/>
        <v>262</v>
      </c>
      <c r="D218" s="1">
        <v>128</v>
      </c>
      <c r="E218" s="1">
        <v>53</v>
      </c>
      <c r="F218" s="1">
        <v>0</v>
      </c>
      <c r="G218" s="1">
        <v>0</v>
      </c>
      <c r="H218" s="1">
        <v>3</v>
      </c>
      <c r="I218" s="1">
        <v>0</v>
      </c>
      <c r="J218" s="1">
        <v>0</v>
      </c>
      <c r="K218" s="1">
        <v>0</v>
      </c>
      <c r="L218" s="1">
        <v>78</v>
      </c>
      <c r="M218" s="1">
        <v>0</v>
      </c>
    </row>
    <row r="219" spans="1:13" ht="12.75">
      <c r="A219" t="s">
        <v>3</v>
      </c>
      <c r="B219" t="s">
        <v>7</v>
      </c>
      <c r="C219" s="1">
        <f t="shared" si="41"/>
        <v>5204</v>
      </c>
      <c r="D219" s="1">
        <v>4136</v>
      </c>
      <c r="E219" s="1">
        <v>842</v>
      </c>
      <c r="F219" s="1">
        <v>0</v>
      </c>
      <c r="G219" s="1">
        <v>1</v>
      </c>
      <c r="H219" s="1">
        <v>1</v>
      </c>
      <c r="I219" s="1">
        <v>0</v>
      </c>
      <c r="J219" s="1">
        <v>0</v>
      </c>
      <c r="K219" s="1">
        <v>0</v>
      </c>
      <c r="L219" s="1">
        <v>224</v>
      </c>
      <c r="M219" s="1">
        <v>0</v>
      </c>
    </row>
    <row r="220" spans="1:13" ht="12.75">
      <c r="A220" t="s">
        <v>3</v>
      </c>
      <c r="B220" s="5" t="s">
        <v>191</v>
      </c>
      <c r="C220" s="1">
        <f t="shared" si="41"/>
        <v>735</v>
      </c>
      <c r="D220" s="8">
        <v>601</v>
      </c>
      <c r="E220" s="8">
        <v>104</v>
      </c>
      <c r="F220" s="8">
        <v>0</v>
      </c>
      <c r="G220" s="8">
        <v>0</v>
      </c>
      <c r="H220" s="8">
        <v>1</v>
      </c>
      <c r="I220" s="8">
        <v>0</v>
      </c>
      <c r="J220" s="8">
        <v>0</v>
      </c>
      <c r="K220" s="8">
        <v>0</v>
      </c>
      <c r="L220" s="8">
        <v>29</v>
      </c>
      <c r="M220" s="8">
        <v>0</v>
      </c>
    </row>
    <row r="221" spans="1:13" ht="12.75">
      <c r="A221" s="9" t="s">
        <v>233</v>
      </c>
      <c r="C221" s="4">
        <f t="shared" si="41"/>
        <v>7108</v>
      </c>
      <c r="D221" s="4">
        <f>+D216+D217+D218+D219+D220</f>
        <v>5493</v>
      </c>
      <c r="E221" s="4">
        <f aca="true" t="shared" si="44" ref="E221:M221">+E216+E217+E218+E219+E220</f>
        <v>1166</v>
      </c>
      <c r="F221" s="4">
        <f t="shared" si="44"/>
        <v>0</v>
      </c>
      <c r="G221" s="4">
        <f t="shared" si="44"/>
        <v>1</v>
      </c>
      <c r="H221" s="4">
        <f t="shared" si="44"/>
        <v>7</v>
      </c>
      <c r="I221" s="4">
        <f t="shared" si="44"/>
        <v>0</v>
      </c>
      <c r="J221" s="4">
        <f t="shared" si="44"/>
        <v>0</v>
      </c>
      <c r="K221" s="4">
        <f t="shared" si="44"/>
        <v>0</v>
      </c>
      <c r="L221" s="4">
        <f t="shared" si="44"/>
        <v>441</v>
      </c>
      <c r="M221" s="4">
        <f t="shared" si="44"/>
        <v>0</v>
      </c>
    </row>
    <row r="222" spans="1:13" ht="12.75">
      <c r="A222" t="s">
        <v>8</v>
      </c>
      <c r="B222" t="s">
        <v>9</v>
      </c>
      <c r="C222" s="1">
        <f t="shared" si="41"/>
        <v>11084</v>
      </c>
      <c r="D222" s="1">
        <v>8794</v>
      </c>
      <c r="E222" s="1">
        <v>1057</v>
      </c>
      <c r="F222" s="1">
        <v>259</v>
      </c>
      <c r="G222" s="1">
        <v>1</v>
      </c>
      <c r="H222" s="1">
        <v>1</v>
      </c>
      <c r="I222" s="1">
        <v>0</v>
      </c>
      <c r="J222" s="1">
        <v>0</v>
      </c>
      <c r="K222" s="1">
        <v>139</v>
      </c>
      <c r="L222" s="1">
        <v>832</v>
      </c>
      <c r="M222" s="1">
        <v>1</v>
      </c>
    </row>
    <row r="223" spans="1:13" ht="12.75">
      <c r="A223" t="s">
        <v>8</v>
      </c>
      <c r="B223" t="s">
        <v>10</v>
      </c>
      <c r="C223" s="1">
        <f t="shared" si="41"/>
        <v>23</v>
      </c>
      <c r="D223" s="1">
        <v>0</v>
      </c>
      <c r="E223" s="1">
        <v>1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1</v>
      </c>
      <c r="L223" s="1">
        <v>21</v>
      </c>
      <c r="M223" s="1">
        <v>0</v>
      </c>
    </row>
    <row r="224" spans="1:13" ht="12.75">
      <c r="A224" t="s">
        <v>8</v>
      </c>
      <c r="B224" t="s">
        <v>192</v>
      </c>
      <c r="C224" s="1">
        <f t="shared" si="41"/>
        <v>9</v>
      </c>
      <c r="D224" s="1">
        <v>0</v>
      </c>
      <c r="E224" s="1">
        <v>5</v>
      </c>
      <c r="F224" s="1">
        <v>4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</row>
    <row r="225" spans="1:13" ht="12.75">
      <c r="A225" s="9" t="s">
        <v>234</v>
      </c>
      <c r="C225" s="4">
        <f t="shared" si="41"/>
        <v>11116</v>
      </c>
      <c r="D225" s="4">
        <f>+D222+D223+D224</f>
        <v>8794</v>
      </c>
      <c r="E225" s="4">
        <f aca="true" t="shared" si="45" ref="E225:M225">+E222+E223+E224</f>
        <v>1063</v>
      </c>
      <c r="F225" s="4">
        <f t="shared" si="45"/>
        <v>263</v>
      </c>
      <c r="G225" s="4">
        <f t="shared" si="45"/>
        <v>1</v>
      </c>
      <c r="H225" s="4">
        <f t="shared" si="45"/>
        <v>1</v>
      </c>
      <c r="I225" s="4">
        <f t="shared" si="45"/>
        <v>0</v>
      </c>
      <c r="J225" s="4">
        <f t="shared" si="45"/>
        <v>0</v>
      </c>
      <c r="K225" s="4">
        <f t="shared" si="45"/>
        <v>140</v>
      </c>
      <c r="L225" s="4">
        <f t="shared" si="45"/>
        <v>853</v>
      </c>
      <c r="M225" s="4">
        <f t="shared" si="45"/>
        <v>1</v>
      </c>
    </row>
    <row r="226" spans="1:13" ht="12.75">
      <c r="A226" t="s">
        <v>11</v>
      </c>
      <c r="B226" t="s">
        <v>12</v>
      </c>
      <c r="C226" s="1">
        <f t="shared" si="41"/>
        <v>260</v>
      </c>
      <c r="D226" s="1">
        <v>197</v>
      </c>
      <c r="E226" s="1">
        <v>37</v>
      </c>
      <c r="F226" s="1">
        <v>0</v>
      </c>
      <c r="G226" s="1">
        <v>0</v>
      </c>
      <c r="H226" s="1">
        <v>2</v>
      </c>
      <c r="I226" s="1">
        <v>0</v>
      </c>
      <c r="J226" s="1">
        <v>0</v>
      </c>
      <c r="K226" s="1">
        <v>0</v>
      </c>
      <c r="L226" s="1">
        <v>24</v>
      </c>
      <c r="M226" s="1">
        <v>0</v>
      </c>
    </row>
    <row r="227" spans="1:13" ht="12.75">
      <c r="A227" t="s">
        <v>11</v>
      </c>
      <c r="B227" t="s">
        <v>13</v>
      </c>
      <c r="C227" s="1">
        <f t="shared" si="41"/>
        <v>24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24</v>
      </c>
      <c r="M227" s="1">
        <v>0</v>
      </c>
    </row>
    <row r="228" spans="1:13" ht="12.75">
      <c r="A228" t="s">
        <v>11</v>
      </c>
      <c r="B228" t="s">
        <v>2</v>
      </c>
      <c r="C228" s="1">
        <f t="shared" si="41"/>
        <v>5085</v>
      </c>
      <c r="D228" s="1">
        <v>3753</v>
      </c>
      <c r="E228" s="1">
        <v>639</v>
      </c>
      <c r="F228" s="1">
        <v>16</v>
      </c>
      <c r="G228" s="1">
        <v>0</v>
      </c>
      <c r="H228" s="1">
        <v>1</v>
      </c>
      <c r="I228" s="1">
        <v>0</v>
      </c>
      <c r="J228" s="1">
        <v>0</v>
      </c>
      <c r="K228" s="1">
        <v>0</v>
      </c>
      <c r="L228" s="1">
        <v>603</v>
      </c>
      <c r="M228" s="1">
        <v>73</v>
      </c>
    </row>
    <row r="229" spans="1:13" ht="12.75">
      <c r="A229" s="9" t="s">
        <v>235</v>
      </c>
      <c r="C229" s="4">
        <f t="shared" si="41"/>
        <v>5369</v>
      </c>
      <c r="D229" s="4">
        <f>+D226+D227+D228</f>
        <v>3950</v>
      </c>
      <c r="E229" s="4">
        <f aca="true" t="shared" si="46" ref="E229:M229">+E226+E227+E228</f>
        <v>676</v>
      </c>
      <c r="F229" s="4">
        <f t="shared" si="46"/>
        <v>16</v>
      </c>
      <c r="G229" s="4">
        <f t="shared" si="46"/>
        <v>0</v>
      </c>
      <c r="H229" s="4">
        <f t="shared" si="46"/>
        <v>3</v>
      </c>
      <c r="I229" s="4">
        <f t="shared" si="46"/>
        <v>0</v>
      </c>
      <c r="J229" s="4">
        <f t="shared" si="46"/>
        <v>0</v>
      </c>
      <c r="K229" s="4">
        <f t="shared" si="46"/>
        <v>0</v>
      </c>
      <c r="L229" s="4">
        <f t="shared" si="46"/>
        <v>651</v>
      </c>
      <c r="M229" s="4">
        <f t="shared" si="46"/>
        <v>73</v>
      </c>
    </row>
    <row r="230" spans="1:13" ht="12.75">
      <c r="A230" t="s">
        <v>14</v>
      </c>
      <c r="B230" t="s">
        <v>15</v>
      </c>
      <c r="C230" s="1">
        <f t="shared" si="41"/>
        <v>14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1</v>
      </c>
      <c r="L230" s="1">
        <v>13</v>
      </c>
      <c r="M230" s="1">
        <v>0</v>
      </c>
    </row>
    <row r="231" spans="1:13" ht="12.75">
      <c r="A231" t="s">
        <v>14</v>
      </c>
      <c r="B231" t="s">
        <v>16</v>
      </c>
      <c r="C231" s="1">
        <f t="shared" si="41"/>
        <v>12853</v>
      </c>
      <c r="D231" s="1">
        <v>10630</v>
      </c>
      <c r="E231" s="1">
        <v>1394</v>
      </c>
      <c r="F231" s="1">
        <v>100</v>
      </c>
      <c r="G231" s="1">
        <v>1</v>
      </c>
      <c r="H231" s="1">
        <v>1</v>
      </c>
      <c r="I231" s="1">
        <v>0</v>
      </c>
      <c r="J231" s="1">
        <v>0</v>
      </c>
      <c r="K231" s="1">
        <v>149</v>
      </c>
      <c r="L231" s="1">
        <v>402</v>
      </c>
      <c r="M231" s="1">
        <v>176</v>
      </c>
    </row>
    <row r="232" spans="1:13" ht="12.75">
      <c r="A232" t="s">
        <v>14</v>
      </c>
      <c r="B232" t="s">
        <v>192</v>
      </c>
      <c r="C232" s="1">
        <f t="shared" si="41"/>
        <v>1</v>
      </c>
      <c r="D232" s="1">
        <v>0</v>
      </c>
      <c r="E232" s="1">
        <v>0</v>
      </c>
      <c r="F232" s="1">
        <v>1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</row>
    <row r="233" spans="1:13" ht="12.75">
      <c r="A233" s="9" t="s">
        <v>236</v>
      </c>
      <c r="C233" s="4">
        <f t="shared" si="41"/>
        <v>12868</v>
      </c>
      <c r="D233" s="4">
        <f>+D230+D231+D232</f>
        <v>10630</v>
      </c>
      <c r="E233" s="4">
        <f aca="true" t="shared" si="47" ref="E233:M233">+E230+E231+E232</f>
        <v>1394</v>
      </c>
      <c r="F233" s="4">
        <f t="shared" si="47"/>
        <v>101</v>
      </c>
      <c r="G233" s="4">
        <f t="shared" si="47"/>
        <v>1</v>
      </c>
      <c r="H233" s="4">
        <f t="shared" si="47"/>
        <v>1</v>
      </c>
      <c r="I233" s="4">
        <f t="shared" si="47"/>
        <v>0</v>
      </c>
      <c r="J233" s="4">
        <f t="shared" si="47"/>
        <v>0</v>
      </c>
      <c r="K233" s="4">
        <f t="shared" si="47"/>
        <v>150</v>
      </c>
      <c r="L233" s="4">
        <f t="shared" si="47"/>
        <v>415</v>
      </c>
      <c r="M233" s="4">
        <f t="shared" si="47"/>
        <v>176</v>
      </c>
    </row>
    <row r="234" spans="1:13" ht="12.75">
      <c r="A234" t="s">
        <v>17</v>
      </c>
      <c r="B234" t="s">
        <v>18</v>
      </c>
      <c r="C234" s="1">
        <f t="shared" si="41"/>
        <v>415</v>
      </c>
      <c r="D234" s="1">
        <v>243</v>
      </c>
      <c r="E234" s="1">
        <v>78</v>
      </c>
      <c r="F234" s="1">
        <v>8</v>
      </c>
      <c r="G234" s="1">
        <v>0</v>
      </c>
      <c r="H234" s="1">
        <v>1</v>
      </c>
      <c r="I234" s="1">
        <v>0</v>
      </c>
      <c r="J234" s="1">
        <v>0</v>
      </c>
      <c r="K234" s="1">
        <v>0</v>
      </c>
      <c r="L234" s="1">
        <v>85</v>
      </c>
      <c r="M234" s="1">
        <v>0</v>
      </c>
    </row>
    <row r="235" spans="1:13" ht="12.75">
      <c r="A235" t="s">
        <v>17</v>
      </c>
      <c r="B235" t="s">
        <v>2</v>
      </c>
      <c r="C235" s="1">
        <f t="shared" si="41"/>
        <v>3914</v>
      </c>
      <c r="D235" s="1">
        <v>3151</v>
      </c>
      <c r="E235" s="1">
        <v>555</v>
      </c>
      <c r="F235" s="1">
        <v>9</v>
      </c>
      <c r="G235" s="1">
        <v>0</v>
      </c>
      <c r="H235" s="1">
        <v>1</v>
      </c>
      <c r="I235" s="1">
        <v>0</v>
      </c>
      <c r="J235" s="1">
        <v>0</v>
      </c>
      <c r="K235" s="1">
        <v>0</v>
      </c>
      <c r="L235" s="1">
        <v>110</v>
      </c>
      <c r="M235" s="1">
        <v>88</v>
      </c>
    </row>
    <row r="236" spans="1:13" ht="12.75">
      <c r="A236" s="9" t="s">
        <v>237</v>
      </c>
      <c r="C236" s="4">
        <f t="shared" si="41"/>
        <v>4329</v>
      </c>
      <c r="D236" s="4">
        <f>+D234+D235</f>
        <v>3394</v>
      </c>
      <c r="E236" s="4">
        <f aca="true" t="shared" si="48" ref="E236:M236">+E234+E235</f>
        <v>633</v>
      </c>
      <c r="F236" s="4">
        <f t="shared" si="48"/>
        <v>17</v>
      </c>
      <c r="G236" s="4">
        <f t="shared" si="48"/>
        <v>0</v>
      </c>
      <c r="H236" s="4">
        <f t="shared" si="48"/>
        <v>2</v>
      </c>
      <c r="I236" s="4">
        <f t="shared" si="48"/>
        <v>0</v>
      </c>
      <c r="J236" s="4">
        <f t="shared" si="48"/>
        <v>0</v>
      </c>
      <c r="K236" s="4">
        <f t="shared" si="48"/>
        <v>0</v>
      </c>
      <c r="L236" s="4">
        <f t="shared" si="48"/>
        <v>195</v>
      </c>
      <c r="M236" s="4">
        <f t="shared" si="48"/>
        <v>88</v>
      </c>
    </row>
    <row r="237" spans="1:13" ht="12.75">
      <c r="A237" t="s">
        <v>19</v>
      </c>
      <c r="B237" t="s">
        <v>20</v>
      </c>
      <c r="C237" s="1">
        <f t="shared" si="41"/>
        <v>548</v>
      </c>
      <c r="D237" s="1">
        <v>452</v>
      </c>
      <c r="E237" s="1">
        <v>67</v>
      </c>
      <c r="F237" s="1">
        <v>0</v>
      </c>
      <c r="G237" s="1">
        <v>1</v>
      </c>
      <c r="H237" s="1">
        <v>1</v>
      </c>
      <c r="I237" s="1">
        <v>0</v>
      </c>
      <c r="J237" s="1">
        <v>0</v>
      </c>
      <c r="K237" s="1">
        <v>0</v>
      </c>
      <c r="L237" s="1">
        <v>25</v>
      </c>
      <c r="M237" s="1">
        <v>2</v>
      </c>
    </row>
    <row r="238" spans="1:13" ht="12.75">
      <c r="A238" t="s">
        <v>19</v>
      </c>
      <c r="B238" t="s">
        <v>21</v>
      </c>
      <c r="C238" s="1">
        <f t="shared" si="41"/>
        <v>11544</v>
      </c>
      <c r="D238" s="1">
        <v>9827</v>
      </c>
      <c r="E238" s="1">
        <v>1213</v>
      </c>
      <c r="F238" s="1">
        <v>81</v>
      </c>
      <c r="G238" s="1">
        <v>1</v>
      </c>
      <c r="H238" s="1">
        <v>1</v>
      </c>
      <c r="I238" s="1">
        <v>0</v>
      </c>
      <c r="J238" s="1">
        <v>0</v>
      </c>
      <c r="K238" s="1">
        <v>93</v>
      </c>
      <c r="L238" s="1">
        <v>327</v>
      </c>
      <c r="M238" s="1">
        <v>1</v>
      </c>
    </row>
    <row r="239" spans="1:13" ht="12.75">
      <c r="A239" t="s">
        <v>19</v>
      </c>
      <c r="B239" t="s">
        <v>22</v>
      </c>
      <c r="C239" s="1">
        <f t="shared" si="41"/>
        <v>369</v>
      </c>
      <c r="D239" s="1">
        <v>254</v>
      </c>
      <c r="E239" s="1">
        <v>42</v>
      </c>
      <c r="F239" s="1">
        <v>6</v>
      </c>
      <c r="G239" s="1">
        <v>1</v>
      </c>
      <c r="H239" s="1">
        <v>1</v>
      </c>
      <c r="I239" s="1">
        <v>0</v>
      </c>
      <c r="J239" s="1">
        <v>2</v>
      </c>
      <c r="K239" s="1">
        <v>0</v>
      </c>
      <c r="L239" s="1">
        <v>63</v>
      </c>
      <c r="M239" s="1">
        <v>0</v>
      </c>
    </row>
    <row r="240" spans="1:13" ht="12.75">
      <c r="A240" t="s">
        <v>19</v>
      </c>
      <c r="B240" t="s">
        <v>23</v>
      </c>
      <c r="C240" s="1">
        <f t="shared" si="41"/>
        <v>931</v>
      </c>
      <c r="D240" s="1">
        <v>702</v>
      </c>
      <c r="E240" s="1">
        <v>173</v>
      </c>
      <c r="F240" s="1">
        <v>0</v>
      </c>
      <c r="G240" s="1">
        <v>1</v>
      </c>
      <c r="H240" s="1">
        <v>1</v>
      </c>
      <c r="I240" s="1">
        <v>0</v>
      </c>
      <c r="J240" s="1">
        <v>0</v>
      </c>
      <c r="K240" s="1">
        <v>10</v>
      </c>
      <c r="L240" s="1">
        <v>42</v>
      </c>
      <c r="M240" s="1">
        <v>2</v>
      </c>
    </row>
    <row r="241" spans="1:13" ht="12.75">
      <c r="A241" t="s">
        <v>19</v>
      </c>
      <c r="B241" t="s">
        <v>192</v>
      </c>
      <c r="C241" s="1">
        <f t="shared" si="41"/>
        <v>3</v>
      </c>
      <c r="D241" s="1">
        <v>0</v>
      </c>
      <c r="E241" s="1">
        <v>0</v>
      </c>
      <c r="F241" s="1">
        <v>3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</row>
    <row r="242" spans="1:13" ht="12.75">
      <c r="A242" s="9" t="s">
        <v>238</v>
      </c>
      <c r="C242" s="4">
        <f t="shared" si="41"/>
        <v>13395</v>
      </c>
      <c r="D242" s="4">
        <f>+D237+D238+D239+D240+D241</f>
        <v>11235</v>
      </c>
      <c r="E242" s="4">
        <f aca="true" t="shared" si="49" ref="E242:M242">+E237+E238+E239+E240+E241</f>
        <v>1495</v>
      </c>
      <c r="F242" s="4">
        <f t="shared" si="49"/>
        <v>90</v>
      </c>
      <c r="G242" s="4">
        <f t="shared" si="49"/>
        <v>4</v>
      </c>
      <c r="H242" s="4">
        <f t="shared" si="49"/>
        <v>4</v>
      </c>
      <c r="I242" s="4">
        <f t="shared" si="49"/>
        <v>0</v>
      </c>
      <c r="J242" s="4">
        <f t="shared" si="49"/>
        <v>2</v>
      </c>
      <c r="K242" s="4">
        <f t="shared" si="49"/>
        <v>103</v>
      </c>
      <c r="L242" s="4">
        <f t="shared" si="49"/>
        <v>457</v>
      </c>
      <c r="M242" s="4">
        <f t="shared" si="49"/>
        <v>5</v>
      </c>
    </row>
    <row r="243" spans="1:13" ht="12.75">
      <c r="A243" t="s">
        <v>24</v>
      </c>
      <c r="B243" t="s">
        <v>25</v>
      </c>
      <c r="C243" s="1">
        <f t="shared" si="41"/>
        <v>293</v>
      </c>
      <c r="D243" s="1">
        <v>221</v>
      </c>
      <c r="E243" s="1">
        <v>22</v>
      </c>
      <c r="F243" s="1">
        <v>2</v>
      </c>
      <c r="G243" s="1">
        <v>0</v>
      </c>
      <c r="H243" s="1">
        <v>1</v>
      </c>
      <c r="I243" s="1">
        <v>0</v>
      </c>
      <c r="J243" s="1">
        <v>0</v>
      </c>
      <c r="K243" s="1">
        <v>0</v>
      </c>
      <c r="L243" s="1">
        <v>47</v>
      </c>
      <c r="M243" s="1">
        <v>0</v>
      </c>
    </row>
    <row r="244" spans="1:13" ht="12.75">
      <c r="A244" t="s">
        <v>24</v>
      </c>
      <c r="B244" t="s">
        <v>26</v>
      </c>
      <c r="C244" s="1">
        <f t="shared" si="41"/>
        <v>288</v>
      </c>
      <c r="D244" s="1">
        <v>124</v>
      </c>
      <c r="E244" s="1">
        <v>20</v>
      </c>
      <c r="F244" s="1">
        <v>14</v>
      </c>
      <c r="G244" s="1">
        <v>0</v>
      </c>
      <c r="H244" s="1">
        <v>3</v>
      </c>
      <c r="I244" s="1">
        <v>0</v>
      </c>
      <c r="J244" s="1">
        <v>0</v>
      </c>
      <c r="K244" s="1">
        <v>0</v>
      </c>
      <c r="L244" s="1">
        <v>127</v>
      </c>
      <c r="M244" s="1">
        <v>0</v>
      </c>
    </row>
    <row r="245" spans="1:13" ht="12.75">
      <c r="A245" t="s">
        <v>24</v>
      </c>
      <c r="B245" t="s">
        <v>27</v>
      </c>
      <c r="C245" s="1">
        <f t="shared" si="41"/>
        <v>270</v>
      </c>
      <c r="D245" s="1">
        <v>83</v>
      </c>
      <c r="E245" s="1">
        <v>25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162</v>
      </c>
      <c r="M245" s="1">
        <v>0</v>
      </c>
    </row>
    <row r="246" spans="1:13" ht="12.75">
      <c r="A246" t="s">
        <v>24</v>
      </c>
      <c r="B246" t="s">
        <v>28</v>
      </c>
      <c r="C246" s="1">
        <f t="shared" si="41"/>
        <v>535</v>
      </c>
      <c r="D246" s="1">
        <v>198</v>
      </c>
      <c r="E246" s="1">
        <v>56</v>
      </c>
      <c r="F246" s="1">
        <v>17</v>
      </c>
      <c r="G246" s="1">
        <v>0</v>
      </c>
      <c r="H246" s="1">
        <v>2</v>
      </c>
      <c r="I246" s="1">
        <v>0</v>
      </c>
      <c r="J246" s="1">
        <v>0</v>
      </c>
      <c r="K246" s="1">
        <v>8</v>
      </c>
      <c r="L246" s="1">
        <v>253</v>
      </c>
      <c r="M246" s="1">
        <v>1</v>
      </c>
    </row>
    <row r="247" spans="1:13" ht="12.75">
      <c r="A247" t="s">
        <v>24</v>
      </c>
      <c r="B247" t="s">
        <v>2</v>
      </c>
      <c r="C247" s="1">
        <f t="shared" si="41"/>
        <v>6972</v>
      </c>
      <c r="D247" s="1">
        <v>5503</v>
      </c>
      <c r="E247" s="1">
        <v>1049</v>
      </c>
      <c r="F247" s="1">
        <v>17</v>
      </c>
      <c r="G247" s="1">
        <v>0</v>
      </c>
      <c r="H247" s="1">
        <v>1</v>
      </c>
      <c r="I247" s="1">
        <v>0</v>
      </c>
      <c r="J247" s="1">
        <v>0</v>
      </c>
      <c r="K247" s="1">
        <v>0</v>
      </c>
      <c r="L247" s="1">
        <v>350</v>
      </c>
      <c r="M247" s="1">
        <v>52</v>
      </c>
    </row>
    <row r="248" spans="1:13" ht="12.75">
      <c r="A248" s="9" t="s">
        <v>239</v>
      </c>
      <c r="C248" s="4">
        <f t="shared" si="41"/>
        <v>8358</v>
      </c>
      <c r="D248" s="4">
        <f>+D243+D244+D245+D246+D247</f>
        <v>6129</v>
      </c>
      <c r="E248" s="4">
        <f aca="true" t="shared" si="50" ref="E248:M248">+E243+E244+E245+E246+E247</f>
        <v>1172</v>
      </c>
      <c r="F248" s="4">
        <f t="shared" si="50"/>
        <v>50</v>
      </c>
      <c r="G248" s="4">
        <f t="shared" si="50"/>
        <v>0</v>
      </c>
      <c r="H248" s="4">
        <f t="shared" si="50"/>
        <v>7</v>
      </c>
      <c r="I248" s="4">
        <f t="shared" si="50"/>
        <v>0</v>
      </c>
      <c r="J248" s="4">
        <f t="shared" si="50"/>
        <v>0</v>
      </c>
      <c r="K248" s="4">
        <f t="shared" si="50"/>
        <v>8</v>
      </c>
      <c r="L248" s="4">
        <f t="shared" si="50"/>
        <v>939</v>
      </c>
      <c r="M248" s="4">
        <f t="shared" si="50"/>
        <v>53</v>
      </c>
    </row>
    <row r="249" spans="1:13" ht="12.75">
      <c r="A249" t="s">
        <v>29</v>
      </c>
      <c r="B249" t="s">
        <v>30</v>
      </c>
      <c r="C249" s="1">
        <f t="shared" si="41"/>
        <v>644</v>
      </c>
      <c r="D249" s="1">
        <v>429</v>
      </c>
      <c r="E249" s="1">
        <v>65</v>
      </c>
      <c r="F249" s="1">
        <v>17</v>
      </c>
      <c r="G249" s="1">
        <v>0</v>
      </c>
      <c r="H249" s="1">
        <v>3</v>
      </c>
      <c r="I249" s="1">
        <v>0</v>
      </c>
      <c r="J249" s="1">
        <v>0</v>
      </c>
      <c r="K249" s="1">
        <v>6</v>
      </c>
      <c r="L249" s="1">
        <v>124</v>
      </c>
      <c r="M249" s="1">
        <v>0</v>
      </c>
    </row>
    <row r="250" spans="1:13" ht="12.75">
      <c r="A250" t="s">
        <v>29</v>
      </c>
      <c r="B250" t="s">
        <v>31</v>
      </c>
      <c r="C250" s="1">
        <f t="shared" si="41"/>
        <v>9088</v>
      </c>
      <c r="D250" s="1">
        <v>7330</v>
      </c>
      <c r="E250" s="1">
        <v>1085</v>
      </c>
      <c r="F250" s="1">
        <v>128</v>
      </c>
      <c r="G250" s="1">
        <v>1</v>
      </c>
      <c r="H250" s="1">
        <v>1</v>
      </c>
      <c r="I250" s="1">
        <v>0</v>
      </c>
      <c r="J250" s="1">
        <v>4</v>
      </c>
      <c r="K250" s="1">
        <v>108</v>
      </c>
      <c r="L250" s="1">
        <v>423</v>
      </c>
      <c r="M250" s="1">
        <v>8</v>
      </c>
    </row>
    <row r="251" spans="1:13" ht="12.75">
      <c r="A251" t="s">
        <v>29</v>
      </c>
      <c r="B251" t="s">
        <v>192</v>
      </c>
      <c r="C251" s="1">
        <f t="shared" si="41"/>
        <v>3</v>
      </c>
      <c r="D251" s="1">
        <v>0</v>
      </c>
      <c r="E251" s="1">
        <v>0</v>
      </c>
      <c r="F251" s="1">
        <v>3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</row>
    <row r="252" spans="1:13" ht="12.75">
      <c r="A252" s="9" t="s">
        <v>240</v>
      </c>
      <c r="C252" s="4">
        <f t="shared" si="41"/>
        <v>9735</v>
      </c>
      <c r="D252" s="4">
        <f>+D249+D250+D251</f>
        <v>7759</v>
      </c>
      <c r="E252" s="4">
        <f aca="true" t="shared" si="51" ref="E252:M252">+E249+E250+E251</f>
        <v>1150</v>
      </c>
      <c r="F252" s="4">
        <f t="shared" si="51"/>
        <v>148</v>
      </c>
      <c r="G252" s="4">
        <f t="shared" si="51"/>
        <v>1</v>
      </c>
      <c r="H252" s="4">
        <f t="shared" si="51"/>
        <v>4</v>
      </c>
      <c r="I252" s="4">
        <f t="shared" si="51"/>
        <v>0</v>
      </c>
      <c r="J252" s="4">
        <f t="shared" si="51"/>
        <v>4</v>
      </c>
      <c r="K252" s="4">
        <f t="shared" si="51"/>
        <v>114</v>
      </c>
      <c r="L252" s="4">
        <f t="shared" si="51"/>
        <v>547</v>
      </c>
      <c r="M252" s="4">
        <f t="shared" si="51"/>
        <v>8</v>
      </c>
    </row>
    <row r="253" spans="1:13" ht="12.75">
      <c r="A253" t="s">
        <v>32</v>
      </c>
      <c r="B253" t="s">
        <v>2</v>
      </c>
      <c r="C253" s="1">
        <f t="shared" si="41"/>
        <v>46507</v>
      </c>
      <c r="D253" s="1">
        <v>41366</v>
      </c>
      <c r="E253" s="1">
        <v>4903</v>
      </c>
      <c r="F253" s="1">
        <v>66</v>
      </c>
      <c r="G253" s="1">
        <v>0</v>
      </c>
      <c r="H253" s="1">
        <v>1</v>
      </c>
      <c r="I253" s="1">
        <v>0</v>
      </c>
      <c r="J253" s="1">
        <v>0</v>
      </c>
      <c r="K253" s="1">
        <v>0</v>
      </c>
      <c r="L253" s="1">
        <v>91</v>
      </c>
      <c r="M253" s="1">
        <v>80</v>
      </c>
    </row>
    <row r="254" spans="1:13" ht="12.75">
      <c r="A254" t="s">
        <v>32</v>
      </c>
      <c r="B254" t="s">
        <v>33</v>
      </c>
      <c r="C254" s="1">
        <f t="shared" si="41"/>
        <v>1240</v>
      </c>
      <c r="D254" s="1">
        <v>1128</v>
      </c>
      <c r="E254" s="1">
        <v>94</v>
      </c>
      <c r="F254" s="1">
        <v>7</v>
      </c>
      <c r="G254" s="1">
        <v>1</v>
      </c>
      <c r="H254" s="1">
        <v>1</v>
      </c>
      <c r="I254" s="1">
        <v>0</v>
      </c>
      <c r="J254" s="1">
        <v>0</v>
      </c>
      <c r="K254" s="1">
        <v>9</v>
      </c>
      <c r="L254" s="1">
        <v>0</v>
      </c>
      <c r="M254" s="1">
        <v>0</v>
      </c>
    </row>
    <row r="255" spans="1:13" ht="12.75">
      <c r="A255" t="s">
        <v>32</v>
      </c>
      <c r="B255" t="s">
        <v>34</v>
      </c>
      <c r="C255" s="1">
        <f t="shared" si="41"/>
        <v>965</v>
      </c>
      <c r="D255" s="1">
        <v>809</v>
      </c>
      <c r="E255" s="1">
        <v>97</v>
      </c>
      <c r="F255" s="1">
        <v>6</v>
      </c>
      <c r="G255" s="1">
        <v>1</v>
      </c>
      <c r="H255" s="1">
        <v>1</v>
      </c>
      <c r="I255" s="1">
        <v>0</v>
      </c>
      <c r="J255" s="1">
        <v>0</v>
      </c>
      <c r="K255" s="1">
        <v>9</v>
      </c>
      <c r="L255" s="1">
        <v>41</v>
      </c>
      <c r="M255" s="1">
        <v>1</v>
      </c>
    </row>
    <row r="256" spans="1:13" ht="12.75">
      <c r="A256" t="s">
        <v>32</v>
      </c>
      <c r="B256" t="s">
        <v>2</v>
      </c>
      <c r="C256" s="1">
        <f t="shared" si="41"/>
        <v>2044</v>
      </c>
      <c r="D256" s="1">
        <v>1578</v>
      </c>
      <c r="E256" s="1">
        <v>191</v>
      </c>
      <c r="F256" s="1">
        <v>7</v>
      </c>
      <c r="G256" s="1">
        <v>0</v>
      </c>
      <c r="H256" s="1">
        <v>1</v>
      </c>
      <c r="I256" s="1">
        <v>0</v>
      </c>
      <c r="J256" s="1">
        <v>0</v>
      </c>
      <c r="K256" s="1">
        <v>0</v>
      </c>
      <c r="L256" s="1">
        <v>215</v>
      </c>
      <c r="M256" s="1">
        <v>52</v>
      </c>
    </row>
    <row r="257" spans="1:13" ht="12.75">
      <c r="A257" t="s">
        <v>32</v>
      </c>
      <c r="B257" t="s">
        <v>192</v>
      </c>
      <c r="C257" s="1">
        <f t="shared" si="41"/>
        <v>13</v>
      </c>
      <c r="D257" s="1">
        <v>0</v>
      </c>
      <c r="E257" s="1">
        <v>5</v>
      </c>
      <c r="F257" s="1">
        <v>8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</row>
    <row r="258" spans="1:13" ht="12.75">
      <c r="A258" s="9" t="s">
        <v>241</v>
      </c>
      <c r="C258" s="4">
        <f t="shared" si="41"/>
        <v>50769</v>
      </c>
      <c r="D258" s="4">
        <f>+D253+D254+D255+D256+D257</f>
        <v>44881</v>
      </c>
      <c r="E258" s="4">
        <f aca="true" t="shared" si="52" ref="E258:M258">+E253+E254+E255+E256+E257</f>
        <v>5290</v>
      </c>
      <c r="F258" s="4">
        <f t="shared" si="52"/>
        <v>94</v>
      </c>
      <c r="G258" s="4">
        <f t="shared" si="52"/>
        <v>2</v>
      </c>
      <c r="H258" s="4">
        <f t="shared" si="52"/>
        <v>4</v>
      </c>
      <c r="I258" s="4">
        <f t="shared" si="52"/>
        <v>0</v>
      </c>
      <c r="J258" s="4">
        <f t="shared" si="52"/>
        <v>0</v>
      </c>
      <c r="K258" s="4">
        <f t="shared" si="52"/>
        <v>18</v>
      </c>
      <c r="L258" s="4">
        <f t="shared" si="52"/>
        <v>347</v>
      </c>
      <c r="M258" s="4">
        <f t="shared" si="52"/>
        <v>133</v>
      </c>
    </row>
    <row r="259" spans="1:13" ht="12.75">
      <c r="A259" t="s">
        <v>35</v>
      </c>
      <c r="B259" t="s">
        <v>36</v>
      </c>
      <c r="C259" s="1">
        <f t="shared" si="41"/>
        <v>22770</v>
      </c>
      <c r="D259" s="1">
        <v>19244</v>
      </c>
      <c r="E259" s="1">
        <v>2455</v>
      </c>
      <c r="F259" s="1">
        <v>7</v>
      </c>
      <c r="G259" s="1">
        <v>1</v>
      </c>
      <c r="H259" s="1">
        <v>1</v>
      </c>
      <c r="I259" s="1">
        <v>0</v>
      </c>
      <c r="J259" s="1">
        <v>0</v>
      </c>
      <c r="K259" s="1">
        <v>230</v>
      </c>
      <c r="L259" s="1">
        <v>812</v>
      </c>
      <c r="M259" s="1">
        <v>20</v>
      </c>
    </row>
    <row r="260" spans="1:13" ht="12.75">
      <c r="A260" t="s">
        <v>35</v>
      </c>
      <c r="B260" t="s">
        <v>192</v>
      </c>
      <c r="C260" s="1">
        <f t="shared" si="41"/>
        <v>5</v>
      </c>
      <c r="D260" s="1">
        <v>0</v>
      </c>
      <c r="E260" s="1">
        <v>1</v>
      </c>
      <c r="F260" s="1">
        <v>4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</row>
    <row r="261" spans="1:13" ht="12.75">
      <c r="A261" s="9" t="s">
        <v>242</v>
      </c>
      <c r="C261" s="4">
        <f t="shared" si="41"/>
        <v>22775</v>
      </c>
      <c r="D261" s="4">
        <f aca="true" t="shared" si="53" ref="D261:M261">+D259+D260</f>
        <v>19244</v>
      </c>
      <c r="E261" s="4">
        <f t="shared" si="53"/>
        <v>2456</v>
      </c>
      <c r="F261" s="4">
        <f t="shared" si="53"/>
        <v>11</v>
      </c>
      <c r="G261" s="4">
        <f t="shared" si="53"/>
        <v>1</v>
      </c>
      <c r="H261" s="4">
        <f t="shared" si="53"/>
        <v>1</v>
      </c>
      <c r="I261" s="4">
        <f t="shared" si="53"/>
        <v>0</v>
      </c>
      <c r="J261" s="4">
        <f t="shared" si="53"/>
        <v>0</v>
      </c>
      <c r="K261" s="4">
        <f t="shared" si="53"/>
        <v>230</v>
      </c>
      <c r="L261" s="4">
        <f t="shared" si="53"/>
        <v>812</v>
      </c>
      <c r="M261" s="4">
        <f t="shared" si="53"/>
        <v>20</v>
      </c>
    </row>
    <row r="262" spans="1:13" ht="12.75">
      <c r="A262" t="s">
        <v>37</v>
      </c>
      <c r="B262" t="s">
        <v>38</v>
      </c>
      <c r="C262" s="1">
        <f t="shared" si="41"/>
        <v>279</v>
      </c>
      <c r="D262" s="1">
        <v>3</v>
      </c>
      <c r="E262" s="1">
        <v>12</v>
      </c>
      <c r="F262" s="1">
        <v>11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246</v>
      </c>
      <c r="M262" s="1">
        <v>7</v>
      </c>
    </row>
    <row r="263" spans="1:13" ht="12.75">
      <c r="A263" t="s">
        <v>37</v>
      </c>
      <c r="B263" t="s">
        <v>2</v>
      </c>
      <c r="C263" s="1">
        <f t="shared" si="41"/>
        <v>3824</v>
      </c>
      <c r="D263" s="1">
        <v>3144</v>
      </c>
      <c r="E263" s="1">
        <v>523</v>
      </c>
      <c r="F263" s="1">
        <v>7</v>
      </c>
      <c r="G263" s="1">
        <v>0</v>
      </c>
      <c r="H263" s="1">
        <v>1</v>
      </c>
      <c r="I263" s="1">
        <v>0</v>
      </c>
      <c r="J263" s="1">
        <v>0</v>
      </c>
      <c r="K263" s="1">
        <v>0</v>
      </c>
      <c r="L263" s="1">
        <v>125</v>
      </c>
      <c r="M263" s="1">
        <v>24</v>
      </c>
    </row>
    <row r="264" spans="1:13" ht="12.75">
      <c r="A264" t="s">
        <v>37</v>
      </c>
      <c r="B264" t="s">
        <v>192</v>
      </c>
      <c r="C264" s="1">
        <f t="shared" si="41"/>
        <v>1</v>
      </c>
      <c r="D264" s="1">
        <v>0</v>
      </c>
      <c r="E264" s="1">
        <v>0</v>
      </c>
      <c r="F264" s="1">
        <v>1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</row>
    <row r="265" spans="1:13" ht="12.75">
      <c r="A265" s="9" t="s">
        <v>243</v>
      </c>
      <c r="C265" s="4">
        <f aca="true" t="shared" si="54" ref="C265:C273">SUM(D265:M265)</f>
        <v>4104</v>
      </c>
      <c r="D265" s="4">
        <f>+D262+D263+D264</f>
        <v>3147</v>
      </c>
      <c r="E265" s="4">
        <f aca="true" t="shared" si="55" ref="E265:M265">+E262+E263+E264</f>
        <v>535</v>
      </c>
      <c r="F265" s="4">
        <f t="shared" si="55"/>
        <v>19</v>
      </c>
      <c r="G265" s="4">
        <f t="shared" si="55"/>
        <v>0</v>
      </c>
      <c r="H265" s="4">
        <f t="shared" si="55"/>
        <v>1</v>
      </c>
      <c r="I265" s="4">
        <f t="shared" si="55"/>
        <v>0</v>
      </c>
      <c r="J265" s="4">
        <f t="shared" si="55"/>
        <v>0</v>
      </c>
      <c r="K265" s="4">
        <f t="shared" si="55"/>
        <v>0</v>
      </c>
      <c r="L265" s="4">
        <f t="shared" si="55"/>
        <v>371</v>
      </c>
      <c r="M265" s="4">
        <f t="shared" si="55"/>
        <v>31</v>
      </c>
    </row>
    <row r="266" spans="1:13" ht="12.75">
      <c r="A266" t="s">
        <v>39</v>
      </c>
      <c r="B266" t="s">
        <v>40</v>
      </c>
      <c r="C266" s="1">
        <f t="shared" si="54"/>
        <v>19580</v>
      </c>
      <c r="D266" s="1">
        <v>15618</v>
      </c>
      <c r="E266" s="1">
        <v>2300</v>
      </c>
      <c r="F266" s="1">
        <v>101</v>
      </c>
      <c r="G266" s="1">
        <v>3</v>
      </c>
      <c r="H266" s="1">
        <v>3</v>
      </c>
      <c r="I266" s="1">
        <v>0</v>
      </c>
      <c r="J266" s="1">
        <v>0</v>
      </c>
      <c r="K266" s="1">
        <v>272</v>
      </c>
      <c r="L266" s="1">
        <v>1283</v>
      </c>
      <c r="M266" s="1">
        <v>0</v>
      </c>
    </row>
    <row r="267" spans="1:13" ht="12.75">
      <c r="A267" t="s">
        <v>39</v>
      </c>
      <c r="B267" t="s">
        <v>192</v>
      </c>
      <c r="C267" s="1">
        <f t="shared" si="54"/>
        <v>2</v>
      </c>
      <c r="D267" s="1">
        <v>0</v>
      </c>
      <c r="E267" s="1">
        <v>1</v>
      </c>
      <c r="F267" s="1">
        <v>1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</row>
    <row r="268" spans="1:13" ht="12.75">
      <c r="A268" s="9" t="s">
        <v>244</v>
      </c>
      <c r="C268" s="4">
        <f t="shared" si="54"/>
        <v>19582</v>
      </c>
      <c r="D268" s="4">
        <f>+D266+D267</f>
        <v>15618</v>
      </c>
      <c r="E268" s="4">
        <f aca="true" t="shared" si="56" ref="E268:M268">+E266+E267</f>
        <v>2301</v>
      </c>
      <c r="F268" s="4">
        <f t="shared" si="56"/>
        <v>102</v>
      </c>
      <c r="G268" s="4">
        <f t="shared" si="56"/>
        <v>3</v>
      </c>
      <c r="H268" s="4">
        <f t="shared" si="56"/>
        <v>3</v>
      </c>
      <c r="I268" s="4">
        <f t="shared" si="56"/>
        <v>0</v>
      </c>
      <c r="J268" s="4">
        <f t="shared" si="56"/>
        <v>0</v>
      </c>
      <c r="K268" s="4">
        <f t="shared" si="56"/>
        <v>272</v>
      </c>
      <c r="L268" s="4">
        <f t="shared" si="56"/>
        <v>1283</v>
      </c>
      <c r="M268" s="4">
        <f t="shared" si="56"/>
        <v>0</v>
      </c>
    </row>
    <row r="269" spans="1:13" ht="12.75">
      <c r="A269" t="s">
        <v>41</v>
      </c>
      <c r="B269" t="s">
        <v>2</v>
      </c>
      <c r="C269" s="1">
        <f t="shared" si="54"/>
        <v>3586</v>
      </c>
      <c r="D269" s="1">
        <v>2835</v>
      </c>
      <c r="E269" s="1">
        <v>530</v>
      </c>
      <c r="F269" s="1">
        <v>4</v>
      </c>
      <c r="G269" s="1">
        <v>0</v>
      </c>
      <c r="H269" s="1">
        <v>1</v>
      </c>
      <c r="I269" s="1">
        <v>0</v>
      </c>
      <c r="J269" s="1">
        <v>0</v>
      </c>
      <c r="K269" s="1">
        <v>0</v>
      </c>
      <c r="L269" s="1">
        <v>145</v>
      </c>
      <c r="M269" s="1">
        <v>71</v>
      </c>
    </row>
    <row r="270" spans="1:13" ht="12.75">
      <c r="A270" s="9" t="s">
        <v>245</v>
      </c>
      <c r="C270" s="4">
        <f t="shared" si="54"/>
        <v>3586</v>
      </c>
      <c r="D270" s="4">
        <f>+D269</f>
        <v>2835</v>
      </c>
      <c r="E270" s="4">
        <f aca="true" t="shared" si="57" ref="E270:M270">+E269</f>
        <v>530</v>
      </c>
      <c r="F270" s="4">
        <f t="shared" si="57"/>
        <v>4</v>
      </c>
      <c r="G270" s="4">
        <f t="shared" si="57"/>
        <v>0</v>
      </c>
      <c r="H270" s="4">
        <f t="shared" si="57"/>
        <v>1</v>
      </c>
      <c r="I270" s="4">
        <f t="shared" si="57"/>
        <v>0</v>
      </c>
      <c r="J270" s="4">
        <f t="shared" si="57"/>
        <v>0</v>
      </c>
      <c r="K270" s="4">
        <f t="shared" si="57"/>
        <v>0</v>
      </c>
      <c r="L270" s="4">
        <f t="shared" si="57"/>
        <v>145</v>
      </c>
      <c r="M270" s="4">
        <f t="shared" si="57"/>
        <v>71</v>
      </c>
    </row>
    <row r="271" spans="1:13" ht="12.75">
      <c r="A271" t="s">
        <v>42</v>
      </c>
      <c r="B271" t="s">
        <v>43</v>
      </c>
      <c r="C271" s="1">
        <f t="shared" si="54"/>
        <v>32803</v>
      </c>
      <c r="D271" s="1">
        <v>29091</v>
      </c>
      <c r="E271" s="1">
        <v>3273</v>
      </c>
      <c r="F271" s="1">
        <v>212</v>
      </c>
      <c r="G271" s="1">
        <v>1</v>
      </c>
      <c r="H271" s="1">
        <v>1</v>
      </c>
      <c r="I271" s="1">
        <v>0</v>
      </c>
      <c r="J271" s="1">
        <v>0</v>
      </c>
      <c r="K271" s="1">
        <v>199</v>
      </c>
      <c r="L271" s="1">
        <v>25</v>
      </c>
      <c r="M271" s="1">
        <v>1</v>
      </c>
    </row>
    <row r="272" spans="1:13" ht="12.75">
      <c r="A272" t="s">
        <v>42</v>
      </c>
      <c r="B272" t="s">
        <v>192</v>
      </c>
      <c r="C272" s="1">
        <f t="shared" si="54"/>
        <v>6</v>
      </c>
      <c r="D272" s="1">
        <v>0</v>
      </c>
      <c r="E272" s="1">
        <v>1</v>
      </c>
      <c r="F272" s="1">
        <v>5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</row>
    <row r="273" spans="1:13" ht="12.75">
      <c r="A273" s="9" t="s">
        <v>246</v>
      </c>
      <c r="C273" s="4">
        <f t="shared" si="54"/>
        <v>32809</v>
      </c>
      <c r="D273" s="4">
        <f>+D271+D272</f>
        <v>29091</v>
      </c>
      <c r="E273" s="4">
        <f aca="true" t="shared" si="58" ref="E273:M273">+E271+E272</f>
        <v>3274</v>
      </c>
      <c r="F273" s="4">
        <f t="shared" si="58"/>
        <v>217</v>
      </c>
      <c r="G273" s="4">
        <f t="shared" si="58"/>
        <v>1</v>
      </c>
      <c r="H273" s="4">
        <f t="shared" si="58"/>
        <v>1</v>
      </c>
      <c r="I273" s="4">
        <f t="shared" si="58"/>
        <v>0</v>
      </c>
      <c r="J273" s="4">
        <f t="shared" si="58"/>
        <v>0</v>
      </c>
      <c r="K273" s="4">
        <f t="shared" si="58"/>
        <v>199</v>
      </c>
      <c r="L273" s="4">
        <f t="shared" si="58"/>
        <v>25</v>
      </c>
      <c r="M273" s="4">
        <f t="shared" si="58"/>
        <v>1</v>
      </c>
    </row>
    <row r="274" spans="3:13" ht="12.7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9" t="s">
        <v>249</v>
      </c>
      <c r="C275" s="4">
        <f>+C11+C28+C31+C37+C48+C52+C59+C62+C81+C92+C98+C101+C110+C112+C113+C119+C123+C141+C151+C143+C155+C156+C158+C160+C172+C181+C195+C212+C213+C228+C235+C247+C253+C256+C263+C269</f>
        <v>334005</v>
      </c>
      <c r="D275" s="4">
        <f>+D11+D28+D31+D37+D48+D52+D59+D62+D81+D92+D98+D101+D110+D112+D113+D119+D123+D141+D151+D143+D155+D156+D158+D160+D172+D181+D195+D212+D213+D228+D235+D247+D253+D256+D263+D269</f>
        <v>281816</v>
      </c>
      <c r="E275" s="4">
        <f aca="true" t="shared" si="59" ref="E275:M275">+E11+E28+E31+E37+E48+E52+E59+E62+E81+E92+E98+E101+E110+E112+E113+E119+E123+E141+E151+E143+E155+E156+E158+E160+E172+E181+E195+E212+E213+E228+E235+E247+E253+E256+E263+E269</f>
        <v>41946</v>
      </c>
      <c r="F275" s="4">
        <f t="shared" si="59"/>
        <v>752</v>
      </c>
      <c r="G275" s="4">
        <f t="shared" si="59"/>
        <v>0</v>
      </c>
      <c r="H275" s="4">
        <f t="shared" si="59"/>
        <v>39</v>
      </c>
      <c r="I275" s="4">
        <f t="shared" si="59"/>
        <v>0</v>
      </c>
      <c r="J275" s="4">
        <f t="shared" si="59"/>
        <v>0</v>
      </c>
      <c r="K275" s="4">
        <f t="shared" si="59"/>
        <v>0</v>
      </c>
      <c r="L275" s="4">
        <f t="shared" si="59"/>
        <v>6995</v>
      </c>
      <c r="M275" s="4">
        <f t="shared" si="59"/>
        <v>2457</v>
      </c>
    </row>
    <row r="276" spans="1:13" ht="12.75">
      <c r="A276" s="9" t="s">
        <v>247</v>
      </c>
      <c r="C276" s="4">
        <f>+C8+C9+C10+C12+C13+C15+C16+C17+C18+C19+C21+C22+C24+C25+C26+C27+C32+C33+C36+C40+C41+C42+C43+C46+C47+C51+C55+C56+C58+C63+C66+C67+C68+C69+C70+C72+C74+C75+C76+C79+C80+C82+C83+C86+C87+C90+C91+C93+C95+C97+C99+C100+C104+C105+C107+C109+C111+C114+C117+C120+C121+C122+C124+C126+C127+C128+C129+C131+C132+C133+C134+C135+C136+C137+C138+C139+C140+C145+C146+C147+C148+C149+C150+C154+C157+C161+C162+C163+C164+C165+C166+C167+C168+C169+C173+C176+C179+C180+C184+C185+C188+C189+C192+C197+C198+C199+C200+C201+C202+C203+C204+C205+C206+C207+C208+C211+C216+C217+C218+C219+C220+C222+C223+C226+C227+C230+C231+C234+C237+C238+C239+C240+C243+C244+C245+C246+C249+C250+C254+C255+C259+C262+C266+C271</f>
        <v>387463</v>
      </c>
      <c r="D276" s="4">
        <f aca="true" t="shared" si="60" ref="D276:M276">+D8+D9+D10+D12+D13+D15+D16+D17+D18+D19+D21+D22+D24+D25+D26+D27+D32+D33+D36+D40+D41+D42+D43+D46+D47+D51+D55+D56+D58+D63+D66+D67+D68+D69+D70+D72+D74+D75+D76+D79+D80+D82+D83+D86+D87+D90+D91+D93+D95+D97+D99+D100+D104+D105+D107+D109+D111+D114+D117+D120+D121+D122+D124+D126+D127+D128+D129+D131+D132+D133+D134+D135+D136+D137+D138+D139+D140+D145+D146+D147+D148+D149+D150+D154+D157+D161+D162+D163+D164+D165+D166+D167+D168+D169+D173+D176+D179+D180+D184+D185+D188+D189+D192+D197+D198+D199+D200+D201+D202+D203+D204+D205+D206+D207+D208+D211+D216+D217+D218+D219+D220+D222+D223+D226+D227+D230+D231+D234+D237+D238+D239+D240+D243+D244+D245+D246+D249+D250+D254+D255+D259+D262+D266+D271</f>
        <v>315822</v>
      </c>
      <c r="E276" s="4">
        <f t="shared" si="60"/>
        <v>41765</v>
      </c>
      <c r="F276" s="4">
        <f t="shared" si="60"/>
        <v>3695</v>
      </c>
      <c r="G276" s="4">
        <f t="shared" si="60"/>
        <v>72</v>
      </c>
      <c r="H276" s="4">
        <f t="shared" si="60"/>
        <v>160</v>
      </c>
      <c r="I276" s="4">
        <f t="shared" si="60"/>
        <v>0</v>
      </c>
      <c r="J276" s="4">
        <f t="shared" si="60"/>
        <v>132</v>
      </c>
      <c r="K276" s="4">
        <f t="shared" si="60"/>
        <v>2996</v>
      </c>
      <c r="L276" s="4">
        <f t="shared" si="60"/>
        <v>22326</v>
      </c>
      <c r="M276" s="4">
        <f t="shared" si="60"/>
        <v>495</v>
      </c>
    </row>
    <row r="277" spans="1:13" ht="12.75">
      <c r="A277" s="9" t="s">
        <v>248</v>
      </c>
      <c r="C277" s="4">
        <f>+C29+C34+C38+C44+C49+C53+C60+C64+C77+C84+C88+C102+C115+C152+C170+C174+C177+C182+C186+C190+C193+C209+C214+C224+C232+C241+C251+C257+C260+C264+C267+C272</f>
        <v>174</v>
      </c>
      <c r="D277" s="4">
        <f aca="true" t="shared" si="61" ref="D277:M277">+D29+D34+D38+D44+D49+D53+D60+D64+D77+D84+D88+D102+D115+D152+D170+D174+D177+D182+D186+D190+D193+D209+D214+D224+D232+D241+D251+D257+D260+D264+D267+D272</f>
        <v>0</v>
      </c>
      <c r="E277" s="4">
        <f t="shared" si="61"/>
        <v>53</v>
      </c>
      <c r="F277" s="4">
        <f t="shared" si="61"/>
        <v>121</v>
      </c>
      <c r="G277" s="4">
        <f t="shared" si="61"/>
        <v>0</v>
      </c>
      <c r="H277" s="4">
        <f t="shared" si="61"/>
        <v>0</v>
      </c>
      <c r="I277" s="4">
        <f t="shared" si="61"/>
        <v>0</v>
      </c>
      <c r="J277" s="4">
        <f t="shared" si="61"/>
        <v>0</v>
      </c>
      <c r="K277" s="4">
        <f t="shared" si="61"/>
        <v>0</v>
      </c>
      <c r="L277" s="4">
        <f t="shared" si="61"/>
        <v>0</v>
      </c>
      <c r="M277" s="4">
        <f t="shared" si="61"/>
        <v>0</v>
      </c>
    </row>
    <row r="278" spans="1:13" ht="12.75">
      <c r="A278" s="9" t="s">
        <v>250</v>
      </c>
      <c r="C278" s="4">
        <f>+C14+C20+C23+C30+C35+C39+C45+C50+C54+C57+C61+C65+C71+C73+C78+C85+C89+C94+C96+C103+C106+C108+C116+C118+C125+C130+C142+C144+C153+C159+C171+C175+C178+C183+C187+C191+C194+C196+C210+C215+C221+C225+C229+C233+C236+C242+C248+C252+C258+C261+C265+C268+C270+C273</f>
        <v>721642</v>
      </c>
      <c r="D278" s="4">
        <f aca="true" t="shared" si="62" ref="D278:M278">+D14+D20+D23+D30+D35+D39+D45+D50+D54+D57+D61+D65+D71+D73+D78+D85+D89+D94+D96+D103+D106+D108+D116+D118+D125+D130+D142+D144+D153+D159+D171+D175+D178+D183+D187+D191+D194+D196+D210+D215+D221+D225+D229+D233+D236+D242+D248+D252+D258+D261+D265+D268+D270+D273</f>
        <v>597638</v>
      </c>
      <c r="E278" s="4">
        <f t="shared" si="62"/>
        <v>83764</v>
      </c>
      <c r="F278" s="4">
        <f t="shared" si="62"/>
        <v>4568</v>
      </c>
      <c r="G278" s="4">
        <f t="shared" si="62"/>
        <v>72</v>
      </c>
      <c r="H278" s="4">
        <f t="shared" si="62"/>
        <v>199</v>
      </c>
      <c r="I278" s="4">
        <f t="shared" si="62"/>
        <v>0</v>
      </c>
      <c r="J278" s="4">
        <f t="shared" si="62"/>
        <v>132</v>
      </c>
      <c r="K278" s="4">
        <f t="shared" si="62"/>
        <v>2996</v>
      </c>
      <c r="L278" s="4">
        <f t="shared" si="62"/>
        <v>29321</v>
      </c>
      <c r="M278" s="4">
        <f t="shared" si="62"/>
        <v>2952</v>
      </c>
    </row>
  </sheetData>
  <printOptions/>
  <pageMargins left="0.75" right="0.75" top="1" bottom="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2011-12-22T21:10:39Z</cp:lastPrinted>
  <dcterms:created xsi:type="dcterms:W3CDTF">2011-12-13T21:06:18Z</dcterms:created>
  <dcterms:modified xsi:type="dcterms:W3CDTF">2011-12-22T21:10:49Z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