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facturEDES2010" sheetId="1" r:id="rId1"/>
    <sheet name="usuEDES2010" sheetId="2" r:id="rId2"/>
  </sheets>
  <definedNames/>
  <calcPr fullCalcOnLoad="1"/>
</workbook>
</file>

<file path=xl/sharedStrings.xml><?xml version="1.0" encoding="utf-8"?>
<sst xmlns="http://schemas.openxmlformats.org/spreadsheetml/2006/main" count="346" uniqueCount="96">
  <si>
    <t>Coop de Darregueira</t>
  </si>
  <si>
    <t>Coop de Las Martinetas</t>
  </si>
  <si>
    <t>Coop de Stroeder</t>
  </si>
  <si>
    <t>Coop de Espartillar</t>
  </si>
  <si>
    <t>Coop de Villa Iris</t>
  </si>
  <si>
    <t>Coop de Pedro Luro</t>
  </si>
  <si>
    <t>Coop de Azopardo</t>
  </si>
  <si>
    <t>Coop de San Jorge</t>
  </si>
  <si>
    <t>Coop de S. de la Ventana</t>
  </si>
  <si>
    <t>Coop de Algarrobo (J. Couste)</t>
  </si>
  <si>
    <t>Coop de Cabildo</t>
  </si>
  <si>
    <t>Coop de Ascasubi</t>
  </si>
  <si>
    <t>Coop de J. Pradere</t>
  </si>
  <si>
    <t>Coop de Cnel. Dorrego</t>
  </si>
  <si>
    <t>Coop de General Lamadrid</t>
  </si>
  <si>
    <t>Coop de Pigüe</t>
  </si>
  <si>
    <t>Coop de San Miguel Arcangel</t>
  </si>
  <si>
    <t>Coop de Puan</t>
  </si>
  <si>
    <t>Coop de Colonia Los Alfalfares</t>
  </si>
  <si>
    <t>Coop de Chasico</t>
  </si>
  <si>
    <t>Coop de Dufaur</t>
  </si>
  <si>
    <t>Coop de Felipe Sola</t>
  </si>
  <si>
    <t>Coop de Monte Hermoso</t>
  </si>
  <si>
    <t>Coop de Punta Alta</t>
  </si>
  <si>
    <t>Coop de Huanguelen</t>
  </si>
  <si>
    <t>Coop de Villa Maza</t>
  </si>
  <si>
    <t>Coop de San Jose</t>
  </si>
  <si>
    <t>Coop de Goyena</t>
  </si>
  <si>
    <t>Coop de Saldungaray</t>
  </si>
  <si>
    <t>Coop de Coronel Pringles</t>
  </si>
  <si>
    <t>Coop de San Germán</t>
  </si>
  <si>
    <t>Coop de Mayor Buratovich</t>
  </si>
  <si>
    <t>Coop de Indio Rico</t>
  </si>
  <si>
    <t>Coop de Tornquist</t>
  </si>
  <si>
    <t>Coop de La Colina</t>
  </si>
  <si>
    <t>Coop de Colonia La Merced</t>
  </si>
  <si>
    <t>Coop de Bordenave</t>
  </si>
  <si>
    <t>Coop de 17 de Agosto</t>
  </si>
  <si>
    <t>Coop de El Perdido - Jose A. Guisasola</t>
  </si>
  <si>
    <t>Coop de Bahia San Blás</t>
  </si>
  <si>
    <t>EDES SA</t>
  </si>
  <si>
    <t>Coop de Oriente Ltda.</t>
  </si>
  <si>
    <t>Adolfo Alsina</t>
  </si>
  <si>
    <t>Bahía Blanca</t>
  </si>
  <si>
    <t>Cnl. de Marina L. Rosales</t>
  </si>
  <si>
    <t>Coronel Dorrego</t>
  </si>
  <si>
    <t>Coronel Pringles</t>
  </si>
  <si>
    <t>Coronel Suárez</t>
  </si>
  <si>
    <t>General Lamadrid</t>
  </si>
  <si>
    <t>Guaminí</t>
  </si>
  <si>
    <t>Laprida</t>
  </si>
  <si>
    <t>Monte Hermoso</t>
  </si>
  <si>
    <t>Patagones</t>
  </si>
  <si>
    <t>Puán</t>
  </si>
  <si>
    <t>Saavedra</t>
  </si>
  <si>
    <t>Tornquist</t>
  </si>
  <si>
    <t>Villarino</t>
  </si>
  <si>
    <t>AÑO 2010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</si>
  <si>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</si>
  <si>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</si>
  <si>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</si>
  <si>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</si>
  <si>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</si>
  <si>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</si>
  <si>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</si>
  <si>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</si>
  <si>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</si>
  <si>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</si>
  <si>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</si>
  <si>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</si>
  <si>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</si>
  <si>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</si>
  <si>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</si>
  <si>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PROVINCIA DE BUENOS AIRES- AREA SUR</t>
  </si>
  <si>
    <t>Cantidad de usuarios</t>
  </si>
  <si>
    <t>Las Cooperativas que no están en Adolfo Alsina fueron cargadas en el Area NORTE</t>
  </si>
  <si>
    <t>GUMEM</t>
  </si>
  <si>
    <t>Total Adolfo Alsina</t>
  </si>
  <si>
    <t>Total Bahía Blanca</t>
  </si>
  <si>
    <t>Total Cnl. de Marina L. Rosales</t>
  </si>
  <si>
    <t>Total Coronel Dorrego</t>
  </si>
  <si>
    <t>Total Coronel Pringles</t>
  </si>
  <si>
    <t>Total Coronel Suárez</t>
  </si>
  <si>
    <t>Total General Lamadrid</t>
  </si>
  <si>
    <t>Total Guaminí</t>
  </si>
  <si>
    <t>Total Laprida</t>
  </si>
  <si>
    <t>Total Monte Hermoso</t>
  </si>
  <si>
    <t>Total Patagones</t>
  </si>
  <si>
    <t>Total Puán</t>
  </si>
  <si>
    <t>Total Saavedra</t>
  </si>
  <si>
    <t>Total Tornquist</t>
  </si>
  <si>
    <t>Total Villarino</t>
  </si>
  <si>
    <t>Total EDES</t>
  </si>
  <si>
    <t>Total Cooperativas</t>
  </si>
  <si>
    <t>Total GUMEM</t>
  </si>
  <si>
    <t>Total Area EDES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</si>
</sst>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2"/>
  <sheetViews>
    <sheetView workbookViewId="0" topLeftCell="B97">
      <selection activeCell="B129" sqref="B129"/>
    </sheetView>
  </sheetViews>
  <sheetFormatPr defaultColWidth="11.421875" defaultRowHeight="12.75"/>
  <cols>
    <col min="1" max="1" width="25.421875" style="0" customWidth="1"/>
    <col min="2" max="2" width="39.00390625" style="0" customWidth="1"/>
    <col min="3" max="3" width="21.00390625" style="0" customWidth="1"/>
    <col min="12" max="12" width="11.00390625" style="0" customWidth="1"/>
  </cols>
  <sheetData>
    <row r="2" spans="1:13" ht="12.75">
      <c r="A2" s="4" t="s">
        <v>57</v>
      </c>
      <c r="C2" s="4"/>
      <c r="D2" s="4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4" t="s">
        <v>73</v>
      </c>
      <c r="C3" s="4"/>
      <c r="D3" s="4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4" t="s">
        <v>58</v>
      </c>
      <c r="C4" s="4"/>
      <c r="D4" s="4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4" t="s">
        <v>59</v>
      </c>
      <c r="C5" s="4"/>
      <c r="D5" s="4"/>
      <c r="E5" s="1"/>
      <c r="F5" s="1"/>
      <c r="G5" s="1"/>
      <c r="H5" s="1"/>
      <c r="I5" s="1"/>
      <c r="J5" s="1"/>
      <c r="K5" s="1"/>
      <c r="L5" s="1"/>
      <c r="M5" s="1"/>
    </row>
    <row r="6" spans="2:13" ht="12.75">
      <c r="B6" s="4"/>
      <c r="C6" s="4"/>
      <c r="D6" s="4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4" t="s">
        <v>60</v>
      </c>
      <c r="B7" s="4" t="s">
        <v>61</v>
      </c>
      <c r="C7" s="5" t="s">
        <v>62</v>
      </c>
      <c r="D7" s="5" t="s">
        <v>63</v>
      </c>
      <c r="E7" s="5" t="s">
        <v>64</v>
      </c>
      <c r="F7" s="5" t="s">
        <v>65</v>
      </c>
      <c r="G7" s="5" t="s">
        <v>66</v>
      </c>
      <c r="H7" s="5" t="s">
        <v>67</v>
      </c>
      <c r="I7" s="5" t="s">
        <v>68</v>
      </c>
      <c r="J7" s="5" t="s">
        <v>69</v>
      </c>
      <c r="K7" s="5" t="s">
        <v>70</v>
      </c>
      <c r="L7" s="5" t="s">
        <v>71</v>
      </c>
      <c r="M7" s="5" t="s">
        <v>72</v>
      </c>
    </row>
    <row r="8" spans="1:13" ht="12.75">
      <c r="A8" s="1" t="s">
        <v>42</v>
      </c>
      <c r="B8" s="1" t="s">
        <v>16</v>
      </c>
      <c r="C8" s="3">
        <v>1002.3079999999999</v>
      </c>
      <c r="D8" s="3">
        <v>444.953</v>
      </c>
      <c r="E8" s="3">
        <v>212.711</v>
      </c>
      <c r="F8" s="3">
        <v>89.214</v>
      </c>
      <c r="G8" s="3">
        <v>0</v>
      </c>
      <c r="H8" s="3">
        <v>133.472</v>
      </c>
      <c r="I8" s="3">
        <v>0</v>
      </c>
      <c r="J8" s="3">
        <v>0</v>
      </c>
      <c r="K8" s="3">
        <v>0</v>
      </c>
      <c r="L8" s="3">
        <v>121.958</v>
      </c>
      <c r="M8" s="3">
        <v>0</v>
      </c>
    </row>
    <row r="9" spans="1:13" ht="12.75">
      <c r="A9" s="1" t="s">
        <v>42</v>
      </c>
      <c r="B9" s="1" t="s">
        <v>40</v>
      </c>
      <c r="C9" s="3">
        <v>12674.136</v>
      </c>
      <c r="D9" s="3">
        <v>5459.804</v>
      </c>
      <c r="E9" s="3">
        <v>3396.291</v>
      </c>
      <c r="F9" s="3">
        <v>2122.523</v>
      </c>
      <c r="G9" s="3">
        <v>0</v>
      </c>
      <c r="H9" s="3">
        <v>909.622</v>
      </c>
      <c r="I9" s="3">
        <v>0</v>
      </c>
      <c r="J9" s="3">
        <v>0</v>
      </c>
      <c r="K9" s="3">
        <v>741.256</v>
      </c>
      <c r="L9" s="3">
        <v>44.64</v>
      </c>
      <c r="M9" s="3">
        <v>0</v>
      </c>
    </row>
    <row r="10" spans="1:13" ht="12.75">
      <c r="A10" s="1" t="s">
        <v>42</v>
      </c>
      <c r="B10" s="1" t="s">
        <v>0</v>
      </c>
      <c r="C10" s="3">
        <v>419.233</v>
      </c>
      <c r="D10" s="3">
        <v>0</v>
      </c>
      <c r="E10" s="3">
        <v>0</v>
      </c>
      <c r="F10" s="3">
        <v>6.534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412.699</v>
      </c>
      <c r="M10" s="3">
        <v>0</v>
      </c>
    </row>
    <row r="11" spans="1:13" ht="12.75">
      <c r="A11" s="1" t="s">
        <v>42</v>
      </c>
      <c r="B11" s="1" t="s">
        <v>25</v>
      </c>
      <c r="C11" s="3">
        <v>7121.929</v>
      </c>
      <c r="D11" s="3">
        <v>1185.281</v>
      </c>
      <c r="E11" s="3">
        <v>793.473</v>
      </c>
      <c r="F11" s="3">
        <v>3874.257</v>
      </c>
      <c r="G11" s="3">
        <v>49.928</v>
      </c>
      <c r="H11" s="3">
        <v>424.561</v>
      </c>
      <c r="I11" s="3">
        <v>0</v>
      </c>
      <c r="J11" s="3">
        <v>0</v>
      </c>
      <c r="K11" s="3">
        <v>0</v>
      </c>
      <c r="L11" s="3">
        <v>671.564</v>
      </c>
      <c r="M11" s="3">
        <v>122.865</v>
      </c>
    </row>
    <row r="12" spans="1:13" ht="12.75">
      <c r="A12" s="1" t="s">
        <v>42</v>
      </c>
      <c r="B12" s="1" t="s">
        <v>3</v>
      </c>
      <c r="C12" s="3">
        <v>288.081</v>
      </c>
      <c r="D12" s="3">
        <v>18.045</v>
      </c>
      <c r="E12" s="3">
        <v>42.284</v>
      </c>
      <c r="F12" s="3">
        <v>65.748</v>
      </c>
      <c r="G12" s="3">
        <v>0</v>
      </c>
      <c r="H12" s="3">
        <v>58.922</v>
      </c>
      <c r="I12" s="3">
        <v>0</v>
      </c>
      <c r="J12" s="3">
        <v>0</v>
      </c>
      <c r="K12" s="3">
        <v>0</v>
      </c>
      <c r="L12" s="3">
        <v>103.082</v>
      </c>
      <c r="M12" s="3">
        <v>0</v>
      </c>
    </row>
    <row r="13" spans="1:13" ht="12.75">
      <c r="A13" s="1"/>
      <c r="B13" s="1"/>
      <c r="C13" s="5">
        <v>21505.686999999998</v>
      </c>
      <c r="D13" s="5">
        <v>7108.083</v>
      </c>
      <c r="E13" s="5">
        <v>4444.759</v>
      </c>
      <c r="F13" s="5">
        <v>6158.276</v>
      </c>
      <c r="G13" s="5">
        <v>49.928</v>
      </c>
      <c r="H13" s="5">
        <v>1526.577</v>
      </c>
      <c r="I13" s="5">
        <v>0</v>
      </c>
      <c r="J13" s="5">
        <v>0</v>
      </c>
      <c r="K13" s="5">
        <v>741.256</v>
      </c>
      <c r="L13" s="5">
        <v>1353.9429999999998</v>
      </c>
      <c r="M13" s="5">
        <v>122.865</v>
      </c>
    </row>
    <row r="14" spans="1:13" ht="12.75">
      <c r="A14" s="1" t="s">
        <v>43</v>
      </c>
      <c r="B14" s="1" t="s">
        <v>35</v>
      </c>
      <c r="C14" s="3">
        <v>271.94599999999997</v>
      </c>
      <c r="D14" s="3">
        <v>0</v>
      </c>
      <c r="E14" s="3">
        <v>0</v>
      </c>
      <c r="F14" s="3">
        <v>0</v>
      </c>
      <c r="G14" s="3">
        <v>0</v>
      </c>
      <c r="H14" s="3">
        <v>11.292</v>
      </c>
      <c r="I14" s="3">
        <v>0</v>
      </c>
      <c r="J14" s="3">
        <v>0</v>
      </c>
      <c r="K14" s="3">
        <v>0</v>
      </c>
      <c r="L14" s="3">
        <v>260.654</v>
      </c>
      <c r="M14" s="3">
        <v>0</v>
      </c>
    </row>
    <row r="15" spans="1:13" ht="12.75">
      <c r="A15" s="1" t="s">
        <v>43</v>
      </c>
      <c r="B15" s="1" t="s">
        <v>40</v>
      </c>
      <c r="C15" s="3">
        <v>503331.511</v>
      </c>
      <c r="D15" s="3">
        <v>219872.211</v>
      </c>
      <c r="E15" s="3">
        <v>97916.176</v>
      </c>
      <c r="F15" s="3">
        <v>161328.555</v>
      </c>
      <c r="G15" s="3">
        <v>0</v>
      </c>
      <c r="H15" s="3">
        <v>14650.695</v>
      </c>
      <c r="I15" s="3">
        <v>0</v>
      </c>
      <c r="J15" s="3">
        <v>0</v>
      </c>
      <c r="K15" s="3">
        <v>9459.206</v>
      </c>
      <c r="L15" s="3">
        <v>104.668</v>
      </c>
      <c r="M15" s="3">
        <v>0</v>
      </c>
    </row>
    <row r="16" spans="1:13" ht="12.75">
      <c r="A16" s="1" t="s">
        <v>43</v>
      </c>
      <c r="B16" s="1" t="s">
        <v>10</v>
      </c>
      <c r="C16" s="3">
        <v>12533.292999999998</v>
      </c>
      <c r="D16" s="3">
        <v>1501.367</v>
      </c>
      <c r="E16" s="3">
        <v>363.824</v>
      </c>
      <c r="F16" s="3">
        <v>2516.76</v>
      </c>
      <c r="G16" s="3">
        <v>4375.687</v>
      </c>
      <c r="H16" s="3">
        <v>349.811</v>
      </c>
      <c r="I16" s="3">
        <v>0</v>
      </c>
      <c r="J16" s="3">
        <v>0</v>
      </c>
      <c r="K16" s="3">
        <v>1914.659</v>
      </c>
      <c r="L16" s="3">
        <v>1511.185</v>
      </c>
      <c r="M16" s="3">
        <v>0</v>
      </c>
    </row>
    <row r="17" spans="1:13" ht="12.75">
      <c r="A17" s="1" t="s">
        <v>43</v>
      </c>
      <c r="B17" s="1" t="s">
        <v>76</v>
      </c>
      <c r="C17" s="3">
        <v>895611.1</v>
      </c>
      <c r="D17" s="3">
        <v>0</v>
      </c>
      <c r="E17" s="3">
        <v>3483.49</v>
      </c>
      <c r="F17" s="3">
        <v>892127.61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2.75">
      <c r="A18" s="1"/>
      <c r="B18" s="1"/>
      <c r="C18" s="5">
        <v>1411747.85</v>
      </c>
      <c r="D18" s="5">
        <v>221373.578</v>
      </c>
      <c r="E18" s="5">
        <v>101763.49</v>
      </c>
      <c r="F18" s="5">
        <v>1055972.925</v>
      </c>
      <c r="G18" s="5">
        <v>4375.687</v>
      </c>
      <c r="H18" s="5">
        <v>15011.797999999999</v>
      </c>
      <c r="I18" s="5">
        <v>0</v>
      </c>
      <c r="J18" s="5">
        <v>0</v>
      </c>
      <c r="K18" s="5">
        <v>11373.865</v>
      </c>
      <c r="L18" s="5">
        <v>1876.507</v>
      </c>
      <c r="M18" s="5">
        <v>0</v>
      </c>
    </row>
    <row r="19" spans="1:13" ht="12.75">
      <c r="A19" s="1" t="s">
        <v>44</v>
      </c>
      <c r="B19" s="1" t="s">
        <v>23</v>
      </c>
      <c r="C19" s="3">
        <v>115597.07699999999</v>
      </c>
      <c r="D19" s="3">
        <v>36643.418</v>
      </c>
      <c r="E19" s="3">
        <v>12057.103</v>
      </c>
      <c r="F19" s="3">
        <v>27161.645</v>
      </c>
      <c r="G19" s="3">
        <v>307.84</v>
      </c>
      <c r="H19" s="3">
        <v>4099.686</v>
      </c>
      <c r="I19" s="3">
        <v>0</v>
      </c>
      <c r="J19" s="3">
        <v>0</v>
      </c>
      <c r="K19" s="3">
        <v>34563.018</v>
      </c>
      <c r="L19" s="3">
        <v>535.356</v>
      </c>
      <c r="M19" s="3">
        <v>229.011</v>
      </c>
    </row>
    <row r="20" spans="1:13" ht="12.75">
      <c r="A20" s="1"/>
      <c r="B20" s="1"/>
      <c r="C20" s="5">
        <v>115597.07699999999</v>
      </c>
      <c r="D20" s="5">
        <v>36643.418</v>
      </c>
      <c r="E20" s="5">
        <v>12057.103</v>
      </c>
      <c r="F20" s="5">
        <v>27161.645</v>
      </c>
      <c r="G20" s="5">
        <v>307.84</v>
      </c>
      <c r="H20" s="5">
        <v>4099.686</v>
      </c>
      <c r="I20" s="5">
        <v>0</v>
      </c>
      <c r="J20" s="5">
        <v>0</v>
      </c>
      <c r="K20" s="5">
        <v>34563.018</v>
      </c>
      <c r="L20" s="5">
        <v>535.356</v>
      </c>
      <c r="M20" s="5">
        <v>229.011</v>
      </c>
    </row>
    <row r="21" spans="1:13" ht="12.75">
      <c r="A21" s="1" t="s">
        <v>45</v>
      </c>
      <c r="B21" s="1" t="s">
        <v>38</v>
      </c>
      <c r="C21" s="3">
        <v>1474.035</v>
      </c>
      <c r="D21" s="3">
        <v>602.775</v>
      </c>
      <c r="E21" s="3">
        <v>232.922</v>
      </c>
      <c r="F21" s="3">
        <v>334.621</v>
      </c>
      <c r="G21" s="3">
        <v>25.222</v>
      </c>
      <c r="H21" s="3">
        <v>220.325</v>
      </c>
      <c r="I21" s="3">
        <v>0</v>
      </c>
      <c r="J21" s="3">
        <v>0</v>
      </c>
      <c r="K21" s="3">
        <v>34.903</v>
      </c>
      <c r="L21" s="3">
        <v>0</v>
      </c>
      <c r="M21" s="3">
        <v>23.267</v>
      </c>
    </row>
    <row r="22" spans="1:13" ht="12.75">
      <c r="A22" s="1" t="s">
        <v>45</v>
      </c>
      <c r="B22" s="1" t="s">
        <v>13</v>
      </c>
      <c r="C22" s="3">
        <v>18584.393000000004</v>
      </c>
      <c r="D22" s="3">
        <v>7059.924</v>
      </c>
      <c r="E22" s="3">
        <v>4932.094</v>
      </c>
      <c r="F22" s="3">
        <v>725.516</v>
      </c>
      <c r="G22" s="3">
        <v>1286.313</v>
      </c>
      <c r="H22" s="3">
        <v>1838.192</v>
      </c>
      <c r="I22" s="3">
        <v>0</v>
      </c>
      <c r="J22" s="3">
        <v>0</v>
      </c>
      <c r="K22" s="3">
        <v>712.168</v>
      </c>
      <c r="L22" s="3">
        <v>2030.186</v>
      </c>
      <c r="M22" s="3">
        <v>0</v>
      </c>
    </row>
    <row r="23" spans="1:13" ht="12.75">
      <c r="A23" s="1" t="s">
        <v>45</v>
      </c>
      <c r="B23" s="1" t="s">
        <v>41</v>
      </c>
      <c r="C23" s="3">
        <v>2663.357</v>
      </c>
      <c r="D23" s="3">
        <v>1406.357</v>
      </c>
      <c r="E23" s="3">
        <v>765.802</v>
      </c>
      <c r="F23" s="3">
        <v>0</v>
      </c>
      <c r="G23" s="3">
        <v>0</v>
      </c>
      <c r="H23" s="3">
        <v>346.98</v>
      </c>
      <c r="I23" s="3">
        <v>0</v>
      </c>
      <c r="J23" s="3">
        <v>0</v>
      </c>
      <c r="K23" s="3">
        <v>144.218</v>
      </c>
      <c r="L23" s="3">
        <v>0</v>
      </c>
      <c r="M23" s="3">
        <v>0</v>
      </c>
    </row>
    <row r="24" spans="1:13" ht="12.75">
      <c r="A24" s="1"/>
      <c r="B24" s="1"/>
      <c r="C24" s="5">
        <v>22721.785000000003</v>
      </c>
      <c r="D24" s="5">
        <v>9069.056</v>
      </c>
      <c r="E24" s="5">
        <v>5930.817999999999</v>
      </c>
      <c r="F24" s="5">
        <v>1060.137</v>
      </c>
      <c r="G24" s="5">
        <v>1311.535</v>
      </c>
      <c r="H24" s="5">
        <v>2405.497</v>
      </c>
      <c r="I24" s="5">
        <v>0</v>
      </c>
      <c r="J24" s="5">
        <v>0</v>
      </c>
      <c r="K24" s="5">
        <v>891.289</v>
      </c>
      <c r="L24" s="5">
        <v>2030.186</v>
      </c>
      <c r="M24" s="5">
        <v>23.267</v>
      </c>
    </row>
    <row r="25" spans="1:13" ht="12.75">
      <c r="A25" s="1" t="s">
        <v>46</v>
      </c>
      <c r="B25" s="1" t="s">
        <v>32</v>
      </c>
      <c r="C25" s="3">
        <v>1144.006</v>
      </c>
      <c r="D25" s="3">
        <v>564.323</v>
      </c>
      <c r="E25" s="3">
        <v>273.501</v>
      </c>
      <c r="F25" s="3">
        <v>20.122</v>
      </c>
      <c r="G25" s="3">
        <v>20.913</v>
      </c>
      <c r="H25" s="3">
        <v>145.197</v>
      </c>
      <c r="I25" s="3">
        <v>0</v>
      </c>
      <c r="J25" s="3">
        <v>0</v>
      </c>
      <c r="K25" s="3">
        <v>49.14</v>
      </c>
      <c r="L25" s="3">
        <v>65.376</v>
      </c>
      <c r="M25" s="3">
        <v>5.434</v>
      </c>
    </row>
    <row r="26" spans="1:13" ht="12.75">
      <c r="A26" s="1" t="s">
        <v>46</v>
      </c>
      <c r="B26" s="1" t="s">
        <v>28</v>
      </c>
      <c r="C26" s="3">
        <v>923.6329999999999</v>
      </c>
      <c r="D26" s="3">
        <v>14.872</v>
      </c>
      <c r="E26" s="3">
        <v>230.636</v>
      </c>
      <c r="F26" s="3">
        <v>0</v>
      </c>
      <c r="G26" s="3">
        <v>0</v>
      </c>
      <c r="H26" s="3">
        <v>64.147</v>
      </c>
      <c r="I26" s="3">
        <v>0</v>
      </c>
      <c r="J26" s="3">
        <v>0</v>
      </c>
      <c r="K26" s="3">
        <v>0</v>
      </c>
      <c r="L26" s="3">
        <v>613.978</v>
      </c>
      <c r="M26" s="3">
        <v>0</v>
      </c>
    </row>
    <row r="27" spans="1:13" ht="12.75">
      <c r="A27" s="1" t="s">
        <v>46</v>
      </c>
      <c r="B27" s="1" t="s">
        <v>29</v>
      </c>
      <c r="C27" s="3">
        <v>26995.89</v>
      </c>
      <c r="D27" s="3">
        <v>12864.15</v>
      </c>
      <c r="E27" s="3">
        <v>4128.445</v>
      </c>
      <c r="F27" s="3">
        <v>6378.736</v>
      </c>
      <c r="G27" s="3">
        <v>0</v>
      </c>
      <c r="H27" s="3">
        <v>1927.776</v>
      </c>
      <c r="I27" s="3">
        <v>0</v>
      </c>
      <c r="J27" s="3">
        <v>0</v>
      </c>
      <c r="K27" s="3">
        <v>746.625</v>
      </c>
      <c r="L27" s="3">
        <v>950.158</v>
      </c>
      <c r="M27" s="3">
        <v>0</v>
      </c>
    </row>
    <row r="28" spans="1:13" ht="12.75">
      <c r="A28" s="1" t="s">
        <v>46</v>
      </c>
      <c r="B28" s="1" t="s">
        <v>76</v>
      </c>
      <c r="C28" s="3">
        <v>20802.59</v>
      </c>
      <c r="D28" s="3">
        <v>0</v>
      </c>
      <c r="E28" s="3">
        <v>0</v>
      </c>
      <c r="F28" s="3">
        <v>20802.59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ht="12.75">
      <c r="A29" s="1"/>
      <c r="B29" s="1"/>
      <c r="C29" s="5">
        <v>49866.119000000006</v>
      </c>
      <c r="D29" s="5">
        <v>13443.345</v>
      </c>
      <c r="E29" s="5">
        <v>4632.581999999999</v>
      </c>
      <c r="F29" s="5">
        <v>27201.448</v>
      </c>
      <c r="G29" s="5">
        <v>20.913</v>
      </c>
      <c r="H29" s="5">
        <v>2137.12</v>
      </c>
      <c r="I29" s="5">
        <v>0</v>
      </c>
      <c r="J29" s="5">
        <v>0</v>
      </c>
      <c r="K29" s="5">
        <v>795.765</v>
      </c>
      <c r="L29" s="5">
        <v>1629.512</v>
      </c>
      <c r="M29" s="5">
        <v>5.434</v>
      </c>
    </row>
    <row r="30" spans="1:13" ht="12.75">
      <c r="A30" s="1" t="s">
        <v>47</v>
      </c>
      <c r="B30" s="1" t="s">
        <v>3</v>
      </c>
      <c r="C30" s="3">
        <v>474.441</v>
      </c>
      <c r="D30" s="3">
        <v>11.932</v>
      </c>
      <c r="E30" s="3">
        <v>0.475</v>
      </c>
      <c r="F30" s="3">
        <v>64.281</v>
      </c>
      <c r="G30" s="3">
        <v>0</v>
      </c>
      <c r="H30" s="3">
        <v>9.072</v>
      </c>
      <c r="I30" s="3">
        <v>0</v>
      </c>
      <c r="J30" s="3">
        <v>215.017</v>
      </c>
      <c r="K30" s="3">
        <v>0</v>
      </c>
      <c r="L30" s="3">
        <v>173.664</v>
      </c>
      <c r="M30" s="3">
        <v>0</v>
      </c>
    </row>
    <row r="31" spans="1:13" ht="12.75">
      <c r="A31" s="1" t="s">
        <v>47</v>
      </c>
      <c r="B31" s="1" t="s">
        <v>8</v>
      </c>
      <c r="C31" s="3">
        <v>765.922</v>
      </c>
      <c r="D31" s="3">
        <v>286.353</v>
      </c>
      <c r="E31" s="3">
        <v>305.973</v>
      </c>
      <c r="F31" s="3">
        <v>0</v>
      </c>
      <c r="G31" s="3">
        <v>0</v>
      </c>
      <c r="H31" s="3">
        <v>173.596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2.75">
      <c r="A32" s="1" t="s">
        <v>47</v>
      </c>
      <c r="B32" s="1" t="s">
        <v>34</v>
      </c>
      <c r="C32" s="3">
        <v>261.885</v>
      </c>
      <c r="D32" s="3">
        <v>2.073</v>
      </c>
      <c r="E32" s="3">
        <v>0</v>
      </c>
      <c r="F32" s="3">
        <v>0</v>
      </c>
      <c r="G32" s="3">
        <v>0</v>
      </c>
      <c r="H32" s="3">
        <v>2.321</v>
      </c>
      <c r="I32" s="3">
        <v>0</v>
      </c>
      <c r="J32" s="3">
        <v>0</v>
      </c>
      <c r="K32" s="3">
        <v>0</v>
      </c>
      <c r="L32" s="3">
        <v>257.491</v>
      </c>
      <c r="M32" s="3">
        <v>0</v>
      </c>
    </row>
    <row r="33" spans="1:13" ht="12.75">
      <c r="A33" s="1" t="s">
        <v>47</v>
      </c>
      <c r="B33" s="1" t="s">
        <v>40</v>
      </c>
      <c r="C33" s="3">
        <v>66355.736</v>
      </c>
      <c r="D33" s="3">
        <v>15284.594</v>
      </c>
      <c r="E33" s="3">
        <v>9327.731</v>
      </c>
      <c r="F33" s="3">
        <v>37069.808</v>
      </c>
      <c r="G33" s="3">
        <v>0</v>
      </c>
      <c r="H33" s="3">
        <v>3628.783</v>
      </c>
      <c r="I33" s="3">
        <v>0</v>
      </c>
      <c r="J33" s="3">
        <v>0</v>
      </c>
      <c r="K33" s="3">
        <v>791.236</v>
      </c>
      <c r="L33" s="3">
        <v>253.584</v>
      </c>
      <c r="M33" s="3">
        <v>0</v>
      </c>
    </row>
    <row r="34" spans="1:13" ht="12.75">
      <c r="A34" s="1" t="s">
        <v>47</v>
      </c>
      <c r="B34" s="1" t="s">
        <v>26</v>
      </c>
      <c r="C34" s="3">
        <v>6449.343000000001</v>
      </c>
      <c r="D34" s="3">
        <v>3249.338</v>
      </c>
      <c r="E34" s="3">
        <v>676.252</v>
      </c>
      <c r="F34" s="3">
        <v>1201.069</v>
      </c>
      <c r="G34" s="3">
        <v>41.081</v>
      </c>
      <c r="H34" s="3">
        <v>783.358</v>
      </c>
      <c r="I34" s="3">
        <v>0</v>
      </c>
      <c r="J34" s="3">
        <v>0</v>
      </c>
      <c r="K34" s="3">
        <v>58.89</v>
      </c>
      <c r="L34" s="3">
        <v>439.355</v>
      </c>
      <c r="M34" s="3">
        <v>0</v>
      </c>
    </row>
    <row r="35" spans="1:13" ht="12.75">
      <c r="A35" s="1" t="s">
        <v>47</v>
      </c>
      <c r="B35" s="1" t="s">
        <v>24</v>
      </c>
      <c r="C35" s="3">
        <v>7738.952</v>
      </c>
      <c r="D35" s="3">
        <v>3235.52</v>
      </c>
      <c r="E35" s="3">
        <v>1577.825</v>
      </c>
      <c r="F35" s="3">
        <v>1214.668</v>
      </c>
      <c r="G35" s="3">
        <v>0</v>
      </c>
      <c r="H35" s="3">
        <v>1001.042</v>
      </c>
      <c r="I35" s="3">
        <v>0</v>
      </c>
      <c r="J35" s="3">
        <v>0</v>
      </c>
      <c r="K35" s="3">
        <v>0</v>
      </c>
      <c r="L35" s="3">
        <v>709.897</v>
      </c>
      <c r="M35" s="3">
        <v>0</v>
      </c>
    </row>
    <row r="36" spans="1:13" ht="12.75">
      <c r="A36" s="1"/>
      <c r="B36" s="1"/>
      <c r="C36" s="5">
        <v>82046.27900000002</v>
      </c>
      <c r="D36" s="5">
        <v>22069.81</v>
      </c>
      <c r="E36" s="5">
        <v>11888.256000000001</v>
      </c>
      <c r="F36" s="5">
        <v>39549.826</v>
      </c>
      <c r="G36" s="5">
        <v>41.081</v>
      </c>
      <c r="H36" s="5">
        <v>5598.1720000000005</v>
      </c>
      <c r="I36" s="5">
        <v>0</v>
      </c>
      <c r="J36" s="5">
        <v>215.017</v>
      </c>
      <c r="K36" s="5">
        <v>850.126</v>
      </c>
      <c r="L36" s="5">
        <v>1833.991</v>
      </c>
      <c r="M36" s="5">
        <v>0</v>
      </c>
    </row>
    <row r="37" spans="1:13" ht="12.75">
      <c r="A37" s="1" t="s">
        <v>48</v>
      </c>
      <c r="B37" s="1" t="s">
        <v>34</v>
      </c>
      <c r="C37" s="3">
        <v>1837.9</v>
      </c>
      <c r="D37" s="3">
        <v>468.054</v>
      </c>
      <c r="E37" s="3">
        <v>133.235</v>
      </c>
      <c r="F37" s="3">
        <v>66.991</v>
      </c>
      <c r="G37" s="3">
        <v>0</v>
      </c>
      <c r="H37" s="3">
        <v>99.941</v>
      </c>
      <c r="I37" s="3">
        <v>0</v>
      </c>
      <c r="J37" s="3">
        <v>0</v>
      </c>
      <c r="K37" s="3">
        <v>529.013</v>
      </c>
      <c r="L37" s="3">
        <v>540.666</v>
      </c>
      <c r="M37" s="3">
        <v>0</v>
      </c>
    </row>
    <row r="38" spans="1:13" ht="12.75">
      <c r="A38" s="1" t="s">
        <v>48</v>
      </c>
      <c r="B38" s="1" t="s">
        <v>1</v>
      </c>
      <c r="C38" s="3">
        <v>1005.9739999999999</v>
      </c>
      <c r="D38" s="3">
        <v>94.082</v>
      </c>
      <c r="E38" s="3">
        <v>79.293</v>
      </c>
      <c r="F38" s="3">
        <v>0</v>
      </c>
      <c r="G38" s="3">
        <v>348.162</v>
      </c>
      <c r="H38" s="3">
        <v>71.838</v>
      </c>
      <c r="I38" s="3">
        <v>0</v>
      </c>
      <c r="J38" s="3">
        <v>0</v>
      </c>
      <c r="K38" s="3">
        <v>0</v>
      </c>
      <c r="L38" s="3">
        <v>412.599</v>
      </c>
      <c r="M38" s="3">
        <v>0</v>
      </c>
    </row>
    <row r="39" spans="1:13" ht="12.75">
      <c r="A39" s="1" t="s">
        <v>48</v>
      </c>
      <c r="B39" s="1" t="s">
        <v>7</v>
      </c>
      <c r="C39" s="3">
        <v>592.9110000000001</v>
      </c>
      <c r="D39" s="3">
        <v>186.366</v>
      </c>
      <c r="E39" s="3">
        <v>118.046</v>
      </c>
      <c r="F39" s="3">
        <v>0</v>
      </c>
      <c r="G39" s="3">
        <v>0</v>
      </c>
      <c r="H39" s="3">
        <v>85.568</v>
      </c>
      <c r="I39" s="3">
        <v>0</v>
      </c>
      <c r="J39" s="3">
        <v>0</v>
      </c>
      <c r="K39" s="3">
        <v>0</v>
      </c>
      <c r="L39" s="3">
        <v>202.931</v>
      </c>
      <c r="M39" s="3">
        <v>0</v>
      </c>
    </row>
    <row r="40" spans="1:13" ht="12.75">
      <c r="A40" s="1" t="s">
        <v>48</v>
      </c>
      <c r="B40" s="1" t="s">
        <v>14</v>
      </c>
      <c r="C40" s="3">
        <v>1226.655</v>
      </c>
      <c r="D40" s="3">
        <v>319.812</v>
      </c>
      <c r="E40" s="3">
        <v>142.561</v>
      </c>
      <c r="F40" s="3">
        <v>0</v>
      </c>
      <c r="G40" s="3">
        <v>0</v>
      </c>
      <c r="H40" s="3">
        <v>143.404</v>
      </c>
      <c r="I40" s="3">
        <v>0</v>
      </c>
      <c r="J40" s="3">
        <v>0</v>
      </c>
      <c r="K40" s="3">
        <v>0</v>
      </c>
      <c r="L40" s="3">
        <v>620.878</v>
      </c>
      <c r="M40" s="3">
        <v>0</v>
      </c>
    </row>
    <row r="41" spans="1:13" ht="12.75">
      <c r="A41" s="1" t="s">
        <v>48</v>
      </c>
      <c r="B41" s="1" t="s">
        <v>24</v>
      </c>
      <c r="C41" s="3">
        <v>65.894</v>
      </c>
      <c r="D41" s="3">
        <v>0</v>
      </c>
      <c r="E41" s="3">
        <v>0</v>
      </c>
      <c r="F41" s="3">
        <v>61.569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4.325</v>
      </c>
      <c r="M41" s="3">
        <v>0</v>
      </c>
    </row>
    <row r="42" spans="1:13" ht="12.75">
      <c r="A42" s="1" t="s">
        <v>48</v>
      </c>
      <c r="B42" s="1" t="s">
        <v>40</v>
      </c>
      <c r="C42" s="3">
        <v>9063.978</v>
      </c>
      <c r="D42" s="3">
        <v>4714.583</v>
      </c>
      <c r="E42" s="3">
        <v>2534.832</v>
      </c>
      <c r="F42" s="3">
        <v>622.672</v>
      </c>
      <c r="G42" s="3">
        <v>0</v>
      </c>
      <c r="H42" s="3">
        <v>688.554</v>
      </c>
      <c r="I42" s="3">
        <v>0</v>
      </c>
      <c r="J42" s="3">
        <v>0</v>
      </c>
      <c r="K42" s="3">
        <v>455.639</v>
      </c>
      <c r="L42" s="3">
        <v>47.698</v>
      </c>
      <c r="M42" s="3">
        <v>0</v>
      </c>
    </row>
    <row r="43" spans="1:13" ht="12.75">
      <c r="A43" s="1"/>
      <c r="B43" s="1"/>
      <c r="C43" s="5">
        <v>13793.312</v>
      </c>
      <c r="D43" s="5">
        <v>5782.896999999999</v>
      </c>
      <c r="E43" s="5">
        <v>3007.9669999999996</v>
      </c>
      <c r="F43" s="5">
        <v>751.232</v>
      </c>
      <c r="G43" s="5">
        <v>348.162</v>
      </c>
      <c r="H43" s="5">
        <v>1089.305</v>
      </c>
      <c r="I43" s="5">
        <v>0</v>
      </c>
      <c r="J43" s="5">
        <v>0</v>
      </c>
      <c r="K43" s="5">
        <v>984.652</v>
      </c>
      <c r="L43" s="5">
        <v>1829.0970000000002</v>
      </c>
      <c r="M43" s="5">
        <v>0</v>
      </c>
    </row>
    <row r="44" spans="1:13" ht="12.75">
      <c r="A44" s="1" t="s">
        <v>49</v>
      </c>
      <c r="B44" s="1" t="s">
        <v>40</v>
      </c>
      <c r="C44" s="3">
        <v>4980.186</v>
      </c>
      <c r="D44" s="3">
        <v>2153.259</v>
      </c>
      <c r="E44" s="3">
        <v>1453.863</v>
      </c>
      <c r="F44" s="3">
        <v>350.703</v>
      </c>
      <c r="G44" s="3">
        <v>0</v>
      </c>
      <c r="H44" s="3">
        <v>488.408</v>
      </c>
      <c r="I44" s="3">
        <v>0</v>
      </c>
      <c r="J44" s="3">
        <v>0</v>
      </c>
      <c r="K44" s="3">
        <v>353.495</v>
      </c>
      <c r="L44" s="3">
        <v>180.458</v>
      </c>
      <c r="M44" s="3">
        <v>0</v>
      </c>
    </row>
    <row r="45" spans="1:13" ht="12.75">
      <c r="A45" s="1" t="s">
        <v>49</v>
      </c>
      <c r="B45" s="1" t="s">
        <v>24</v>
      </c>
      <c r="C45" s="3">
        <v>1070.137</v>
      </c>
      <c r="D45" s="3">
        <v>63.149</v>
      </c>
      <c r="E45" s="3">
        <v>21.46</v>
      </c>
      <c r="F45" s="3">
        <v>670.478</v>
      </c>
      <c r="G45" s="3">
        <v>0</v>
      </c>
      <c r="H45" s="3">
        <v>12.451</v>
      </c>
      <c r="I45" s="3">
        <v>0</v>
      </c>
      <c r="J45" s="3">
        <v>0</v>
      </c>
      <c r="K45" s="3">
        <v>0</v>
      </c>
      <c r="L45" s="3">
        <v>302.599</v>
      </c>
      <c r="M45" s="3">
        <v>0</v>
      </c>
    </row>
    <row r="46" spans="1:13" ht="12.75">
      <c r="A46" s="1" t="s">
        <v>49</v>
      </c>
      <c r="B46" s="1" t="s">
        <v>40</v>
      </c>
      <c r="C46" s="3">
        <v>5804.402</v>
      </c>
      <c r="D46" s="3">
        <v>2943.08</v>
      </c>
      <c r="E46" s="3">
        <v>1450.286</v>
      </c>
      <c r="F46" s="3">
        <v>156.992</v>
      </c>
      <c r="G46" s="3">
        <v>0</v>
      </c>
      <c r="H46" s="3">
        <v>1025.318</v>
      </c>
      <c r="I46" s="3">
        <v>0</v>
      </c>
      <c r="J46" s="3">
        <v>0</v>
      </c>
      <c r="K46" s="3">
        <v>218.422</v>
      </c>
      <c r="L46" s="3">
        <v>10.304</v>
      </c>
      <c r="M46" s="3">
        <v>0</v>
      </c>
    </row>
    <row r="47" spans="1:13" ht="12.75">
      <c r="A47" s="1" t="s">
        <v>49</v>
      </c>
      <c r="B47" s="1" t="s">
        <v>3</v>
      </c>
      <c r="C47" s="3">
        <v>512.686</v>
      </c>
      <c r="D47" s="3">
        <v>40.165</v>
      </c>
      <c r="E47" s="3">
        <v>36.037</v>
      </c>
      <c r="F47" s="3">
        <v>125.209</v>
      </c>
      <c r="G47" s="3">
        <v>0</v>
      </c>
      <c r="H47" s="3">
        <v>20.244</v>
      </c>
      <c r="I47" s="3">
        <v>0</v>
      </c>
      <c r="J47" s="3">
        <v>27.782</v>
      </c>
      <c r="K47" s="3">
        <v>0</v>
      </c>
      <c r="L47" s="3">
        <v>263.249</v>
      </c>
      <c r="M47" s="3">
        <v>0</v>
      </c>
    </row>
    <row r="48" spans="1:13" ht="12.75">
      <c r="A48" s="1" t="s">
        <v>49</v>
      </c>
      <c r="B48" s="1" t="s">
        <v>40</v>
      </c>
      <c r="C48" s="3">
        <v>2872.629</v>
      </c>
      <c r="D48" s="3">
        <v>842.422</v>
      </c>
      <c r="E48" s="3">
        <v>672.234</v>
      </c>
      <c r="F48" s="3">
        <v>0</v>
      </c>
      <c r="G48" s="3">
        <v>352.845</v>
      </c>
      <c r="H48" s="3">
        <v>0</v>
      </c>
      <c r="I48" s="3">
        <v>0</v>
      </c>
      <c r="J48" s="3">
        <v>0</v>
      </c>
      <c r="K48" s="3">
        <v>117.508</v>
      </c>
      <c r="L48" s="3">
        <v>887.62</v>
      </c>
      <c r="M48" s="3">
        <v>0</v>
      </c>
    </row>
    <row r="49" spans="1:13" ht="12.75">
      <c r="A49" s="1"/>
      <c r="B49" s="1"/>
      <c r="C49" s="5">
        <v>15240.04</v>
      </c>
      <c r="D49" s="5">
        <v>6042.074999999999</v>
      </c>
      <c r="E49" s="5">
        <v>3633.88</v>
      </c>
      <c r="F49" s="5">
        <v>1303.382</v>
      </c>
      <c r="G49" s="5">
        <v>352.845</v>
      </c>
      <c r="H49" s="5">
        <v>1546.421</v>
      </c>
      <c r="I49" s="5">
        <v>0</v>
      </c>
      <c r="J49" s="5">
        <v>27.782</v>
      </c>
      <c r="K49" s="5">
        <v>689.425</v>
      </c>
      <c r="L49" s="5">
        <v>1644.23</v>
      </c>
      <c r="M49" s="5">
        <v>0</v>
      </c>
    </row>
    <row r="50" spans="1:13" ht="12.75">
      <c r="A50" s="1" t="s">
        <v>50</v>
      </c>
      <c r="B50" s="1" t="s">
        <v>40</v>
      </c>
      <c r="C50" s="3">
        <v>11540.106</v>
      </c>
      <c r="D50" s="3">
        <v>4970.082</v>
      </c>
      <c r="E50" s="3">
        <v>2978.38</v>
      </c>
      <c r="F50" s="3">
        <v>1563.174</v>
      </c>
      <c r="G50" s="3">
        <v>0</v>
      </c>
      <c r="H50" s="3">
        <v>1157.687</v>
      </c>
      <c r="I50" s="3">
        <v>0</v>
      </c>
      <c r="J50" s="3">
        <v>0</v>
      </c>
      <c r="K50" s="3">
        <v>556.586</v>
      </c>
      <c r="L50" s="3">
        <v>314.197</v>
      </c>
      <c r="M50" s="3">
        <v>0</v>
      </c>
    </row>
    <row r="51" spans="1:13" ht="12.75">
      <c r="A51" s="1"/>
      <c r="B51" s="1"/>
      <c r="C51" s="5">
        <v>11540.106</v>
      </c>
      <c r="D51" s="5">
        <v>4970.082</v>
      </c>
      <c r="E51" s="5">
        <v>2978.38</v>
      </c>
      <c r="F51" s="5">
        <v>1563.174</v>
      </c>
      <c r="G51" s="5">
        <v>0</v>
      </c>
      <c r="H51" s="5">
        <v>1157.687</v>
      </c>
      <c r="I51" s="5">
        <v>0</v>
      </c>
      <c r="J51" s="5">
        <v>0</v>
      </c>
      <c r="K51" s="5">
        <v>556.586</v>
      </c>
      <c r="L51" s="5">
        <v>314.197</v>
      </c>
      <c r="M51" s="5">
        <v>0</v>
      </c>
    </row>
    <row r="52" spans="1:13" ht="12.75">
      <c r="A52" s="1" t="s">
        <v>51</v>
      </c>
      <c r="B52" s="1" t="s">
        <v>22</v>
      </c>
      <c r="C52" s="3">
        <v>18901.886000000002</v>
      </c>
      <c r="D52" s="3">
        <v>9377.564</v>
      </c>
      <c r="E52" s="3">
        <v>5607.648</v>
      </c>
      <c r="F52" s="3">
        <v>0</v>
      </c>
      <c r="G52" s="3">
        <v>969.766</v>
      </c>
      <c r="H52" s="3">
        <v>2195.864</v>
      </c>
      <c r="I52" s="3">
        <v>0</v>
      </c>
      <c r="J52" s="3">
        <v>0</v>
      </c>
      <c r="K52" s="3">
        <v>675.188</v>
      </c>
      <c r="L52" s="3">
        <v>8.544</v>
      </c>
      <c r="M52" s="3">
        <v>67.312</v>
      </c>
    </row>
    <row r="53" spans="1:13" ht="12.75">
      <c r="A53" s="1"/>
      <c r="B53" s="1"/>
      <c r="C53" s="5">
        <v>18901.886000000002</v>
      </c>
      <c r="D53" s="5">
        <v>9377.564</v>
      </c>
      <c r="E53" s="5">
        <v>5607.648</v>
      </c>
      <c r="F53" s="5">
        <v>0</v>
      </c>
      <c r="G53" s="5">
        <v>969.766</v>
      </c>
      <c r="H53" s="5">
        <v>2195.864</v>
      </c>
      <c r="I53" s="5">
        <v>0</v>
      </c>
      <c r="J53" s="5">
        <v>0</v>
      </c>
      <c r="K53" s="5">
        <v>675.188</v>
      </c>
      <c r="L53" s="5">
        <v>8.544</v>
      </c>
      <c r="M53" s="5">
        <v>67.312</v>
      </c>
    </row>
    <row r="54" spans="1:13" ht="12.75">
      <c r="A54" s="1" t="s">
        <v>52</v>
      </c>
      <c r="B54" s="1" t="s">
        <v>12</v>
      </c>
      <c r="C54" s="3">
        <v>434.022</v>
      </c>
      <c r="D54" s="3">
        <v>280.439</v>
      </c>
      <c r="E54" s="3">
        <v>82.903</v>
      </c>
      <c r="F54" s="3">
        <v>0</v>
      </c>
      <c r="G54" s="3">
        <v>0</v>
      </c>
      <c r="H54" s="3">
        <v>50.114</v>
      </c>
      <c r="I54" s="3">
        <v>0</v>
      </c>
      <c r="J54" s="3">
        <v>0</v>
      </c>
      <c r="K54" s="3">
        <v>20.566</v>
      </c>
      <c r="L54" s="3">
        <v>0</v>
      </c>
      <c r="M54" s="3">
        <v>0</v>
      </c>
    </row>
    <row r="55" spans="1:13" ht="12.75">
      <c r="A55" s="1" t="s">
        <v>52</v>
      </c>
      <c r="B55" s="1" t="s">
        <v>39</v>
      </c>
      <c r="C55" s="3">
        <v>2510.653</v>
      </c>
      <c r="D55" s="3">
        <v>723.277</v>
      </c>
      <c r="E55" s="3">
        <v>954.281</v>
      </c>
      <c r="F55" s="3">
        <v>34.125</v>
      </c>
      <c r="G55" s="3">
        <v>70.347</v>
      </c>
      <c r="H55" s="3">
        <v>516.693</v>
      </c>
      <c r="I55" s="3">
        <v>0</v>
      </c>
      <c r="J55" s="3">
        <v>0</v>
      </c>
      <c r="K55" s="3">
        <v>0</v>
      </c>
      <c r="L55" s="3">
        <v>211.93</v>
      </c>
      <c r="M55" s="3">
        <v>0</v>
      </c>
    </row>
    <row r="56" spans="1:13" ht="12.75">
      <c r="A56" s="1" t="s">
        <v>52</v>
      </c>
      <c r="B56" s="1" t="s">
        <v>40</v>
      </c>
      <c r="C56" s="3">
        <v>26137.393999999997</v>
      </c>
      <c r="D56" s="3">
        <v>11942.06</v>
      </c>
      <c r="E56" s="3">
        <v>4762.017</v>
      </c>
      <c r="F56" s="3">
        <v>5311.745</v>
      </c>
      <c r="G56" s="3">
        <v>0</v>
      </c>
      <c r="H56" s="3">
        <v>3216.688</v>
      </c>
      <c r="I56" s="3">
        <v>0</v>
      </c>
      <c r="J56" s="3">
        <v>0</v>
      </c>
      <c r="K56" s="3">
        <v>768.685</v>
      </c>
      <c r="L56" s="3">
        <v>136.199</v>
      </c>
      <c r="M56" s="3">
        <v>0</v>
      </c>
    </row>
    <row r="57" spans="1:13" ht="12.75">
      <c r="A57" s="1" t="s">
        <v>52</v>
      </c>
      <c r="B57" s="1" t="s">
        <v>40</v>
      </c>
      <c r="C57" s="3">
        <v>6157.735</v>
      </c>
      <c r="D57" s="3">
        <v>2683.302</v>
      </c>
      <c r="E57" s="3">
        <v>1760.057</v>
      </c>
      <c r="F57" s="3">
        <v>363.376</v>
      </c>
      <c r="G57" s="3">
        <v>0</v>
      </c>
      <c r="H57" s="3">
        <v>594.489</v>
      </c>
      <c r="I57" s="3">
        <v>0</v>
      </c>
      <c r="J57" s="3">
        <v>0</v>
      </c>
      <c r="K57" s="3">
        <v>187.003</v>
      </c>
      <c r="L57" s="3">
        <v>569.508</v>
      </c>
      <c r="M57" s="3">
        <v>0</v>
      </c>
    </row>
    <row r="58" spans="1:13" ht="12.75">
      <c r="A58" s="1" t="s">
        <v>52</v>
      </c>
      <c r="B58" s="1" t="s">
        <v>2</v>
      </c>
      <c r="C58" s="3">
        <v>551.982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3.699</v>
      </c>
      <c r="L58" s="3">
        <v>548.283</v>
      </c>
      <c r="M58" s="3">
        <v>0</v>
      </c>
    </row>
    <row r="59" spans="1:13" ht="12.75">
      <c r="A59" s="1" t="s">
        <v>52</v>
      </c>
      <c r="B59" s="1" t="s">
        <v>40</v>
      </c>
      <c r="C59" s="3">
        <v>2759.129</v>
      </c>
      <c r="D59" s="3">
        <v>1456.972</v>
      </c>
      <c r="E59" s="3">
        <v>708.752</v>
      </c>
      <c r="F59" s="3">
        <v>0</v>
      </c>
      <c r="G59" s="3">
        <v>0</v>
      </c>
      <c r="H59" s="3">
        <v>523.397</v>
      </c>
      <c r="I59" s="3">
        <v>0</v>
      </c>
      <c r="J59" s="3">
        <v>0</v>
      </c>
      <c r="K59" s="3">
        <v>61.278</v>
      </c>
      <c r="L59" s="3">
        <v>8.73</v>
      </c>
      <c r="M59" s="3">
        <v>0</v>
      </c>
    </row>
    <row r="60" spans="1:13" ht="12.75">
      <c r="A60" s="1" t="s">
        <v>52</v>
      </c>
      <c r="B60" s="1" t="s">
        <v>76</v>
      </c>
      <c r="C60" s="3">
        <v>783.25</v>
      </c>
      <c r="D60" s="3">
        <v>0</v>
      </c>
      <c r="E60" s="3">
        <v>783.25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2.75">
      <c r="A61" s="1"/>
      <c r="B61" s="1"/>
      <c r="C61" s="5">
        <v>39334.16499999999</v>
      </c>
      <c r="D61" s="5">
        <v>17086.05</v>
      </c>
      <c r="E61" s="5">
        <v>9051.26</v>
      </c>
      <c r="F61" s="5">
        <v>5709.246</v>
      </c>
      <c r="G61" s="5">
        <v>70.347</v>
      </c>
      <c r="H61" s="5">
        <v>4901.381</v>
      </c>
      <c r="I61" s="5">
        <v>0</v>
      </c>
      <c r="J61" s="5">
        <v>0</v>
      </c>
      <c r="K61" s="5">
        <v>1041.2309999999998</v>
      </c>
      <c r="L61" s="5">
        <v>1474.65</v>
      </c>
      <c r="M61" s="5">
        <v>0</v>
      </c>
    </row>
    <row r="62" spans="1:13" ht="12.75">
      <c r="A62" s="1" t="s">
        <v>53</v>
      </c>
      <c r="B62" s="1" t="s">
        <v>36</v>
      </c>
      <c r="C62" s="3">
        <v>1535.982</v>
      </c>
      <c r="D62" s="3">
        <v>568.365</v>
      </c>
      <c r="E62" s="3">
        <v>295.63</v>
      </c>
      <c r="F62" s="3">
        <v>0</v>
      </c>
      <c r="G62" s="3">
        <v>28.768</v>
      </c>
      <c r="H62" s="3">
        <v>149.858</v>
      </c>
      <c r="I62" s="3">
        <v>0</v>
      </c>
      <c r="J62" s="3">
        <v>0</v>
      </c>
      <c r="K62" s="3">
        <v>0</v>
      </c>
      <c r="L62" s="3">
        <v>493.361</v>
      </c>
      <c r="M62" s="3">
        <v>0</v>
      </c>
    </row>
    <row r="63" spans="1:13" ht="12.75">
      <c r="A63" s="1" t="s">
        <v>53</v>
      </c>
      <c r="B63" s="1" t="s">
        <v>21</v>
      </c>
      <c r="C63" s="3">
        <v>814.607</v>
      </c>
      <c r="D63" s="3">
        <v>393.989</v>
      </c>
      <c r="E63" s="3">
        <v>249.162</v>
      </c>
      <c r="F63" s="3">
        <v>0</v>
      </c>
      <c r="G63" s="3">
        <v>0</v>
      </c>
      <c r="H63" s="3">
        <v>97.465</v>
      </c>
      <c r="I63" s="3">
        <v>0</v>
      </c>
      <c r="J63" s="3">
        <v>0</v>
      </c>
      <c r="K63" s="3">
        <v>37.876</v>
      </c>
      <c r="L63" s="3">
        <v>36.115</v>
      </c>
      <c r="M63" s="3">
        <v>0</v>
      </c>
    </row>
    <row r="64" spans="1:13" ht="12.75">
      <c r="A64" s="1" t="s">
        <v>53</v>
      </c>
      <c r="B64" s="1" t="s">
        <v>6</v>
      </c>
      <c r="C64" s="3">
        <v>465.54599999999994</v>
      </c>
      <c r="D64" s="3">
        <v>76.15</v>
      </c>
      <c r="E64" s="3">
        <v>38.118</v>
      </c>
      <c r="F64" s="3">
        <v>0</v>
      </c>
      <c r="G64" s="3">
        <v>15.075</v>
      </c>
      <c r="H64" s="3">
        <v>27.864</v>
      </c>
      <c r="I64" s="3">
        <v>0</v>
      </c>
      <c r="J64" s="3">
        <v>0</v>
      </c>
      <c r="K64" s="3">
        <v>8.41</v>
      </c>
      <c r="L64" s="3">
        <v>299.929</v>
      </c>
      <c r="M64" s="3">
        <v>0</v>
      </c>
    </row>
    <row r="65" spans="1:13" ht="12.75">
      <c r="A65" s="1" t="s">
        <v>53</v>
      </c>
      <c r="B65" s="1" t="s">
        <v>30</v>
      </c>
      <c r="C65" s="3">
        <v>355.599</v>
      </c>
      <c r="D65" s="3">
        <v>105.963</v>
      </c>
      <c r="E65" s="3">
        <v>67.377</v>
      </c>
      <c r="F65" s="3">
        <v>0</v>
      </c>
      <c r="G65" s="3">
        <v>5.985</v>
      </c>
      <c r="H65" s="3">
        <v>49.984</v>
      </c>
      <c r="I65" s="3">
        <v>0</v>
      </c>
      <c r="J65" s="3">
        <v>0</v>
      </c>
      <c r="K65" s="3">
        <v>22.217</v>
      </c>
      <c r="L65" s="3">
        <v>104.073</v>
      </c>
      <c r="M65" s="3">
        <v>0</v>
      </c>
    </row>
    <row r="66" spans="1:13" ht="12.75">
      <c r="A66" s="1" t="s">
        <v>53</v>
      </c>
      <c r="B66" s="1" t="s">
        <v>37</v>
      </c>
      <c r="C66" s="3">
        <v>814.4309999999999</v>
      </c>
      <c r="D66" s="3">
        <v>230.739</v>
      </c>
      <c r="E66" s="3">
        <v>106.075</v>
      </c>
      <c r="F66" s="3">
        <v>0</v>
      </c>
      <c r="G66" s="3">
        <v>0</v>
      </c>
      <c r="H66" s="3">
        <v>116.715</v>
      </c>
      <c r="I66" s="3">
        <v>0</v>
      </c>
      <c r="J66" s="3">
        <v>0</v>
      </c>
      <c r="K66" s="3">
        <v>61.435</v>
      </c>
      <c r="L66" s="3">
        <v>299.467</v>
      </c>
      <c r="M66" s="3">
        <v>0</v>
      </c>
    </row>
    <row r="67" spans="1:13" ht="12.75">
      <c r="A67" s="1" t="s">
        <v>53</v>
      </c>
      <c r="B67" s="1" t="s">
        <v>0</v>
      </c>
      <c r="C67" s="3">
        <v>8279.061999999998</v>
      </c>
      <c r="D67" s="3">
        <v>4235.754</v>
      </c>
      <c r="E67" s="3">
        <v>1846.53</v>
      </c>
      <c r="F67" s="3">
        <v>715.527</v>
      </c>
      <c r="G67" s="3">
        <v>249.525</v>
      </c>
      <c r="H67" s="3">
        <v>667.22</v>
      </c>
      <c r="I67" s="3">
        <v>0</v>
      </c>
      <c r="J67" s="3">
        <v>0</v>
      </c>
      <c r="K67" s="3">
        <v>147.318</v>
      </c>
      <c r="L67" s="3">
        <v>393.478</v>
      </c>
      <c r="M67" s="3">
        <v>23.71</v>
      </c>
    </row>
    <row r="68" spans="1:13" ht="12.75">
      <c r="A68" s="1" t="s">
        <v>53</v>
      </c>
      <c r="B68" s="1" t="s">
        <v>17</v>
      </c>
      <c r="C68" s="3">
        <v>15494.077999999998</v>
      </c>
      <c r="D68" s="3">
        <v>3169.986</v>
      </c>
      <c r="E68" s="3">
        <v>1846.532</v>
      </c>
      <c r="F68" s="3">
        <v>7616.102</v>
      </c>
      <c r="G68" s="3">
        <v>210.737</v>
      </c>
      <c r="H68" s="3">
        <v>1270.487</v>
      </c>
      <c r="I68" s="3">
        <v>0</v>
      </c>
      <c r="J68" s="3">
        <v>0</v>
      </c>
      <c r="K68" s="3">
        <v>343.046</v>
      </c>
      <c r="L68" s="3">
        <v>1037.188</v>
      </c>
      <c r="M68" s="3">
        <v>0</v>
      </c>
    </row>
    <row r="69" spans="1:13" ht="12.75">
      <c r="A69" s="1" t="s">
        <v>53</v>
      </c>
      <c r="B69" s="1" t="s">
        <v>19</v>
      </c>
      <c r="C69" s="3">
        <v>13.043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13.043</v>
      </c>
      <c r="M69" s="3">
        <v>0</v>
      </c>
    </row>
    <row r="70" spans="1:13" ht="12.75">
      <c r="A70" s="1" t="s">
        <v>53</v>
      </c>
      <c r="B70" s="1" t="s">
        <v>4</v>
      </c>
      <c r="C70" s="3">
        <v>2704.5460000000003</v>
      </c>
      <c r="D70" s="3">
        <v>1258.399</v>
      </c>
      <c r="E70" s="3">
        <v>278.152</v>
      </c>
      <c r="F70" s="3">
        <v>312.7</v>
      </c>
      <c r="G70" s="3">
        <v>0</v>
      </c>
      <c r="H70" s="3">
        <v>393.009</v>
      </c>
      <c r="I70" s="3">
        <v>0</v>
      </c>
      <c r="J70" s="3">
        <v>0</v>
      </c>
      <c r="K70" s="3">
        <v>160.109</v>
      </c>
      <c r="L70" s="3">
        <v>302.177</v>
      </c>
      <c r="M70" s="3">
        <v>0</v>
      </c>
    </row>
    <row r="71" spans="1:13" ht="12.75">
      <c r="A71" s="1"/>
      <c r="B71" s="1"/>
      <c r="C71" s="5">
        <v>30476.894</v>
      </c>
      <c r="D71" s="5">
        <v>10039.345</v>
      </c>
      <c r="E71" s="5">
        <v>4727.576</v>
      </c>
      <c r="F71" s="5">
        <v>8644.329000000002</v>
      </c>
      <c r="G71" s="5">
        <v>510.09</v>
      </c>
      <c r="H71" s="5">
        <v>2772.602</v>
      </c>
      <c r="I71" s="5">
        <v>0</v>
      </c>
      <c r="J71" s="5">
        <v>0</v>
      </c>
      <c r="K71" s="5">
        <v>780.411</v>
      </c>
      <c r="L71" s="5">
        <v>2978.831</v>
      </c>
      <c r="M71" s="5">
        <v>23.71</v>
      </c>
    </row>
    <row r="72" spans="1:13" ht="12.75">
      <c r="A72" s="1" t="s">
        <v>54</v>
      </c>
      <c r="B72" s="1" t="s">
        <v>27</v>
      </c>
      <c r="C72" s="3">
        <v>2281.98</v>
      </c>
      <c r="D72" s="3">
        <v>384.402</v>
      </c>
      <c r="E72" s="3">
        <v>129.105</v>
      </c>
      <c r="F72" s="3">
        <v>251.27</v>
      </c>
      <c r="G72" s="3">
        <v>9.345</v>
      </c>
      <c r="H72" s="3">
        <v>138.238</v>
      </c>
      <c r="I72" s="3">
        <v>0</v>
      </c>
      <c r="J72" s="3">
        <v>0</v>
      </c>
      <c r="K72" s="3">
        <v>758.092</v>
      </c>
      <c r="L72" s="3">
        <v>611.528</v>
      </c>
      <c r="M72" s="3">
        <v>0</v>
      </c>
    </row>
    <row r="73" spans="1:13" ht="12.75">
      <c r="A73" s="1" t="s">
        <v>54</v>
      </c>
      <c r="B73" s="1" t="s">
        <v>20</v>
      </c>
      <c r="C73" s="3">
        <v>793.112</v>
      </c>
      <c r="D73" s="3">
        <v>195.475</v>
      </c>
      <c r="E73" s="3">
        <v>128.258</v>
      </c>
      <c r="F73" s="3">
        <v>0</v>
      </c>
      <c r="G73" s="3">
        <v>0</v>
      </c>
      <c r="H73" s="3">
        <v>74.222</v>
      </c>
      <c r="I73" s="3">
        <v>0</v>
      </c>
      <c r="J73" s="3">
        <v>0</v>
      </c>
      <c r="K73" s="3">
        <v>0</v>
      </c>
      <c r="L73" s="3">
        <v>395.157</v>
      </c>
      <c r="M73" s="3">
        <v>0</v>
      </c>
    </row>
    <row r="74" spans="1:13" ht="12.75">
      <c r="A74" s="1" t="s">
        <v>54</v>
      </c>
      <c r="B74" s="1" t="s">
        <v>33</v>
      </c>
      <c r="C74" s="3">
        <v>251.465</v>
      </c>
      <c r="D74" s="3">
        <v>120.439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131.026</v>
      </c>
      <c r="M74" s="3">
        <v>0</v>
      </c>
    </row>
    <row r="75" spans="1:13" ht="12.75">
      <c r="A75" s="1" t="s">
        <v>54</v>
      </c>
      <c r="B75" s="1" t="s">
        <v>15</v>
      </c>
      <c r="C75" s="3">
        <v>26577.175999999996</v>
      </c>
      <c r="D75" s="3">
        <v>9687.336</v>
      </c>
      <c r="E75" s="3">
        <v>5454.78</v>
      </c>
      <c r="F75" s="3">
        <v>7667.722</v>
      </c>
      <c r="G75" s="3">
        <v>0</v>
      </c>
      <c r="H75" s="3">
        <v>2658.446</v>
      </c>
      <c r="I75" s="3">
        <v>0</v>
      </c>
      <c r="J75" s="3">
        <v>0</v>
      </c>
      <c r="K75" s="3">
        <v>0</v>
      </c>
      <c r="L75" s="3">
        <v>1108.892</v>
      </c>
      <c r="M75" s="3">
        <v>0</v>
      </c>
    </row>
    <row r="76" spans="1:13" ht="12.75">
      <c r="A76" s="1" t="s">
        <v>54</v>
      </c>
      <c r="B76" s="1" t="s">
        <v>3</v>
      </c>
      <c r="C76" s="3">
        <v>1136.5320000000002</v>
      </c>
      <c r="D76" s="3">
        <v>541.783</v>
      </c>
      <c r="E76" s="3">
        <v>254.584</v>
      </c>
      <c r="F76" s="3">
        <v>66.45</v>
      </c>
      <c r="G76" s="3">
        <v>20.41</v>
      </c>
      <c r="H76" s="3">
        <v>154.098</v>
      </c>
      <c r="I76" s="3">
        <v>0</v>
      </c>
      <c r="J76" s="3">
        <v>0</v>
      </c>
      <c r="K76" s="3">
        <v>0</v>
      </c>
      <c r="L76" s="3">
        <v>29.664</v>
      </c>
      <c r="M76" s="3">
        <v>69.543</v>
      </c>
    </row>
    <row r="77" spans="1:13" ht="12.75">
      <c r="A77" s="1" t="s">
        <v>54</v>
      </c>
      <c r="B77" s="8" t="s">
        <v>21</v>
      </c>
      <c r="C77" s="3">
        <v>27.915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27.915</v>
      </c>
      <c r="M77" s="3">
        <v>0</v>
      </c>
    </row>
    <row r="78" spans="1:13" ht="12.75">
      <c r="A78" s="1" t="s">
        <v>54</v>
      </c>
      <c r="B78" s="1" t="s">
        <v>40</v>
      </c>
      <c r="C78" s="3">
        <v>3875.374</v>
      </c>
      <c r="D78" s="3">
        <v>1057.735</v>
      </c>
      <c r="E78" s="3">
        <v>765.049</v>
      </c>
      <c r="F78" s="3">
        <v>778.433</v>
      </c>
      <c r="G78" s="3">
        <v>0</v>
      </c>
      <c r="H78" s="3">
        <v>421.961</v>
      </c>
      <c r="I78" s="3">
        <v>0</v>
      </c>
      <c r="J78" s="3">
        <v>0</v>
      </c>
      <c r="K78" s="3">
        <v>759.746</v>
      </c>
      <c r="L78" s="3">
        <v>92.45</v>
      </c>
      <c r="M78" s="3">
        <v>0</v>
      </c>
    </row>
    <row r="79" spans="1:13" ht="12.75">
      <c r="A79" s="1" t="s">
        <v>54</v>
      </c>
      <c r="B79" s="1" t="s">
        <v>76</v>
      </c>
      <c r="C79" s="3">
        <v>11356.48</v>
      </c>
      <c r="D79" s="3">
        <v>0</v>
      </c>
      <c r="E79" s="3">
        <v>0</v>
      </c>
      <c r="F79" s="3">
        <v>11356.48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</row>
    <row r="80" spans="1:13" ht="12.75">
      <c r="A80" s="1"/>
      <c r="B80" s="1"/>
      <c r="C80" s="5">
        <v>46300.034</v>
      </c>
      <c r="D80" s="5">
        <v>11987.17</v>
      </c>
      <c r="E80" s="5">
        <v>6731.776</v>
      </c>
      <c r="F80" s="5">
        <v>20120.355</v>
      </c>
      <c r="G80" s="5">
        <v>29.755</v>
      </c>
      <c r="H80" s="5">
        <v>3446.965</v>
      </c>
      <c r="I80" s="5">
        <v>0</v>
      </c>
      <c r="J80" s="5">
        <v>0</v>
      </c>
      <c r="K80" s="5">
        <v>1517.838</v>
      </c>
      <c r="L80" s="5">
        <v>2396.632</v>
      </c>
      <c r="M80" s="5">
        <v>69.543</v>
      </c>
    </row>
    <row r="81" spans="1:13" ht="12.75">
      <c r="A81" s="1" t="s">
        <v>55</v>
      </c>
      <c r="B81" s="1" t="s">
        <v>28</v>
      </c>
      <c r="C81" s="3">
        <v>2178.153</v>
      </c>
      <c r="D81" s="3">
        <v>817.895</v>
      </c>
      <c r="E81" s="3">
        <v>493.086</v>
      </c>
      <c r="F81" s="3">
        <v>0</v>
      </c>
      <c r="G81" s="3">
        <v>176.953</v>
      </c>
      <c r="H81" s="3">
        <v>357.453</v>
      </c>
      <c r="I81" s="3">
        <v>0</v>
      </c>
      <c r="J81" s="3">
        <v>0</v>
      </c>
      <c r="K81" s="3">
        <v>0</v>
      </c>
      <c r="L81" s="3">
        <v>271.519</v>
      </c>
      <c r="M81" s="3">
        <v>61.247</v>
      </c>
    </row>
    <row r="82" spans="1:13" ht="12.75">
      <c r="A82" s="1" t="s">
        <v>55</v>
      </c>
      <c r="B82" s="1" t="s">
        <v>19</v>
      </c>
      <c r="C82" s="3">
        <v>801.719</v>
      </c>
      <c r="D82" s="3">
        <v>116.11</v>
      </c>
      <c r="E82" s="3">
        <v>195.542</v>
      </c>
      <c r="F82" s="3">
        <v>0</v>
      </c>
      <c r="G82" s="3">
        <v>0</v>
      </c>
      <c r="H82" s="3">
        <v>52.387</v>
      </c>
      <c r="I82" s="3">
        <v>0</v>
      </c>
      <c r="J82" s="3">
        <v>0</v>
      </c>
      <c r="K82" s="3">
        <v>0</v>
      </c>
      <c r="L82" s="3">
        <v>391.21</v>
      </c>
      <c r="M82" s="3">
        <v>46.47</v>
      </c>
    </row>
    <row r="83" spans="1:13" ht="12.75">
      <c r="A83" s="1" t="s">
        <v>55</v>
      </c>
      <c r="B83" s="1" t="s">
        <v>8</v>
      </c>
      <c r="C83" s="3">
        <v>5196.79</v>
      </c>
      <c r="D83" s="3">
        <v>1952.274</v>
      </c>
      <c r="E83" s="3">
        <v>2156.961</v>
      </c>
      <c r="F83" s="3">
        <v>0</v>
      </c>
      <c r="G83" s="3">
        <v>340.421</v>
      </c>
      <c r="H83" s="3">
        <v>576.943</v>
      </c>
      <c r="I83" s="3">
        <v>0</v>
      </c>
      <c r="J83" s="3">
        <v>0</v>
      </c>
      <c r="K83" s="3">
        <v>0</v>
      </c>
      <c r="L83" s="3">
        <v>170.191</v>
      </c>
      <c r="M83" s="3">
        <v>0</v>
      </c>
    </row>
    <row r="84" spans="1:13" ht="12.75">
      <c r="A84" s="1" t="s">
        <v>55</v>
      </c>
      <c r="B84" s="8" t="s">
        <v>21</v>
      </c>
      <c r="C84" s="3">
        <v>143.19299999999998</v>
      </c>
      <c r="D84" s="3">
        <v>19.987</v>
      </c>
      <c r="E84" s="3">
        <v>5.043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3.609</v>
      </c>
      <c r="L84" s="3">
        <v>114.554</v>
      </c>
      <c r="M84" s="3">
        <v>0</v>
      </c>
    </row>
    <row r="85" spans="1:13" ht="12.75">
      <c r="A85" s="1" t="s">
        <v>55</v>
      </c>
      <c r="B85" s="1" t="s">
        <v>33</v>
      </c>
      <c r="C85" s="3">
        <v>14648.785</v>
      </c>
      <c r="D85" s="3">
        <v>5097.448</v>
      </c>
      <c r="E85" s="3">
        <v>6516.611</v>
      </c>
      <c r="F85" s="3">
        <v>525.3</v>
      </c>
      <c r="G85" s="3">
        <v>0</v>
      </c>
      <c r="H85" s="3">
        <v>1074.068</v>
      </c>
      <c r="I85" s="3">
        <v>0</v>
      </c>
      <c r="J85" s="3">
        <v>0</v>
      </c>
      <c r="K85" s="3">
        <v>0</v>
      </c>
      <c r="L85" s="3">
        <v>1435.358</v>
      </c>
      <c r="M85" s="3">
        <v>0</v>
      </c>
    </row>
    <row r="86" spans="1:13" ht="12.75">
      <c r="A86" s="1"/>
      <c r="B86" s="1"/>
      <c r="C86" s="5">
        <v>22968.64</v>
      </c>
      <c r="D86" s="5">
        <v>8003.714</v>
      </c>
      <c r="E86" s="5">
        <v>9367.243</v>
      </c>
      <c r="F86" s="5">
        <v>525.3</v>
      </c>
      <c r="G86" s="5">
        <v>517.374</v>
      </c>
      <c r="H86" s="5">
        <v>2060.8509999999997</v>
      </c>
      <c r="I86" s="5">
        <v>0</v>
      </c>
      <c r="J86" s="5">
        <v>0</v>
      </c>
      <c r="K86" s="5">
        <v>3.609</v>
      </c>
      <c r="L86" s="5">
        <v>2382.832</v>
      </c>
      <c r="M86" s="5">
        <v>107.717</v>
      </c>
    </row>
    <row r="87" spans="1:13" ht="12.75">
      <c r="A87" s="1" t="s">
        <v>56</v>
      </c>
      <c r="B87" s="1" t="s">
        <v>35</v>
      </c>
      <c r="C87" s="3">
        <v>917.922</v>
      </c>
      <c r="D87" s="3">
        <v>0</v>
      </c>
      <c r="E87" s="3">
        <v>298.47</v>
      </c>
      <c r="F87" s="3">
        <v>0</v>
      </c>
      <c r="G87" s="3">
        <v>0</v>
      </c>
      <c r="H87" s="3">
        <v>9.41</v>
      </c>
      <c r="I87" s="3">
        <v>0</v>
      </c>
      <c r="J87" s="3">
        <v>0</v>
      </c>
      <c r="K87" s="3">
        <v>0</v>
      </c>
      <c r="L87" s="3">
        <v>610.042</v>
      </c>
      <c r="M87" s="3">
        <v>0</v>
      </c>
    </row>
    <row r="88" spans="1:13" ht="12.75">
      <c r="A88" s="1" t="s">
        <v>56</v>
      </c>
      <c r="B88" s="1" t="s">
        <v>18</v>
      </c>
      <c r="C88" s="3">
        <v>1872.5539999999999</v>
      </c>
      <c r="D88" s="3">
        <v>278.407</v>
      </c>
      <c r="E88" s="3">
        <v>14.032</v>
      </c>
      <c r="F88" s="3">
        <v>0</v>
      </c>
      <c r="G88" s="3">
        <v>0</v>
      </c>
      <c r="H88" s="3">
        <v>208.374</v>
      </c>
      <c r="I88" s="3">
        <v>0</v>
      </c>
      <c r="J88" s="3">
        <v>51.497</v>
      </c>
      <c r="K88" s="3">
        <v>0</v>
      </c>
      <c r="L88" s="3">
        <v>1320.244</v>
      </c>
      <c r="M88" s="3">
        <v>0</v>
      </c>
    </row>
    <row r="89" spans="1:13" ht="12.75">
      <c r="A89" s="1" t="s">
        <v>56</v>
      </c>
      <c r="B89" s="1" t="s">
        <v>40</v>
      </c>
      <c r="C89" s="3">
        <v>7039.835</v>
      </c>
      <c r="D89" s="3">
        <v>3001.678</v>
      </c>
      <c r="E89" s="3">
        <v>1737.821</v>
      </c>
      <c r="F89" s="3">
        <v>1336.448</v>
      </c>
      <c r="G89" s="3">
        <v>0</v>
      </c>
      <c r="H89" s="3">
        <v>605.509</v>
      </c>
      <c r="I89" s="3">
        <v>0</v>
      </c>
      <c r="J89" s="3">
        <v>0</v>
      </c>
      <c r="K89" s="3">
        <v>306.653</v>
      </c>
      <c r="L89" s="3">
        <v>51.726</v>
      </c>
      <c r="M89" s="3">
        <v>0</v>
      </c>
    </row>
    <row r="90" spans="1:13" ht="12.75">
      <c r="A90" s="1" t="s">
        <v>56</v>
      </c>
      <c r="B90" s="1" t="s">
        <v>5</v>
      </c>
      <c r="C90" s="3">
        <v>14096.736</v>
      </c>
      <c r="D90" s="3">
        <v>5246.883</v>
      </c>
      <c r="E90" s="3">
        <v>2536.003</v>
      </c>
      <c r="F90" s="3">
        <v>3148.146</v>
      </c>
      <c r="G90" s="3">
        <v>0</v>
      </c>
      <c r="H90" s="3">
        <v>909.024</v>
      </c>
      <c r="I90" s="3">
        <v>0</v>
      </c>
      <c r="J90" s="3">
        <v>0</v>
      </c>
      <c r="K90" s="3">
        <v>0</v>
      </c>
      <c r="L90" s="3">
        <v>1901.762</v>
      </c>
      <c r="M90" s="3">
        <v>354.918</v>
      </c>
    </row>
    <row r="91" spans="1:13" ht="12.75">
      <c r="A91" s="1" t="s">
        <v>56</v>
      </c>
      <c r="B91" s="1" t="s">
        <v>31</v>
      </c>
      <c r="C91" s="3">
        <v>7037.008</v>
      </c>
      <c r="D91" s="3">
        <v>2749.199</v>
      </c>
      <c r="E91" s="3">
        <v>1466.742</v>
      </c>
      <c r="F91" s="3">
        <v>189.502</v>
      </c>
      <c r="G91" s="3">
        <v>148.865</v>
      </c>
      <c r="H91" s="3">
        <v>600.231</v>
      </c>
      <c r="I91" s="3">
        <v>0</v>
      </c>
      <c r="J91" s="3">
        <v>0</v>
      </c>
      <c r="K91" s="3">
        <v>231.529</v>
      </c>
      <c r="L91" s="3">
        <v>1650.94</v>
      </c>
      <c r="M91" s="3">
        <v>0</v>
      </c>
    </row>
    <row r="92" spans="1:13" ht="12.75">
      <c r="A92" s="1" t="s">
        <v>56</v>
      </c>
      <c r="B92" s="1" t="s">
        <v>9</v>
      </c>
      <c r="C92" s="3">
        <v>3152.884</v>
      </c>
      <c r="D92" s="3">
        <v>1229.792</v>
      </c>
      <c r="E92" s="3">
        <v>645.422</v>
      </c>
      <c r="F92" s="3">
        <v>948.609</v>
      </c>
      <c r="G92" s="3">
        <v>0</v>
      </c>
      <c r="H92" s="3">
        <v>167.947</v>
      </c>
      <c r="I92" s="3">
        <v>0</v>
      </c>
      <c r="J92" s="3">
        <v>0</v>
      </c>
      <c r="K92" s="3">
        <v>0</v>
      </c>
      <c r="L92" s="3">
        <v>161.114</v>
      </c>
      <c r="M92" s="3">
        <v>0</v>
      </c>
    </row>
    <row r="93" spans="1:13" ht="12.75">
      <c r="A93" s="1" t="s">
        <v>56</v>
      </c>
      <c r="B93" s="1" t="s">
        <v>11</v>
      </c>
      <c r="C93" s="3">
        <v>3232.75</v>
      </c>
      <c r="D93" s="3">
        <v>1873.106</v>
      </c>
      <c r="E93" s="3">
        <v>307.531</v>
      </c>
      <c r="F93" s="3">
        <v>589.606</v>
      </c>
      <c r="G93" s="3">
        <v>39.45</v>
      </c>
      <c r="H93" s="3">
        <v>353.619</v>
      </c>
      <c r="I93" s="3">
        <v>0</v>
      </c>
      <c r="J93" s="3">
        <v>0</v>
      </c>
      <c r="K93" s="3">
        <v>69.438</v>
      </c>
      <c r="L93" s="3">
        <v>0</v>
      </c>
      <c r="M93" s="3">
        <v>0</v>
      </c>
    </row>
    <row r="94" spans="3:13" ht="12.75">
      <c r="C94" s="5">
        <v>37349.689</v>
      </c>
      <c r="D94" s="5">
        <v>14379.065</v>
      </c>
      <c r="E94" s="5">
        <v>7006.021</v>
      </c>
      <c r="F94" s="5">
        <v>6212.311000000001</v>
      </c>
      <c r="G94" s="5">
        <v>188.315</v>
      </c>
      <c r="H94" s="5">
        <v>2854.114</v>
      </c>
      <c r="I94" s="5">
        <v>0</v>
      </c>
      <c r="J94" s="5">
        <v>51.497</v>
      </c>
      <c r="K94" s="5">
        <v>607.62</v>
      </c>
      <c r="L94" s="5">
        <v>5695.8279999999995</v>
      </c>
      <c r="M94" s="5">
        <v>354.918</v>
      </c>
    </row>
    <row r="95" spans="3:13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4" t="s">
        <v>92</v>
      </c>
      <c r="C96" s="5">
        <v>662592.1509999998</v>
      </c>
      <c r="D96" s="5">
        <v>276381.78200000006</v>
      </c>
      <c r="E96" s="5">
        <v>129463.48899999999</v>
      </c>
      <c r="F96" s="5">
        <v>211004.42899999995</v>
      </c>
      <c r="G96" s="5">
        <v>352.845</v>
      </c>
      <c r="H96" s="5">
        <v>27911.110999999997</v>
      </c>
      <c r="I96" s="5">
        <v>0</v>
      </c>
      <c r="J96" s="5">
        <v>0</v>
      </c>
      <c r="K96" s="5">
        <v>14776.713</v>
      </c>
      <c r="L96" s="5">
        <v>2701.782</v>
      </c>
      <c r="M96" s="5">
        <v>0</v>
      </c>
    </row>
    <row r="97" spans="1:13" ht="12.75">
      <c r="A97" s="4" t="s">
        <v>93</v>
      </c>
      <c r="C97" s="5">
        <v>348243.99199999985</v>
      </c>
      <c r="D97" s="5">
        <v>120993.47</v>
      </c>
      <c r="E97" s="5">
        <v>59098.53</v>
      </c>
      <c r="F97" s="5">
        <v>66642.47700000001</v>
      </c>
      <c r="G97" s="5">
        <v>8740.793</v>
      </c>
      <c r="H97" s="5">
        <v>24892.929</v>
      </c>
      <c r="I97" s="5">
        <v>0</v>
      </c>
      <c r="J97" s="5">
        <v>294.296</v>
      </c>
      <c r="K97" s="5">
        <v>41295.16599999998</v>
      </c>
      <c r="L97" s="5">
        <v>25282.554</v>
      </c>
      <c r="M97" s="5">
        <v>1003.777</v>
      </c>
    </row>
    <row r="98" spans="1:13" ht="12.75">
      <c r="A98" s="4" t="s">
        <v>94</v>
      </c>
      <c r="C98" s="5">
        <v>928553.42</v>
      </c>
      <c r="D98" s="5">
        <v>0</v>
      </c>
      <c r="E98" s="5">
        <v>4266.74</v>
      </c>
      <c r="F98" s="5">
        <v>924286.68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ht="12.75">
      <c r="A99" s="4" t="s">
        <v>95</v>
      </c>
      <c r="C99" s="5">
        <v>1939389.5629999998</v>
      </c>
      <c r="D99" s="5">
        <v>397375.2519999999</v>
      </c>
      <c r="E99" s="5">
        <v>192828.75900000002</v>
      </c>
      <c r="F99" s="5">
        <v>1201933.5860000004</v>
      </c>
      <c r="G99" s="5">
        <v>9093.637999999999</v>
      </c>
      <c r="H99" s="5">
        <v>52804.04</v>
      </c>
      <c r="I99" s="5">
        <v>0</v>
      </c>
      <c r="J99" s="5">
        <v>294.296</v>
      </c>
      <c r="K99" s="5">
        <v>56071.879</v>
      </c>
      <c r="L99" s="5">
        <v>27984.335999999996</v>
      </c>
      <c r="M99" s="5">
        <v>1003.777</v>
      </c>
    </row>
    <row r="102" ht="12.75">
      <c r="A102" t="s">
        <v>75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B97">
      <selection activeCell="B105" sqref="B105"/>
    </sheetView>
  </sheetViews>
  <sheetFormatPr defaultColWidth="11.421875" defaultRowHeight="12.75"/>
  <cols>
    <col min="1" max="1" width="30.8515625" style="0" customWidth="1"/>
    <col min="2" max="2" width="39.28125" style="0" customWidth="1"/>
    <col min="3" max="3" width="13.57421875" style="0" customWidth="1"/>
  </cols>
  <sheetData>
    <row r="1" spans="1:3" ht="12.75">
      <c r="A1" s="2" t="s">
        <v>57</v>
      </c>
      <c r="C1" s="6"/>
    </row>
    <row r="2" spans="1:3" ht="12.75">
      <c r="A2" s="2" t="s">
        <v>73</v>
      </c>
      <c r="C2" s="6"/>
    </row>
    <row r="3" spans="1:3" ht="12.75">
      <c r="A3" s="2"/>
      <c r="C3" s="6"/>
    </row>
    <row r="4" spans="1:3" ht="12.75">
      <c r="A4" s="2" t="s">
        <v>74</v>
      </c>
      <c r="C4" s="6"/>
    </row>
    <row r="5" ht="12.75">
      <c r="C5" s="6"/>
    </row>
    <row r="6" spans="1:13" ht="12.75">
      <c r="A6" s="2" t="s">
        <v>60</v>
      </c>
      <c r="B6" s="2" t="s">
        <v>61</v>
      </c>
      <c r="C6" s="7" t="s">
        <v>62</v>
      </c>
      <c r="D6" s="7" t="s">
        <v>63</v>
      </c>
      <c r="E6" s="7" t="s">
        <v>64</v>
      </c>
      <c r="F6" s="7" t="s">
        <v>65</v>
      </c>
      <c r="G6" s="7" t="s">
        <v>66</v>
      </c>
      <c r="H6" s="7" t="s">
        <v>67</v>
      </c>
      <c r="I6" s="7" t="s">
        <v>68</v>
      </c>
      <c r="J6" s="7" t="s">
        <v>69</v>
      </c>
      <c r="K6" s="7" t="s">
        <v>70</v>
      </c>
      <c r="L6" s="7" t="s">
        <v>71</v>
      </c>
      <c r="M6" s="7" t="s">
        <v>72</v>
      </c>
    </row>
    <row r="7" spans="1:13" ht="12.75">
      <c r="A7" s="1" t="s">
        <v>42</v>
      </c>
      <c r="B7" s="1" t="s">
        <v>16</v>
      </c>
      <c r="C7" s="3">
        <f>SUM(D7:M7)</f>
        <v>445</v>
      </c>
      <c r="D7" s="3">
        <v>304</v>
      </c>
      <c r="E7" s="3">
        <v>90</v>
      </c>
      <c r="F7" s="3">
        <v>2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48</v>
      </c>
      <c r="M7" s="3">
        <v>0</v>
      </c>
    </row>
    <row r="8" spans="1:13" ht="12.75">
      <c r="A8" s="1" t="s">
        <v>42</v>
      </c>
      <c r="B8" s="1" t="s">
        <v>40</v>
      </c>
      <c r="C8" s="3">
        <f aca="true" t="shared" si="0" ref="C8:C91">SUM(D8:M8)</f>
        <v>4483</v>
      </c>
      <c r="D8" s="3">
        <v>3775</v>
      </c>
      <c r="E8" s="3">
        <v>629</v>
      </c>
      <c r="F8" s="3">
        <v>9</v>
      </c>
      <c r="G8" s="3">
        <v>0</v>
      </c>
      <c r="H8" s="3">
        <v>1</v>
      </c>
      <c r="I8" s="3">
        <v>0</v>
      </c>
      <c r="J8" s="3">
        <v>0</v>
      </c>
      <c r="K8" s="3">
        <v>32</v>
      </c>
      <c r="L8" s="3">
        <v>37</v>
      </c>
      <c r="M8" s="3">
        <v>0</v>
      </c>
    </row>
    <row r="9" spans="1:13" ht="12.75">
      <c r="A9" s="1" t="s">
        <v>42</v>
      </c>
      <c r="B9" s="1" t="s">
        <v>0</v>
      </c>
      <c r="C9" s="3">
        <f t="shared" si="0"/>
        <v>104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103</v>
      </c>
      <c r="M9" s="3">
        <v>0</v>
      </c>
    </row>
    <row r="10" spans="1:13" ht="12.75">
      <c r="A10" s="1" t="s">
        <v>42</v>
      </c>
      <c r="B10" s="1" t="s">
        <v>25</v>
      </c>
      <c r="C10" s="3">
        <f t="shared" si="0"/>
        <v>1043</v>
      </c>
      <c r="D10" s="3">
        <v>684</v>
      </c>
      <c r="E10" s="3">
        <v>191</v>
      </c>
      <c r="F10" s="3">
        <v>15</v>
      </c>
      <c r="G10" s="3">
        <v>1</v>
      </c>
      <c r="H10" s="3">
        <v>11</v>
      </c>
      <c r="I10" s="3">
        <v>0</v>
      </c>
      <c r="J10" s="3">
        <v>0</v>
      </c>
      <c r="K10" s="3">
        <v>0</v>
      </c>
      <c r="L10" s="3">
        <v>135</v>
      </c>
      <c r="M10" s="3">
        <v>6</v>
      </c>
    </row>
    <row r="11" spans="1:13" ht="12.75">
      <c r="A11" s="1" t="s">
        <v>42</v>
      </c>
      <c r="B11" s="1" t="s">
        <v>3</v>
      </c>
      <c r="C11" s="3">
        <f t="shared" si="0"/>
        <v>61</v>
      </c>
      <c r="D11" s="3">
        <v>14</v>
      </c>
      <c r="E11" s="3">
        <v>6</v>
      </c>
      <c r="F11" s="3">
        <v>3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37</v>
      </c>
      <c r="M11" s="3">
        <v>0</v>
      </c>
    </row>
    <row r="12" spans="1:13" ht="12.75">
      <c r="A12" s="4" t="s">
        <v>77</v>
      </c>
      <c r="B12" s="1"/>
      <c r="C12" s="5">
        <f>+C7+C8+C9+C10+C11</f>
        <v>6136</v>
      </c>
      <c r="D12" s="5">
        <f aca="true" t="shared" si="1" ref="D12:M12">+D7+D8+D9+D10+D11</f>
        <v>4777</v>
      </c>
      <c r="E12" s="5">
        <f t="shared" si="1"/>
        <v>916</v>
      </c>
      <c r="F12" s="5">
        <f t="shared" si="1"/>
        <v>30</v>
      </c>
      <c r="G12" s="5">
        <f t="shared" si="1"/>
        <v>1</v>
      </c>
      <c r="H12" s="5">
        <f t="shared" si="1"/>
        <v>14</v>
      </c>
      <c r="I12" s="5">
        <f t="shared" si="1"/>
        <v>0</v>
      </c>
      <c r="J12" s="5">
        <f t="shared" si="1"/>
        <v>0</v>
      </c>
      <c r="K12" s="5">
        <f t="shared" si="1"/>
        <v>32</v>
      </c>
      <c r="L12" s="5">
        <f t="shared" si="1"/>
        <v>360</v>
      </c>
      <c r="M12" s="5">
        <f t="shared" si="1"/>
        <v>6</v>
      </c>
    </row>
    <row r="13" spans="1:13" ht="12.75">
      <c r="A13" s="1" t="s">
        <v>43</v>
      </c>
      <c r="B13" s="1" t="s">
        <v>35</v>
      </c>
      <c r="C13" s="3">
        <f t="shared" si="0"/>
        <v>48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47</v>
      </c>
      <c r="M13" s="3">
        <v>0</v>
      </c>
    </row>
    <row r="14" spans="1:13" ht="12.75">
      <c r="A14" s="1" t="s">
        <v>43</v>
      </c>
      <c r="B14" s="1" t="s">
        <v>40</v>
      </c>
      <c r="C14" s="3">
        <f t="shared" si="0"/>
        <v>126845</v>
      </c>
      <c r="D14" s="3">
        <v>113528</v>
      </c>
      <c r="E14" s="3">
        <v>12524</v>
      </c>
      <c r="F14" s="3">
        <v>242</v>
      </c>
      <c r="G14" s="3">
        <v>0</v>
      </c>
      <c r="H14" s="3">
        <v>1</v>
      </c>
      <c r="I14" s="3">
        <v>0</v>
      </c>
      <c r="J14" s="3">
        <v>0</v>
      </c>
      <c r="K14" s="3">
        <v>532</v>
      </c>
      <c r="L14" s="3">
        <v>18</v>
      </c>
      <c r="M14" s="3">
        <v>0</v>
      </c>
    </row>
    <row r="15" spans="1:13" ht="12.75">
      <c r="A15" s="1" t="s">
        <v>43</v>
      </c>
      <c r="B15" s="1" t="s">
        <v>10</v>
      </c>
      <c r="C15" s="3">
        <f t="shared" si="0"/>
        <v>1303</v>
      </c>
      <c r="D15" s="3">
        <v>936</v>
      </c>
      <c r="E15" s="3">
        <v>65</v>
      </c>
      <c r="F15" s="3">
        <v>8</v>
      </c>
      <c r="G15" s="3">
        <v>4</v>
      </c>
      <c r="H15" s="3">
        <v>1</v>
      </c>
      <c r="I15" s="3">
        <v>0</v>
      </c>
      <c r="J15" s="3">
        <v>0</v>
      </c>
      <c r="K15" s="3">
        <v>3</v>
      </c>
      <c r="L15" s="3">
        <v>286</v>
      </c>
      <c r="M15" s="3">
        <v>0</v>
      </c>
    </row>
    <row r="16" spans="1:13" ht="12.75">
      <c r="A16" s="1" t="s">
        <v>43</v>
      </c>
      <c r="B16" s="1" t="s">
        <v>76</v>
      </c>
      <c r="C16" s="3">
        <f t="shared" si="0"/>
        <v>14</v>
      </c>
      <c r="D16" s="3">
        <v>0</v>
      </c>
      <c r="E16" s="3">
        <v>3</v>
      </c>
      <c r="F16" s="3">
        <v>11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.75">
      <c r="A17" s="4" t="s">
        <v>78</v>
      </c>
      <c r="B17" s="1"/>
      <c r="C17" s="5">
        <f>+C13+C14+C15+C16</f>
        <v>128210</v>
      </c>
      <c r="D17" s="5">
        <f aca="true" t="shared" si="2" ref="D17:M17">+D13+D14+D15+D16</f>
        <v>114464</v>
      </c>
      <c r="E17" s="5">
        <f t="shared" si="2"/>
        <v>12592</v>
      </c>
      <c r="F17" s="5">
        <f t="shared" si="2"/>
        <v>261</v>
      </c>
      <c r="G17" s="5">
        <f t="shared" si="2"/>
        <v>4</v>
      </c>
      <c r="H17" s="5">
        <f t="shared" si="2"/>
        <v>3</v>
      </c>
      <c r="I17" s="5">
        <f t="shared" si="2"/>
        <v>0</v>
      </c>
      <c r="J17" s="5">
        <f t="shared" si="2"/>
        <v>0</v>
      </c>
      <c r="K17" s="5">
        <f t="shared" si="2"/>
        <v>535</v>
      </c>
      <c r="L17" s="5">
        <f t="shared" si="2"/>
        <v>351</v>
      </c>
      <c r="M17" s="5">
        <f t="shared" si="2"/>
        <v>0</v>
      </c>
    </row>
    <row r="18" spans="1:13" ht="12.75">
      <c r="A18" s="1" t="s">
        <v>44</v>
      </c>
      <c r="B18" s="1" t="s">
        <v>23</v>
      </c>
      <c r="C18" s="3">
        <f t="shared" si="0"/>
        <v>24097</v>
      </c>
      <c r="D18" s="3">
        <v>21857</v>
      </c>
      <c r="E18" s="3">
        <v>1802</v>
      </c>
      <c r="F18" s="3">
        <v>133</v>
      </c>
      <c r="G18" s="3">
        <v>1</v>
      </c>
      <c r="H18" s="3">
        <v>3</v>
      </c>
      <c r="I18" s="3">
        <v>0</v>
      </c>
      <c r="J18" s="3">
        <v>0</v>
      </c>
      <c r="K18" s="3">
        <v>152</v>
      </c>
      <c r="L18" s="3">
        <v>148</v>
      </c>
      <c r="M18" s="3">
        <v>1</v>
      </c>
    </row>
    <row r="19" spans="1:13" ht="12.75">
      <c r="A19" s="4" t="s">
        <v>79</v>
      </c>
      <c r="B19" s="1"/>
      <c r="C19" s="5">
        <f>+C18</f>
        <v>24097</v>
      </c>
      <c r="D19" s="5">
        <f aca="true" t="shared" si="3" ref="D19:M19">+D18</f>
        <v>21857</v>
      </c>
      <c r="E19" s="5">
        <f t="shared" si="3"/>
        <v>1802</v>
      </c>
      <c r="F19" s="5">
        <f t="shared" si="3"/>
        <v>133</v>
      </c>
      <c r="G19" s="5">
        <f t="shared" si="3"/>
        <v>1</v>
      </c>
      <c r="H19" s="5">
        <f t="shared" si="3"/>
        <v>3</v>
      </c>
      <c r="I19" s="5">
        <f t="shared" si="3"/>
        <v>0</v>
      </c>
      <c r="J19" s="5">
        <f t="shared" si="3"/>
        <v>0</v>
      </c>
      <c r="K19" s="5">
        <f t="shared" si="3"/>
        <v>152</v>
      </c>
      <c r="L19" s="5">
        <f t="shared" si="3"/>
        <v>148</v>
      </c>
      <c r="M19" s="5">
        <f t="shared" si="3"/>
        <v>1</v>
      </c>
    </row>
    <row r="20" spans="1:13" ht="12.75">
      <c r="A20" s="1" t="s">
        <v>45</v>
      </c>
      <c r="B20" s="1" t="s">
        <v>38</v>
      </c>
      <c r="C20" s="3">
        <f t="shared" si="0"/>
        <v>447</v>
      </c>
      <c r="D20" s="3">
        <v>385</v>
      </c>
      <c r="E20" s="3">
        <v>47</v>
      </c>
      <c r="F20" s="3">
        <v>3</v>
      </c>
      <c r="G20" s="3">
        <v>1</v>
      </c>
      <c r="H20" s="3">
        <v>1</v>
      </c>
      <c r="I20" s="3">
        <v>0</v>
      </c>
      <c r="J20" s="3">
        <v>0</v>
      </c>
      <c r="K20" s="3">
        <v>7</v>
      </c>
      <c r="L20" s="3">
        <v>0</v>
      </c>
      <c r="M20" s="3">
        <v>3</v>
      </c>
    </row>
    <row r="21" spans="1:13" ht="12.75">
      <c r="A21" s="1" t="s">
        <v>45</v>
      </c>
      <c r="B21" s="1" t="s">
        <v>13</v>
      </c>
      <c r="C21" s="3">
        <f t="shared" si="0"/>
        <v>6107</v>
      </c>
      <c r="D21" s="3">
        <v>4956</v>
      </c>
      <c r="E21" s="3">
        <v>718</v>
      </c>
      <c r="F21" s="3">
        <v>10</v>
      </c>
      <c r="G21" s="3">
        <v>2</v>
      </c>
      <c r="H21" s="3">
        <v>2</v>
      </c>
      <c r="I21" s="3">
        <v>0</v>
      </c>
      <c r="J21" s="3">
        <v>0</v>
      </c>
      <c r="K21" s="3">
        <v>96</v>
      </c>
      <c r="L21" s="3">
        <v>323</v>
      </c>
      <c r="M21" s="3">
        <v>0</v>
      </c>
    </row>
    <row r="22" spans="1:13" ht="12.75">
      <c r="A22" s="1" t="s">
        <v>45</v>
      </c>
      <c r="B22" s="1" t="s">
        <v>41</v>
      </c>
      <c r="C22" s="3">
        <f t="shared" si="0"/>
        <v>1002</v>
      </c>
      <c r="D22" s="3">
        <v>847</v>
      </c>
      <c r="E22" s="3">
        <v>119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35</v>
      </c>
      <c r="L22" s="3">
        <v>0</v>
      </c>
      <c r="M22" s="3">
        <v>0</v>
      </c>
    </row>
    <row r="23" spans="1:13" ht="12.75">
      <c r="A23" s="4" t="s">
        <v>80</v>
      </c>
      <c r="B23" s="1"/>
      <c r="C23" s="5">
        <f>+C20+C21+C22</f>
        <v>7556</v>
      </c>
      <c r="D23" s="5">
        <f aca="true" t="shared" si="4" ref="D23:M23">+D20+D21+D22</f>
        <v>6188</v>
      </c>
      <c r="E23" s="5">
        <f t="shared" si="4"/>
        <v>884</v>
      </c>
      <c r="F23" s="5">
        <f t="shared" si="4"/>
        <v>13</v>
      </c>
      <c r="G23" s="5">
        <f t="shared" si="4"/>
        <v>3</v>
      </c>
      <c r="H23" s="5">
        <f t="shared" si="4"/>
        <v>4</v>
      </c>
      <c r="I23" s="5">
        <f t="shared" si="4"/>
        <v>0</v>
      </c>
      <c r="J23" s="5">
        <f t="shared" si="4"/>
        <v>0</v>
      </c>
      <c r="K23" s="5">
        <f t="shared" si="4"/>
        <v>138</v>
      </c>
      <c r="L23" s="5">
        <f t="shared" si="4"/>
        <v>323</v>
      </c>
      <c r="M23" s="5">
        <f t="shared" si="4"/>
        <v>3</v>
      </c>
    </row>
    <row r="24" spans="1:13" ht="12.75">
      <c r="A24" s="1" t="s">
        <v>46</v>
      </c>
      <c r="B24" s="1" t="s">
        <v>32</v>
      </c>
      <c r="C24" s="3">
        <f t="shared" si="0"/>
        <v>557</v>
      </c>
      <c r="D24" s="3">
        <v>451</v>
      </c>
      <c r="E24" s="3">
        <v>73</v>
      </c>
      <c r="F24" s="3">
        <v>3</v>
      </c>
      <c r="G24" s="3">
        <v>1</v>
      </c>
      <c r="H24" s="3">
        <v>1</v>
      </c>
      <c r="I24" s="3">
        <v>0</v>
      </c>
      <c r="J24" s="3">
        <v>0</v>
      </c>
      <c r="K24" s="3">
        <v>9</v>
      </c>
      <c r="L24" s="3">
        <v>16</v>
      </c>
      <c r="M24" s="3">
        <v>3</v>
      </c>
    </row>
    <row r="25" spans="1:13" ht="12.75">
      <c r="A25" s="1" t="s">
        <v>46</v>
      </c>
      <c r="B25" s="1" t="s">
        <v>28</v>
      </c>
      <c r="C25" s="3">
        <f t="shared" si="0"/>
        <v>129</v>
      </c>
      <c r="D25" s="3">
        <v>14</v>
      </c>
      <c r="E25" s="3">
        <v>19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95</v>
      </c>
      <c r="M25" s="3">
        <v>0</v>
      </c>
    </row>
    <row r="26" spans="1:13" ht="12.75">
      <c r="A26" s="1" t="s">
        <v>46</v>
      </c>
      <c r="B26" s="1" t="s">
        <v>29</v>
      </c>
      <c r="C26" s="3">
        <f t="shared" si="0"/>
        <v>9116</v>
      </c>
      <c r="D26" s="3">
        <v>8056</v>
      </c>
      <c r="E26" s="3">
        <v>649</v>
      </c>
      <c r="F26" s="3">
        <v>197</v>
      </c>
      <c r="G26" s="3">
        <v>0</v>
      </c>
      <c r="H26" s="3">
        <v>1</v>
      </c>
      <c r="I26" s="3">
        <v>0</v>
      </c>
      <c r="J26" s="3">
        <v>0</v>
      </c>
      <c r="K26" s="3">
        <v>106</v>
      </c>
      <c r="L26" s="3">
        <v>107</v>
      </c>
      <c r="M26" s="3">
        <v>0</v>
      </c>
    </row>
    <row r="27" spans="1:13" ht="12.75">
      <c r="A27" s="1" t="s">
        <v>46</v>
      </c>
      <c r="B27" s="1" t="s">
        <v>76</v>
      </c>
      <c r="C27" s="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12.75">
      <c r="A28" s="4" t="s">
        <v>81</v>
      </c>
      <c r="B28" s="1"/>
      <c r="C28" s="5">
        <f>+C24+C25+C26+C27</f>
        <v>9803</v>
      </c>
      <c r="D28" s="5">
        <f aca="true" t="shared" si="5" ref="D28:M28">+D24+D25+D26+D27</f>
        <v>8521</v>
      </c>
      <c r="E28" s="5">
        <f t="shared" si="5"/>
        <v>741</v>
      </c>
      <c r="F28" s="5">
        <f t="shared" si="5"/>
        <v>201</v>
      </c>
      <c r="G28" s="5">
        <f t="shared" si="5"/>
        <v>1</v>
      </c>
      <c r="H28" s="5">
        <f t="shared" si="5"/>
        <v>3</v>
      </c>
      <c r="I28" s="5">
        <f t="shared" si="5"/>
        <v>0</v>
      </c>
      <c r="J28" s="5">
        <f t="shared" si="5"/>
        <v>0</v>
      </c>
      <c r="K28" s="5">
        <f t="shared" si="5"/>
        <v>115</v>
      </c>
      <c r="L28" s="5">
        <f t="shared" si="5"/>
        <v>218</v>
      </c>
      <c r="M28" s="5">
        <f t="shared" si="5"/>
        <v>3</v>
      </c>
    </row>
    <row r="29" spans="1:13" ht="12.75">
      <c r="A29" s="1" t="s">
        <v>47</v>
      </c>
      <c r="B29" s="1" t="s">
        <v>3</v>
      </c>
      <c r="C29" s="3">
        <f t="shared" si="0"/>
        <v>72</v>
      </c>
      <c r="D29" s="3">
        <v>12</v>
      </c>
      <c r="E29" s="3">
        <v>3</v>
      </c>
      <c r="F29" s="3">
        <v>3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  <c r="L29" s="3">
        <v>52</v>
      </c>
      <c r="M29" s="3">
        <v>0</v>
      </c>
    </row>
    <row r="30" spans="1:13" ht="12.75">
      <c r="A30" s="1" t="s">
        <v>47</v>
      </c>
      <c r="B30" s="1" t="s">
        <v>8</v>
      </c>
      <c r="C30" s="3">
        <f t="shared" si="0"/>
        <v>271</v>
      </c>
      <c r="D30" s="3">
        <v>220</v>
      </c>
      <c r="E30" s="3">
        <v>50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2.75">
      <c r="A31" s="1" t="s">
        <v>47</v>
      </c>
      <c r="B31" s="1" t="s">
        <v>34</v>
      </c>
      <c r="C31" s="3">
        <f t="shared" si="0"/>
        <v>37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33</v>
      </c>
      <c r="M31" s="3">
        <v>0</v>
      </c>
    </row>
    <row r="32" spans="1:13" ht="12.75">
      <c r="A32" s="1" t="s">
        <v>47</v>
      </c>
      <c r="B32" s="1" t="s">
        <v>40</v>
      </c>
      <c r="C32" s="3">
        <f t="shared" si="0"/>
        <v>11502</v>
      </c>
      <c r="D32" s="3">
        <v>9680</v>
      </c>
      <c r="E32" s="3">
        <v>1590</v>
      </c>
      <c r="F32" s="3">
        <v>24</v>
      </c>
      <c r="G32" s="3">
        <v>0</v>
      </c>
      <c r="H32" s="3">
        <v>1</v>
      </c>
      <c r="I32" s="3">
        <v>0</v>
      </c>
      <c r="J32" s="3">
        <v>0</v>
      </c>
      <c r="K32" s="3">
        <v>116</v>
      </c>
      <c r="L32" s="3">
        <v>91</v>
      </c>
      <c r="M32" s="3">
        <v>0</v>
      </c>
    </row>
    <row r="33" spans="1:13" ht="12.75">
      <c r="A33" s="1" t="s">
        <v>47</v>
      </c>
      <c r="B33" s="1" t="s">
        <v>26</v>
      </c>
      <c r="C33" s="3">
        <f t="shared" si="0"/>
        <v>2549</v>
      </c>
      <c r="D33" s="3">
        <v>2278</v>
      </c>
      <c r="E33" s="3">
        <v>130</v>
      </c>
      <c r="F33" s="3">
        <v>15</v>
      </c>
      <c r="G33" s="3">
        <v>1</v>
      </c>
      <c r="H33" s="3">
        <v>1</v>
      </c>
      <c r="I33" s="3">
        <v>0</v>
      </c>
      <c r="J33" s="3">
        <v>0</v>
      </c>
      <c r="K33" s="3">
        <v>17</v>
      </c>
      <c r="L33" s="3">
        <v>107</v>
      </c>
      <c r="M33" s="3">
        <v>0</v>
      </c>
    </row>
    <row r="34" spans="1:13" ht="12.75">
      <c r="A34" s="1" t="s">
        <v>47</v>
      </c>
      <c r="B34" s="1" t="s">
        <v>24</v>
      </c>
      <c r="C34" s="3">
        <f t="shared" si="0"/>
        <v>2628</v>
      </c>
      <c r="D34" s="3">
        <v>2069</v>
      </c>
      <c r="E34" s="3">
        <v>364</v>
      </c>
      <c r="F34" s="3">
        <v>26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167</v>
      </c>
      <c r="M34" s="3">
        <v>0</v>
      </c>
    </row>
    <row r="35" spans="1:13" ht="12.75">
      <c r="A35" s="4" t="s">
        <v>82</v>
      </c>
      <c r="B35" s="1"/>
      <c r="C35" s="5">
        <f>+C29+C30+C31+C32+C33+C34</f>
        <v>17059</v>
      </c>
      <c r="D35" s="5">
        <f aca="true" t="shared" si="6" ref="D35:M35">+D29+D30+D31+D32+D33+D34</f>
        <v>14262</v>
      </c>
      <c r="E35" s="5">
        <f t="shared" si="6"/>
        <v>2137</v>
      </c>
      <c r="F35" s="5">
        <f t="shared" si="6"/>
        <v>68</v>
      </c>
      <c r="G35" s="5">
        <f t="shared" si="6"/>
        <v>1</v>
      </c>
      <c r="H35" s="5">
        <f t="shared" si="6"/>
        <v>7</v>
      </c>
      <c r="I35" s="5">
        <f t="shared" si="6"/>
        <v>0</v>
      </c>
      <c r="J35" s="5">
        <f t="shared" si="6"/>
        <v>1</v>
      </c>
      <c r="K35" s="5">
        <f t="shared" si="6"/>
        <v>133</v>
      </c>
      <c r="L35" s="5">
        <f t="shared" si="6"/>
        <v>450</v>
      </c>
      <c r="M35" s="5">
        <f t="shared" si="6"/>
        <v>0</v>
      </c>
    </row>
    <row r="36" spans="1:13" ht="12.75">
      <c r="A36" s="1" t="s">
        <v>48</v>
      </c>
      <c r="B36" s="1" t="s">
        <v>34</v>
      </c>
      <c r="C36" s="3">
        <f t="shared" si="0"/>
        <v>422</v>
      </c>
      <c r="D36" s="3">
        <v>257</v>
      </c>
      <c r="E36" s="3">
        <v>30</v>
      </c>
      <c r="F36" s="3">
        <v>23</v>
      </c>
      <c r="G36" s="3">
        <v>0</v>
      </c>
      <c r="H36" s="3">
        <v>1</v>
      </c>
      <c r="I36" s="3">
        <v>0</v>
      </c>
      <c r="J36" s="3">
        <v>0</v>
      </c>
      <c r="K36" s="3">
        <v>11</v>
      </c>
      <c r="L36" s="3">
        <v>100</v>
      </c>
      <c r="M36" s="3">
        <v>0</v>
      </c>
    </row>
    <row r="37" spans="1:13" ht="12.75">
      <c r="A37" s="1" t="s">
        <v>48</v>
      </c>
      <c r="B37" s="1" t="s">
        <v>1</v>
      </c>
      <c r="C37" s="3">
        <f t="shared" si="0"/>
        <v>187</v>
      </c>
      <c r="D37" s="3">
        <v>79</v>
      </c>
      <c r="E37" s="3">
        <v>28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78</v>
      </c>
      <c r="M37" s="3">
        <v>0</v>
      </c>
    </row>
    <row r="38" spans="1:13" ht="12.75">
      <c r="A38" s="1" t="s">
        <v>48</v>
      </c>
      <c r="B38" s="1" t="s">
        <v>7</v>
      </c>
      <c r="C38" s="3">
        <f t="shared" si="0"/>
        <v>183</v>
      </c>
      <c r="D38" s="3">
        <v>117</v>
      </c>
      <c r="E38" s="3">
        <v>25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  <c r="L38" s="3">
        <v>38</v>
      </c>
      <c r="M38" s="3">
        <v>0</v>
      </c>
    </row>
    <row r="39" spans="1:13" ht="12.75">
      <c r="A39" s="1" t="s">
        <v>48</v>
      </c>
      <c r="B39" s="1" t="s">
        <v>14</v>
      </c>
      <c r="C39" s="3">
        <f t="shared" si="0"/>
        <v>307</v>
      </c>
      <c r="D39" s="3">
        <v>189</v>
      </c>
      <c r="E39" s="3">
        <v>41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0</v>
      </c>
      <c r="L39" s="3">
        <v>74</v>
      </c>
      <c r="M39" s="3">
        <v>0</v>
      </c>
    </row>
    <row r="40" spans="1:13" ht="12.75">
      <c r="A40" s="1" t="s">
        <v>48</v>
      </c>
      <c r="B40" s="1" t="s">
        <v>24</v>
      </c>
      <c r="C40" s="3">
        <f t="shared" si="0"/>
        <v>2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</row>
    <row r="41" spans="1:13" ht="12.75">
      <c r="A41" s="1" t="s">
        <v>48</v>
      </c>
      <c r="B41" s="1" t="s">
        <v>40</v>
      </c>
      <c r="C41" s="3">
        <f t="shared" si="0"/>
        <v>3982</v>
      </c>
      <c r="D41" s="3">
        <v>3288</v>
      </c>
      <c r="E41" s="3">
        <v>577</v>
      </c>
      <c r="F41" s="3">
        <v>5</v>
      </c>
      <c r="G41" s="3">
        <v>0</v>
      </c>
      <c r="H41" s="3">
        <v>22</v>
      </c>
      <c r="I41" s="3">
        <v>0</v>
      </c>
      <c r="J41" s="3">
        <v>0</v>
      </c>
      <c r="K41" s="3">
        <v>86</v>
      </c>
      <c r="L41" s="3">
        <v>4</v>
      </c>
      <c r="M41" s="3">
        <v>0</v>
      </c>
    </row>
    <row r="42" spans="1:13" ht="12.75">
      <c r="A42" s="4" t="s">
        <v>83</v>
      </c>
      <c r="B42" s="1"/>
      <c r="C42" s="5">
        <f>+C36+C37+C38+C39+C40+C41</f>
        <v>5083</v>
      </c>
      <c r="D42" s="5">
        <f aca="true" t="shared" si="7" ref="D42:M42">+D36+D37+D38+D39+D40+D41</f>
        <v>3930</v>
      </c>
      <c r="E42" s="5">
        <f t="shared" si="7"/>
        <v>701</v>
      </c>
      <c r="F42" s="5">
        <f t="shared" si="7"/>
        <v>29</v>
      </c>
      <c r="G42" s="5">
        <f t="shared" si="7"/>
        <v>1</v>
      </c>
      <c r="H42" s="5">
        <f t="shared" si="7"/>
        <v>30</v>
      </c>
      <c r="I42" s="5">
        <f t="shared" si="7"/>
        <v>0</v>
      </c>
      <c r="J42" s="5">
        <f t="shared" si="7"/>
        <v>0</v>
      </c>
      <c r="K42" s="5">
        <f t="shared" si="7"/>
        <v>97</v>
      </c>
      <c r="L42" s="5">
        <f t="shared" si="7"/>
        <v>295</v>
      </c>
      <c r="M42" s="5">
        <f t="shared" si="7"/>
        <v>0</v>
      </c>
    </row>
    <row r="43" spans="1:13" ht="12.75">
      <c r="A43" s="1" t="s">
        <v>49</v>
      </c>
      <c r="B43" s="1" t="s">
        <v>40</v>
      </c>
      <c r="C43" s="3">
        <f t="shared" si="0"/>
        <v>1562</v>
      </c>
      <c r="D43" s="3">
        <v>1190</v>
      </c>
      <c r="E43" s="3">
        <v>240</v>
      </c>
      <c r="F43" s="3">
        <v>1</v>
      </c>
      <c r="G43" s="3">
        <v>0</v>
      </c>
      <c r="H43" s="3">
        <v>13</v>
      </c>
      <c r="I43" s="3">
        <v>0</v>
      </c>
      <c r="J43" s="3">
        <v>0</v>
      </c>
      <c r="K43" s="3">
        <v>64</v>
      </c>
      <c r="L43" s="3">
        <v>54</v>
      </c>
      <c r="M43" s="3">
        <v>0</v>
      </c>
    </row>
    <row r="44" spans="1:13" ht="12.75">
      <c r="A44" s="1" t="s">
        <v>49</v>
      </c>
      <c r="B44" s="1" t="s">
        <v>24</v>
      </c>
      <c r="C44" s="3">
        <f t="shared" si="0"/>
        <v>95</v>
      </c>
      <c r="D44" s="3">
        <v>29</v>
      </c>
      <c r="E44" s="3">
        <v>9</v>
      </c>
      <c r="F44" s="3">
        <v>12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44</v>
      </c>
      <c r="M44" s="3">
        <v>0</v>
      </c>
    </row>
    <row r="45" spans="1:13" ht="12.75">
      <c r="A45" s="1" t="s">
        <v>49</v>
      </c>
      <c r="B45" s="1" t="s">
        <v>40</v>
      </c>
      <c r="C45" s="3">
        <f t="shared" si="0"/>
        <v>2177</v>
      </c>
      <c r="D45" s="3">
        <v>1856</v>
      </c>
      <c r="E45" s="3">
        <v>295</v>
      </c>
      <c r="F45" s="3">
        <v>2</v>
      </c>
      <c r="G45" s="3">
        <v>0</v>
      </c>
      <c r="H45" s="3">
        <v>1</v>
      </c>
      <c r="I45" s="3">
        <v>0</v>
      </c>
      <c r="J45" s="3">
        <v>0</v>
      </c>
      <c r="K45" s="3">
        <v>18</v>
      </c>
      <c r="L45" s="3">
        <v>5</v>
      </c>
      <c r="M45" s="3">
        <v>0</v>
      </c>
    </row>
    <row r="46" spans="1:13" ht="12.75">
      <c r="A46" s="1" t="s">
        <v>49</v>
      </c>
      <c r="B46" s="1" t="s">
        <v>3</v>
      </c>
      <c r="C46" s="3">
        <f t="shared" si="0"/>
        <v>147</v>
      </c>
      <c r="D46" s="3">
        <v>35</v>
      </c>
      <c r="E46" s="3">
        <v>13</v>
      </c>
      <c r="F46" s="3">
        <v>8</v>
      </c>
      <c r="G46" s="3">
        <v>0</v>
      </c>
      <c r="H46" s="3">
        <v>1</v>
      </c>
      <c r="I46" s="3">
        <v>0</v>
      </c>
      <c r="J46" s="3">
        <v>2</v>
      </c>
      <c r="K46" s="3">
        <v>0</v>
      </c>
      <c r="L46" s="3">
        <v>88</v>
      </c>
      <c r="M46" s="3">
        <v>0</v>
      </c>
    </row>
    <row r="47" spans="1:13" ht="12.75">
      <c r="A47" s="1" t="s">
        <v>49</v>
      </c>
      <c r="B47" s="1" t="s">
        <v>40</v>
      </c>
      <c r="C47" s="3">
        <f t="shared" si="0"/>
        <v>973</v>
      </c>
      <c r="D47" s="3">
        <v>735</v>
      </c>
      <c r="E47" s="3">
        <v>148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13</v>
      </c>
      <c r="L47" s="3">
        <v>76</v>
      </c>
      <c r="M47" s="3">
        <v>0</v>
      </c>
    </row>
    <row r="48" spans="1:13" ht="12.75">
      <c r="A48" s="4" t="s">
        <v>84</v>
      </c>
      <c r="B48" s="1"/>
      <c r="C48" s="5">
        <f>+C43+C44+C45+C46+C47</f>
        <v>4954</v>
      </c>
      <c r="D48" s="5">
        <f aca="true" t="shared" si="8" ref="D48:M48">+D43+D44+D45+D46+D47</f>
        <v>3845</v>
      </c>
      <c r="E48" s="5">
        <f t="shared" si="8"/>
        <v>705</v>
      </c>
      <c r="F48" s="5">
        <f t="shared" si="8"/>
        <v>23</v>
      </c>
      <c r="G48" s="5">
        <f t="shared" si="8"/>
        <v>0</v>
      </c>
      <c r="H48" s="5">
        <f t="shared" si="8"/>
        <v>17</v>
      </c>
      <c r="I48" s="5">
        <f t="shared" si="8"/>
        <v>0</v>
      </c>
      <c r="J48" s="5">
        <f t="shared" si="8"/>
        <v>2</v>
      </c>
      <c r="K48" s="5">
        <f t="shared" si="8"/>
        <v>95</v>
      </c>
      <c r="L48" s="5">
        <f t="shared" si="8"/>
        <v>267</v>
      </c>
      <c r="M48" s="5">
        <f t="shared" si="8"/>
        <v>0</v>
      </c>
    </row>
    <row r="49" spans="1:13" ht="12.75">
      <c r="A49" s="1" t="s">
        <v>50</v>
      </c>
      <c r="B49" s="1" t="s">
        <v>40</v>
      </c>
      <c r="C49" s="3">
        <f t="shared" si="0"/>
        <v>4360</v>
      </c>
      <c r="D49" s="3">
        <v>3600</v>
      </c>
      <c r="E49" s="3">
        <v>556</v>
      </c>
      <c r="F49" s="3">
        <v>2</v>
      </c>
      <c r="G49" s="3">
        <v>0</v>
      </c>
      <c r="H49" s="3">
        <v>1</v>
      </c>
      <c r="I49" s="3">
        <v>0</v>
      </c>
      <c r="J49" s="3">
        <v>0</v>
      </c>
      <c r="K49" s="3">
        <v>85</v>
      </c>
      <c r="L49" s="3">
        <v>116</v>
      </c>
      <c r="M49" s="3">
        <v>0</v>
      </c>
    </row>
    <row r="50" spans="1:13" ht="12.75">
      <c r="A50" s="4" t="s">
        <v>85</v>
      </c>
      <c r="B50" s="1"/>
      <c r="C50" s="5">
        <f>+C49</f>
        <v>4360</v>
      </c>
      <c r="D50" s="5">
        <f aca="true" t="shared" si="9" ref="D50:M50">+D49</f>
        <v>3600</v>
      </c>
      <c r="E50" s="5">
        <f t="shared" si="9"/>
        <v>556</v>
      </c>
      <c r="F50" s="5">
        <f t="shared" si="9"/>
        <v>2</v>
      </c>
      <c r="G50" s="5">
        <f t="shared" si="9"/>
        <v>0</v>
      </c>
      <c r="H50" s="5">
        <f t="shared" si="9"/>
        <v>1</v>
      </c>
      <c r="I50" s="5">
        <f t="shared" si="9"/>
        <v>0</v>
      </c>
      <c r="J50" s="5">
        <f t="shared" si="9"/>
        <v>0</v>
      </c>
      <c r="K50" s="5">
        <f t="shared" si="9"/>
        <v>85</v>
      </c>
      <c r="L50" s="5">
        <f t="shared" si="9"/>
        <v>116</v>
      </c>
      <c r="M50" s="5">
        <f t="shared" si="9"/>
        <v>0</v>
      </c>
    </row>
    <row r="51" spans="1:13" ht="12.75">
      <c r="A51" s="1" t="s">
        <v>51</v>
      </c>
      <c r="B51" s="1" t="s">
        <v>22</v>
      </c>
      <c r="C51" s="3">
        <f t="shared" si="0"/>
        <v>9026</v>
      </c>
      <c r="D51" s="3">
        <v>8755</v>
      </c>
      <c r="E51" s="3">
        <v>181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53</v>
      </c>
      <c r="L51" s="3">
        <v>2</v>
      </c>
      <c r="M51" s="3">
        <v>33</v>
      </c>
    </row>
    <row r="52" spans="1:13" ht="12.75">
      <c r="A52" s="4" t="s">
        <v>86</v>
      </c>
      <c r="B52" s="1"/>
      <c r="C52" s="5">
        <f>+C51</f>
        <v>9026</v>
      </c>
      <c r="D52" s="5">
        <f aca="true" t="shared" si="10" ref="D52:M52">+D51</f>
        <v>8755</v>
      </c>
      <c r="E52" s="5">
        <f t="shared" si="10"/>
        <v>181</v>
      </c>
      <c r="F52" s="5">
        <f t="shared" si="10"/>
        <v>0</v>
      </c>
      <c r="G52" s="5">
        <f t="shared" si="10"/>
        <v>1</v>
      </c>
      <c r="H52" s="5">
        <f t="shared" si="10"/>
        <v>1</v>
      </c>
      <c r="I52" s="5">
        <f t="shared" si="10"/>
        <v>0</v>
      </c>
      <c r="J52" s="5">
        <f t="shared" si="10"/>
        <v>0</v>
      </c>
      <c r="K52" s="5">
        <f t="shared" si="10"/>
        <v>53</v>
      </c>
      <c r="L52" s="5">
        <f t="shared" si="10"/>
        <v>2</v>
      </c>
      <c r="M52" s="5">
        <f t="shared" si="10"/>
        <v>33</v>
      </c>
    </row>
    <row r="53" spans="1:13" ht="12.75">
      <c r="A53" s="1" t="s">
        <v>52</v>
      </c>
      <c r="B53" s="1" t="s">
        <v>12</v>
      </c>
      <c r="C53" s="3">
        <f t="shared" si="0"/>
        <v>190</v>
      </c>
      <c r="D53" s="3">
        <v>164</v>
      </c>
      <c r="E53" s="3">
        <v>21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4</v>
      </c>
      <c r="L53" s="3">
        <v>0</v>
      </c>
      <c r="M53" s="3">
        <v>0</v>
      </c>
    </row>
    <row r="54" spans="1:13" ht="12.75">
      <c r="A54" s="1" t="s">
        <v>52</v>
      </c>
      <c r="B54" s="1" t="s">
        <v>39</v>
      </c>
      <c r="C54" s="3">
        <f t="shared" si="0"/>
        <v>795</v>
      </c>
      <c r="D54" s="3">
        <v>523</v>
      </c>
      <c r="E54" s="3">
        <v>167</v>
      </c>
      <c r="F54" s="3">
        <v>2</v>
      </c>
      <c r="G54" s="3">
        <v>2</v>
      </c>
      <c r="H54" s="3">
        <v>2</v>
      </c>
      <c r="I54" s="3">
        <v>0</v>
      </c>
      <c r="J54" s="3">
        <v>0</v>
      </c>
      <c r="K54" s="3">
        <v>0</v>
      </c>
      <c r="L54" s="3">
        <v>99</v>
      </c>
      <c r="M54" s="3">
        <v>0</v>
      </c>
    </row>
    <row r="55" spans="1:13" ht="12.75">
      <c r="A55" s="1" t="s">
        <v>52</v>
      </c>
      <c r="B55" s="1" t="s">
        <v>40</v>
      </c>
      <c r="C55" s="3">
        <f t="shared" si="0"/>
        <v>8419</v>
      </c>
      <c r="D55" s="3">
        <v>7213</v>
      </c>
      <c r="E55" s="3">
        <v>1069</v>
      </c>
      <c r="F55" s="3">
        <v>13</v>
      </c>
      <c r="G55" s="3">
        <v>0</v>
      </c>
      <c r="H55" s="3">
        <v>1</v>
      </c>
      <c r="I55" s="3">
        <v>0</v>
      </c>
      <c r="J55" s="3">
        <v>0</v>
      </c>
      <c r="K55" s="3">
        <v>71</v>
      </c>
      <c r="L55" s="3">
        <v>52</v>
      </c>
      <c r="M55" s="3">
        <v>0</v>
      </c>
    </row>
    <row r="56" spans="1:13" ht="12.75">
      <c r="A56" s="1" t="s">
        <v>52</v>
      </c>
      <c r="B56" s="1" t="s">
        <v>40</v>
      </c>
      <c r="C56" s="3">
        <f t="shared" si="0"/>
        <v>1653</v>
      </c>
      <c r="D56" s="3">
        <v>1264</v>
      </c>
      <c r="E56" s="3">
        <v>297</v>
      </c>
      <c r="F56" s="3">
        <v>1</v>
      </c>
      <c r="G56" s="3">
        <v>0</v>
      </c>
      <c r="H56" s="3">
        <v>1</v>
      </c>
      <c r="I56" s="3">
        <v>0</v>
      </c>
      <c r="J56" s="3">
        <v>0</v>
      </c>
      <c r="K56" s="3">
        <v>20</v>
      </c>
      <c r="L56" s="3">
        <v>70</v>
      </c>
      <c r="M56" s="3">
        <v>0</v>
      </c>
    </row>
    <row r="57" spans="1:13" ht="12.75">
      <c r="A57" s="1" t="s">
        <v>52</v>
      </c>
      <c r="B57" s="1" t="s">
        <v>2</v>
      </c>
      <c r="C57" s="3">
        <f t="shared" si="0"/>
        <v>123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3</v>
      </c>
      <c r="L57" s="3">
        <v>120</v>
      </c>
      <c r="M57" s="3">
        <v>0</v>
      </c>
    </row>
    <row r="58" spans="1:13" ht="12.75">
      <c r="A58" s="1" t="s">
        <v>52</v>
      </c>
      <c r="B58" s="1" t="s">
        <v>40</v>
      </c>
      <c r="C58" s="3">
        <f t="shared" si="0"/>
        <v>1003</v>
      </c>
      <c r="D58" s="3">
        <v>852</v>
      </c>
      <c r="E58" s="3">
        <v>134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12</v>
      </c>
      <c r="L58" s="3">
        <v>4</v>
      </c>
      <c r="M58" s="3">
        <v>0</v>
      </c>
    </row>
    <row r="59" spans="1:13" ht="12.75">
      <c r="A59" s="1" t="s">
        <v>52</v>
      </c>
      <c r="B59" s="1" t="s">
        <v>76</v>
      </c>
      <c r="C59" s="3">
        <f t="shared" si="0"/>
        <v>1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2.75">
      <c r="A60" s="4" t="s">
        <v>87</v>
      </c>
      <c r="B60" s="1"/>
      <c r="C60" s="5">
        <f>+C53+C54+C55+C56+C57+C58+C59</f>
        <v>12184</v>
      </c>
      <c r="D60" s="5">
        <f aca="true" t="shared" si="11" ref="D60:M60">+D53+D54+D55+D56+D57+D58+D59</f>
        <v>10016</v>
      </c>
      <c r="E60" s="5">
        <f t="shared" si="11"/>
        <v>1689</v>
      </c>
      <c r="F60" s="5">
        <f t="shared" si="11"/>
        <v>16</v>
      </c>
      <c r="G60" s="5">
        <f t="shared" si="11"/>
        <v>2</v>
      </c>
      <c r="H60" s="5">
        <f t="shared" si="11"/>
        <v>6</v>
      </c>
      <c r="I60" s="5">
        <f t="shared" si="11"/>
        <v>0</v>
      </c>
      <c r="J60" s="5">
        <f t="shared" si="11"/>
        <v>0</v>
      </c>
      <c r="K60" s="5">
        <f t="shared" si="11"/>
        <v>110</v>
      </c>
      <c r="L60" s="5">
        <f t="shared" si="11"/>
        <v>345</v>
      </c>
      <c r="M60" s="5">
        <f t="shared" si="11"/>
        <v>0</v>
      </c>
    </row>
    <row r="61" spans="1:13" ht="12.75">
      <c r="A61" s="1" t="s">
        <v>53</v>
      </c>
      <c r="B61" s="1" t="s">
        <v>36</v>
      </c>
      <c r="C61" s="3">
        <f t="shared" si="0"/>
        <v>611</v>
      </c>
      <c r="D61" s="3">
        <v>427</v>
      </c>
      <c r="E61" s="3">
        <v>78</v>
      </c>
      <c r="F61" s="3">
        <v>0</v>
      </c>
      <c r="G61" s="3">
        <v>1</v>
      </c>
      <c r="H61" s="3">
        <v>1</v>
      </c>
      <c r="I61" s="3">
        <v>0</v>
      </c>
      <c r="J61" s="3">
        <v>0</v>
      </c>
      <c r="K61" s="3">
        <v>0</v>
      </c>
      <c r="L61" s="3">
        <v>104</v>
      </c>
      <c r="M61" s="3">
        <v>0</v>
      </c>
    </row>
    <row r="62" spans="1:13" ht="12.75">
      <c r="A62" s="1" t="s">
        <v>53</v>
      </c>
      <c r="B62" s="1" t="s">
        <v>21</v>
      </c>
      <c r="C62" s="3">
        <f t="shared" si="0"/>
        <v>422</v>
      </c>
      <c r="D62" s="3">
        <v>324</v>
      </c>
      <c r="E62" s="3">
        <v>61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18</v>
      </c>
      <c r="L62" s="3">
        <v>18</v>
      </c>
      <c r="M62" s="3">
        <v>0</v>
      </c>
    </row>
    <row r="63" spans="1:13" ht="12.75">
      <c r="A63" s="1" t="s">
        <v>53</v>
      </c>
      <c r="B63" s="1" t="s">
        <v>6</v>
      </c>
      <c r="C63" s="3">
        <f t="shared" si="0"/>
        <v>154</v>
      </c>
      <c r="D63" s="3">
        <v>60</v>
      </c>
      <c r="E63" s="3">
        <v>12</v>
      </c>
      <c r="F63" s="3">
        <v>0</v>
      </c>
      <c r="G63" s="3">
        <v>1</v>
      </c>
      <c r="H63" s="3">
        <v>1</v>
      </c>
      <c r="I63" s="3">
        <v>0</v>
      </c>
      <c r="J63" s="3">
        <v>0</v>
      </c>
      <c r="K63" s="3">
        <v>5</v>
      </c>
      <c r="L63" s="3">
        <v>75</v>
      </c>
      <c r="M63" s="3">
        <v>0</v>
      </c>
    </row>
    <row r="64" spans="1:13" ht="12.75">
      <c r="A64" s="1" t="s">
        <v>53</v>
      </c>
      <c r="B64" s="1" t="s">
        <v>30</v>
      </c>
      <c r="C64" s="3">
        <f t="shared" si="0"/>
        <v>126</v>
      </c>
      <c r="D64" s="3">
        <v>76</v>
      </c>
      <c r="E64" s="3">
        <v>11</v>
      </c>
      <c r="F64" s="3">
        <v>0</v>
      </c>
      <c r="G64" s="3">
        <v>1</v>
      </c>
      <c r="H64" s="3">
        <v>1</v>
      </c>
      <c r="I64" s="3">
        <v>0</v>
      </c>
      <c r="J64" s="3">
        <v>0</v>
      </c>
      <c r="K64" s="3">
        <v>8</v>
      </c>
      <c r="L64" s="3">
        <v>28</v>
      </c>
      <c r="M64" s="3">
        <v>1</v>
      </c>
    </row>
    <row r="65" spans="1:13" ht="12.75">
      <c r="A65" s="1" t="s">
        <v>53</v>
      </c>
      <c r="B65" s="1" t="s">
        <v>37</v>
      </c>
      <c r="C65" s="3">
        <f t="shared" si="0"/>
        <v>349</v>
      </c>
      <c r="D65" s="3">
        <v>176</v>
      </c>
      <c r="E65" s="3">
        <v>49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14</v>
      </c>
      <c r="L65" s="3">
        <v>109</v>
      </c>
      <c r="M65" s="3">
        <v>0</v>
      </c>
    </row>
    <row r="66" spans="1:13" ht="12.75">
      <c r="A66" s="1" t="s">
        <v>53</v>
      </c>
      <c r="B66" s="1" t="s">
        <v>0</v>
      </c>
      <c r="C66" s="3">
        <f t="shared" si="0"/>
        <v>3126</v>
      </c>
      <c r="D66" s="3">
        <v>2580</v>
      </c>
      <c r="E66" s="3">
        <v>348</v>
      </c>
      <c r="F66" s="3">
        <v>27</v>
      </c>
      <c r="G66" s="3">
        <v>1</v>
      </c>
      <c r="H66" s="3">
        <v>1</v>
      </c>
      <c r="I66" s="3">
        <v>0</v>
      </c>
      <c r="J66" s="3">
        <v>0</v>
      </c>
      <c r="K66" s="3">
        <v>52</v>
      </c>
      <c r="L66" s="3">
        <v>116</v>
      </c>
      <c r="M66" s="3">
        <v>1</v>
      </c>
    </row>
    <row r="67" spans="1:13" ht="12.75">
      <c r="A67" s="1" t="s">
        <v>53</v>
      </c>
      <c r="B67" s="1" t="s">
        <v>17</v>
      </c>
      <c r="C67" s="3">
        <f t="shared" si="0"/>
        <v>2963</v>
      </c>
      <c r="D67" s="3">
        <v>2117</v>
      </c>
      <c r="E67" s="3">
        <v>508</v>
      </c>
      <c r="F67" s="3">
        <v>30</v>
      </c>
      <c r="G67" s="3">
        <v>1</v>
      </c>
      <c r="H67" s="3">
        <v>1</v>
      </c>
      <c r="I67" s="3">
        <v>0</v>
      </c>
      <c r="J67" s="3">
        <v>0</v>
      </c>
      <c r="K67" s="3">
        <v>76</v>
      </c>
      <c r="L67" s="3">
        <v>230</v>
      </c>
      <c r="M67" s="3">
        <v>0</v>
      </c>
    </row>
    <row r="68" spans="1:13" ht="12.75">
      <c r="A68" s="1" t="s">
        <v>53</v>
      </c>
      <c r="B68" s="1" t="s">
        <v>19</v>
      </c>
      <c r="C68" s="3">
        <f t="shared" si="0"/>
        <v>5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5</v>
      </c>
      <c r="M68" s="3">
        <v>0</v>
      </c>
    </row>
    <row r="69" spans="1:13" ht="12.75">
      <c r="A69" s="1" t="s">
        <v>53</v>
      </c>
      <c r="B69" s="1" t="s">
        <v>4</v>
      </c>
      <c r="C69" s="3">
        <f t="shared" si="0"/>
        <v>1248</v>
      </c>
      <c r="D69" s="3">
        <v>1011</v>
      </c>
      <c r="E69" s="3">
        <v>84</v>
      </c>
      <c r="F69" s="3">
        <v>9</v>
      </c>
      <c r="G69" s="3">
        <v>0</v>
      </c>
      <c r="H69" s="3">
        <v>1</v>
      </c>
      <c r="I69" s="3">
        <v>0</v>
      </c>
      <c r="J69" s="3">
        <v>0</v>
      </c>
      <c r="K69" s="3">
        <v>53</v>
      </c>
      <c r="L69" s="3">
        <v>90</v>
      </c>
      <c r="M69" s="3">
        <v>0</v>
      </c>
    </row>
    <row r="70" spans="1:13" ht="12.75">
      <c r="A70" s="4" t="s">
        <v>88</v>
      </c>
      <c r="B70" s="1"/>
      <c r="C70" s="5">
        <f>+C61+C62+C63+C64+C65+C66+C67+C68+C69</f>
        <v>9004</v>
      </c>
      <c r="D70" s="5">
        <f aca="true" t="shared" si="12" ref="D70:M70">+D61+D62+D63+D64+D65+D66+D67+D68+D69</f>
        <v>6771</v>
      </c>
      <c r="E70" s="5">
        <f t="shared" si="12"/>
        <v>1151</v>
      </c>
      <c r="F70" s="5">
        <f t="shared" si="12"/>
        <v>66</v>
      </c>
      <c r="G70" s="5">
        <f t="shared" si="12"/>
        <v>5</v>
      </c>
      <c r="H70" s="5">
        <f t="shared" si="12"/>
        <v>8</v>
      </c>
      <c r="I70" s="5">
        <f t="shared" si="12"/>
        <v>0</v>
      </c>
      <c r="J70" s="5">
        <f t="shared" si="12"/>
        <v>0</v>
      </c>
      <c r="K70" s="5">
        <f t="shared" si="12"/>
        <v>226</v>
      </c>
      <c r="L70" s="5">
        <f t="shared" si="12"/>
        <v>775</v>
      </c>
      <c r="M70" s="5">
        <f t="shared" si="12"/>
        <v>2</v>
      </c>
    </row>
    <row r="71" spans="1:13" ht="12.75">
      <c r="A71" s="1" t="s">
        <v>54</v>
      </c>
      <c r="B71" s="1" t="s">
        <v>27</v>
      </c>
      <c r="C71" s="3">
        <f t="shared" si="0"/>
        <v>445</v>
      </c>
      <c r="D71" s="3">
        <v>276</v>
      </c>
      <c r="E71" s="3">
        <v>27</v>
      </c>
      <c r="F71" s="3">
        <v>2</v>
      </c>
      <c r="G71" s="3">
        <v>1</v>
      </c>
      <c r="H71" s="3">
        <v>1</v>
      </c>
      <c r="I71" s="3">
        <v>0</v>
      </c>
      <c r="J71" s="3">
        <v>0</v>
      </c>
      <c r="K71" s="3">
        <v>18</v>
      </c>
      <c r="L71" s="3">
        <v>120</v>
      </c>
      <c r="M71" s="3">
        <v>0</v>
      </c>
    </row>
    <row r="72" spans="1:13" ht="12.75">
      <c r="A72" s="1" t="s">
        <v>54</v>
      </c>
      <c r="B72" s="1" t="s">
        <v>20</v>
      </c>
      <c r="C72" s="3">
        <f t="shared" si="0"/>
        <v>266</v>
      </c>
      <c r="D72" s="3">
        <v>146</v>
      </c>
      <c r="E72" s="3">
        <v>27</v>
      </c>
      <c r="F72" s="3">
        <v>0</v>
      </c>
      <c r="G72" s="3">
        <v>0</v>
      </c>
      <c r="H72" s="3">
        <v>1</v>
      </c>
      <c r="I72" s="3">
        <v>0</v>
      </c>
      <c r="J72" s="3">
        <v>0</v>
      </c>
      <c r="K72" s="3">
        <v>0</v>
      </c>
      <c r="L72" s="3">
        <v>92</v>
      </c>
      <c r="M72" s="3">
        <v>0</v>
      </c>
    </row>
    <row r="73" spans="1:13" ht="12.75">
      <c r="A73" s="1" t="s">
        <v>54</v>
      </c>
      <c r="B73" s="1" t="s">
        <v>33</v>
      </c>
      <c r="C73" s="3">
        <f t="shared" si="0"/>
        <v>32</v>
      </c>
      <c r="D73" s="3">
        <v>2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30</v>
      </c>
      <c r="M73" s="3">
        <v>0</v>
      </c>
    </row>
    <row r="74" spans="1:13" ht="12.75">
      <c r="A74" s="1" t="s">
        <v>54</v>
      </c>
      <c r="B74" s="1" t="s">
        <v>15</v>
      </c>
      <c r="C74" s="3">
        <f t="shared" si="0"/>
        <v>7808</v>
      </c>
      <c r="D74" s="3">
        <v>6188</v>
      </c>
      <c r="E74" s="3">
        <v>1268</v>
      </c>
      <c r="F74" s="3">
        <v>49</v>
      </c>
      <c r="G74" s="3">
        <v>0</v>
      </c>
      <c r="H74" s="3">
        <v>1</v>
      </c>
      <c r="I74" s="3">
        <v>0</v>
      </c>
      <c r="J74" s="3">
        <v>0</v>
      </c>
      <c r="K74" s="3">
        <v>0</v>
      </c>
      <c r="L74" s="3">
        <v>302</v>
      </c>
      <c r="M74" s="3">
        <v>0</v>
      </c>
    </row>
    <row r="75" spans="1:13" ht="12.75">
      <c r="A75" s="1" t="s">
        <v>54</v>
      </c>
      <c r="B75" s="1" t="s">
        <v>3</v>
      </c>
      <c r="C75" s="3">
        <f t="shared" si="0"/>
        <v>457</v>
      </c>
      <c r="D75" s="3">
        <v>381</v>
      </c>
      <c r="E75" s="3">
        <v>57</v>
      </c>
      <c r="F75" s="3">
        <v>1</v>
      </c>
      <c r="G75" s="3">
        <v>1</v>
      </c>
      <c r="H75" s="3">
        <v>3</v>
      </c>
      <c r="I75" s="3">
        <v>0</v>
      </c>
      <c r="J75" s="3">
        <v>0</v>
      </c>
      <c r="K75" s="3">
        <v>0</v>
      </c>
      <c r="L75" s="3">
        <v>13</v>
      </c>
      <c r="M75" s="3">
        <v>1</v>
      </c>
    </row>
    <row r="76" spans="1:13" ht="12.75">
      <c r="A76" s="1" t="s">
        <v>54</v>
      </c>
      <c r="B76" s="8" t="s">
        <v>21</v>
      </c>
      <c r="C76" s="3">
        <f t="shared" si="0"/>
        <v>14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14</v>
      </c>
      <c r="M76" s="3">
        <v>0</v>
      </c>
    </row>
    <row r="77" spans="1:13" ht="12.75">
      <c r="A77" s="1" t="s">
        <v>54</v>
      </c>
      <c r="B77" s="1" t="s">
        <v>40</v>
      </c>
      <c r="C77" s="3">
        <f t="shared" si="0"/>
        <v>1166</v>
      </c>
      <c r="D77" s="3">
        <v>953</v>
      </c>
      <c r="E77" s="3">
        <v>177</v>
      </c>
      <c r="F77" s="3">
        <v>1</v>
      </c>
      <c r="G77" s="3">
        <v>0</v>
      </c>
      <c r="H77" s="3">
        <v>1</v>
      </c>
      <c r="I77" s="3">
        <v>0</v>
      </c>
      <c r="J77" s="3">
        <v>0</v>
      </c>
      <c r="K77" s="3">
        <v>17</v>
      </c>
      <c r="L77" s="3">
        <v>17</v>
      </c>
      <c r="M77" s="3">
        <v>0</v>
      </c>
    </row>
    <row r="78" spans="1:13" ht="12.75">
      <c r="A78" s="1" t="s">
        <v>54</v>
      </c>
      <c r="B78" s="1" t="s">
        <v>76</v>
      </c>
      <c r="C78" s="3">
        <f t="shared" si="0"/>
        <v>1</v>
      </c>
      <c r="D78" s="3">
        <v>0</v>
      </c>
      <c r="E78" s="3">
        <v>0</v>
      </c>
      <c r="F78" s="3">
        <v>1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</row>
    <row r="79" spans="1:13" ht="12.75">
      <c r="A79" s="4" t="s">
        <v>89</v>
      </c>
      <c r="B79" s="1"/>
      <c r="C79" s="5">
        <f>+C71+C72+C73+C74+C75+C76+C77+C78</f>
        <v>10189</v>
      </c>
      <c r="D79" s="5">
        <f aca="true" t="shared" si="13" ref="D79:M79">+D71+D72+D73+D74+D75+D76+D77+D78</f>
        <v>7946</v>
      </c>
      <c r="E79" s="5">
        <f t="shared" si="13"/>
        <v>1556</v>
      </c>
      <c r="F79" s="5">
        <f t="shared" si="13"/>
        <v>54</v>
      </c>
      <c r="G79" s="5">
        <f t="shared" si="13"/>
        <v>2</v>
      </c>
      <c r="H79" s="5">
        <f t="shared" si="13"/>
        <v>7</v>
      </c>
      <c r="I79" s="5">
        <f t="shared" si="13"/>
        <v>0</v>
      </c>
      <c r="J79" s="5">
        <f t="shared" si="13"/>
        <v>0</v>
      </c>
      <c r="K79" s="5">
        <f t="shared" si="13"/>
        <v>35</v>
      </c>
      <c r="L79" s="5">
        <f t="shared" si="13"/>
        <v>588</v>
      </c>
      <c r="M79" s="5">
        <f t="shared" si="13"/>
        <v>1</v>
      </c>
    </row>
    <row r="80" spans="1:13" ht="12.75">
      <c r="A80" s="1" t="s">
        <v>55</v>
      </c>
      <c r="B80" s="1" t="s">
        <v>28</v>
      </c>
      <c r="C80" s="3">
        <f t="shared" si="0"/>
        <v>693</v>
      </c>
      <c r="D80" s="3">
        <v>510</v>
      </c>
      <c r="E80" s="3">
        <v>114</v>
      </c>
      <c r="F80" s="3">
        <v>0</v>
      </c>
      <c r="G80" s="3">
        <v>2</v>
      </c>
      <c r="H80" s="3">
        <v>1</v>
      </c>
      <c r="I80" s="3">
        <v>0</v>
      </c>
      <c r="J80" s="3">
        <v>0</v>
      </c>
      <c r="K80" s="3">
        <v>0</v>
      </c>
      <c r="L80" s="3">
        <v>50</v>
      </c>
      <c r="M80" s="3">
        <v>16</v>
      </c>
    </row>
    <row r="81" spans="1:13" ht="12.75">
      <c r="A81" s="1" t="s">
        <v>55</v>
      </c>
      <c r="B81" s="1" t="s">
        <v>19</v>
      </c>
      <c r="C81" s="3">
        <f t="shared" si="0"/>
        <v>253</v>
      </c>
      <c r="D81" s="3">
        <v>73</v>
      </c>
      <c r="E81" s="3">
        <v>37</v>
      </c>
      <c r="F81" s="3">
        <v>0</v>
      </c>
      <c r="G81" s="3">
        <v>0</v>
      </c>
      <c r="H81" s="3">
        <v>2</v>
      </c>
      <c r="I81" s="3">
        <v>0</v>
      </c>
      <c r="J81" s="3">
        <v>0</v>
      </c>
      <c r="K81" s="3">
        <v>0</v>
      </c>
      <c r="L81" s="3">
        <v>139</v>
      </c>
      <c r="M81" s="3">
        <v>2</v>
      </c>
    </row>
    <row r="82" spans="1:13" ht="12.75">
      <c r="A82" s="1" t="s">
        <v>55</v>
      </c>
      <c r="B82" s="1" t="s">
        <v>8</v>
      </c>
      <c r="C82" s="3">
        <f t="shared" si="0"/>
        <v>1739</v>
      </c>
      <c r="D82" s="3">
        <v>1391</v>
      </c>
      <c r="E82" s="3">
        <v>327</v>
      </c>
      <c r="F82" s="3">
        <v>0</v>
      </c>
      <c r="G82" s="3">
        <v>1</v>
      </c>
      <c r="H82" s="3">
        <v>1</v>
      </c>
      <c r="I82" s="3">
        <v>0</v>
      </c>
      <c r="J82" s="3">
        <v>0</v>
      </c>
      <c r="K82" s="3">
        <v>0</v>
      </c>
      <c r="L82" s="3">
        <v>19</v>
      </c>
      <c r="M82" s="3">
        <v>0</v>
      </c>
    </row>
    <row r="83" spans="1:13" ht="12.75">
      <c r="A83" s="1" t="s">
        <v>55</v>
      </c>
      <c r="B83" s="8" t="s">
        <v>21</v>
      </c>
      <c r="C83" s="3">
        <f t="shared" si="0"/>
        <v>68</v>
      </c>
      <c r="D83" s="3">
        <v>15</v>
      </c>
      <c r="E83" s="3">
        <v>2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3</v>
      </c>
      <c r="L83" s="3">
        <v>48</v>
      </c>
      <c r="M83" s="3">
        <v>0</v>
      </c>
    </row>
    <row r="84" spans="1:13" ht="12.75">
      <c r="A84" s="1" t="s">
        <v>55</v>
      </c>
      <c r="B84" s="1" t="s">
        <v>33</v>
      </c>
      <c r="C84" s="3">
        <f t="shared" si="0"/>
        <v>4381</v>
      </c>
      <c r="D84" s="3">
        <v>3385</v>
      </c>
      <c r="E84" s="3">
        <v>592</v>
      </c>
      <c r="F84" s="3">
        <v>1</v>
      </c>
      <c r="G84" s="3">
        <v>0</v>
      </c>
      <c r="H84" s="3">
        <v>1</v>
      </c>
      <c r="I84" s="3">
        <v>0</v>
      </c>
      <c r="J84" s="3">
        <v>0</v>
      </c>
      <c r="K84" s="3">
        <v>0</v>
      </c>
      <c r="L84" s="3">
        <v>402</v>
      </c>
      <c r="M84" s="3">
        <v>0</v>
      </c>
    </row>
    <row r="85" spans="1:13" ht="12.75">
      <c r="A85" s="4" t="s">
        <v>90</v>
      </c>
      <c r="B85" s="1"/>
      <c r="C85" s="5">
        <f>+C80+C81+C82+C83+C84</f>
        <v>7134</v>
      </c>
      <c r="D85" s="5">
        <f aca="true" t="shared" si="14" ref="D85:M85">+D80+D81+D82+D83+D84</f>
        <v>5374</v>
      </c>
      <c r="E85" s="5">
        <f t="shared" si="14"/>
        <v>1072</v>
      </c>
      <c r="F85" s="5">
        <f t="shared" si="14"/>
        <v>1</v>
      </c>
      <c r="G85" s="5">
        <f t="shared" si="14"/>
        <v>3</v>
      </c>
      <c r="H85" s="5">
        <f t="shared" si="14"/>
        <v>5</v>
      </c>
      <c r="I85" s="5">
        <f t="shared" si="14"/>
        <v>0</v>
      </c>
      <c r="J85" s="5">
        <f t="shared" si="14"/>
        <v>0</v>
      </c>
      <c r="K85" s="5">
        <f t="shared" si="14"/>
        <v>3</v>
      </c>
      <c r="L85" s="5">
        <f t="shared" si="14"/>
        <v>658</v>
      </c>
      <c r="M85" s="5">
        <f t="shared" si="14"/>
        <v>18</v>
      </c>
    </row>
    <row r="86" spans="1:13" ht="12.75">
      <c r="A86" s="1" t="s">
        <v>56</v>
      </c>
      <c r="B86" s="1" t="s">
        <v>35</v>
      </c>
      <c r="C86" s="3">
        <f t="shared" si="0"/>
        <v>113</v>
      </c>
      <c r="D86" s="3">
        <v>0</v>
      </c>
      <c r="E86" s="3">
        <v>2</v>
      </c>
      <c r="F86" s="3">
        <v>0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">
        <v>110</v>
      </c>
      <c r="M86" s="3">
        <v>0</v>
      </c>
    </row>
    <row r="87" spans="1:13" ht="12.75">
      <c r="A87" s="1" t="s">
        <v>56</v>
      </c>
      <c r="B87" s="1" t="s">
        <v>18</v>
      </c>
      <c r="C87" s="3">
        <f t="shared" si="0"/>
        <v>404</v>
      </c>
      <c r="D87" s="3">
        <v>167</v>
      </c>
      <c r="E87" s="3">
        <v>4</v>
      </c>
      <c r="F87" s="3">
        <v>0</v>
      </c>
      <c r="G87" s="3">
        <v>2</v>
      </c>
      <c r="H87" s="3">
        <v>1</v>
      </c>
      <c r="I87" s="3">
        <v>0</v>
      </c>
      <c r="J87" s="3">
        <v>1</v>
      </c>
      <c r="K87" s="3">
        <v>0</v>
      </c>
      <c r="L87" s="3">
        <v>229</v>
      </c>
      <c r="M87" s="3">
        <v>0</v>
      </c>
    </row>
    <row r="88" spans="1:13" ht="12.75">
      <c r="A88" s="1" t="s">
        <v>56</v>
      </c>
      <c r="B88" s="1" t="s">
        <v>40</v>
      </c>
      <c r="C88" s="3">
        <f t="shared" si="0"/>
        <v>2580</v>
      </c>
      <c r="D88" s="3">
        <v>2178</v>
      </c>
      <c r="E88" s="3">
        <v>353</v>
      </c>
      <c r="F88" s="3">
        <v>3</v>
      </c>
      <c r="G88" s="3">
        <v>0</v>
      </c>
      <c r="H88" s="3">
        <v>1</v>
      </c>
      <c r="I88" s="3">
        <v>0</v>
      </c>
      <c r="J88" s="3">
        <v>0</v>
      </c>
      <c r="K88" s="3">
        <v>22</v>
      </c>
      <c r="L88" s="3">
        <v>23</v>
      </c>
      <c r="M88" s="3">
        <v>0</v>
      </c>
    </row>
    <row r="89" spans="1:13" ht="12.75">
      <c r="A89" s="1" t="s">
        <v>56</v>
      </c>
      <c r="B89" s="1" t="s">
        <v>5</v>
      </c>
      <c r="C89" s="3">
        <f t="shared" si="0"/>
        <v>3745</v>
      </c>
      <c r="D89" s="3">
        <v>2755</v>
      </c>
      <c r="E89" s="3">
        <v>508</v>
      </c>
      <c r="F89" s="3">
        <v>49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428</v>
      </c>
      <c r="M89" s="3">
        <v>4</v>
      </c>
    </row>
    <row r="90" spans="1:13" ht="12.75">
      <c r="A90" s="1" t="s">
        <v>56</v>
      </c>
      <c r="B90" s="1" t="s">
        <v>31</v>
      </c>
      <c r="C90" s="3">
        <f t="shared" si="0"/>
        <v>2448</v>
      </c>
      <c r="D90" s="3">
        <v>1734</v>
      </c>
      <c r="E90" s="3">
        <v>250</v>
      </c>
      <c r="F90" s="3">
        <v>3</v>
      </c>
      <c r="G90" s="3">
        <v>1</v>
      </c>
      <c r="H90" s="3">
        <v>1</v>
      </c>
      <c r="I90" s="3">
        <v>0</v>
      </c>
      <c r="J90" s="3">
        <v>0</v>
      </c>
      <c r="K90" s="3">
        <v>47</v>
      </c>
      <c r="L90" s="3">
        <v>412</v>
      </c>
      <c r="M90" s="3">
        <v>0</v>
      </c>
    </row>
    <row r="91" spans="1:13" ht="12.75">
      <c r="A91" s="1" t="s">
        <v>56</v>
      </c>
      <c r="B91" s="1" t="s">
        <v>9</v>
      </c>
      <c r="C91" s="3">
        <f t="shared" si="0"/>
        <v>986</v>
      </c>
      <c r="D91" s="3">
        <v>812</v>
      </c>
      <c r="E91" s="3">
        <v>129</v>
      </c>
      <c r="F91" s="3">
        <v>1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43</v>
      </c>
      <c r="M91" s="3">
        <v>0</v>
      </c>
    </row>
    <row r="92" spans="1:13" ht="12.75">
      <c r="A92" s="1" t="s">
        <v>56</v>
      </c>
      <c r="B92" s="1" t="s">
        <v>11</v>
      </c>
      <c r="C92" s="3">
        <f>SUM(D92:M92)</f>
        <v>1158</v>
      </c>
      <c r="D92" s="3">
        <v>1011</v>
      </c>
      <c r="E92" s="3">
        <v>117</v>
      </c>
      <c r="F92" s="3">
        <v>18</v>
      </c>
      <c r="G92" s="3">
        <v>1</v>
      </c>
      <c r="H92" s="3">
        <v>1</v>
      </c>
      <c r="I92" s="3">
        <v>0</v>
      </c>
      <c r="J92" s="3">
        <v>0</v>
      </c>
      <c r="K92" s="3">
        <v>10</v>
      </c>
      <c r="L92" s="3">
        <v>0</v>
      </c>
      <c r="M92" s="3">
        <v>0</v>
      </c>
    </row>
    <row r="93" spans="1:13" ht="12.75">
      <c r="A93" s="4" t="s">
        <v>91</v>
      </c>
      <c r="C93" s="5">
        <f>+C86+C87+C88+C89+C90+C91+C92</f>
        <v>11434</v>
      </c>
      <c r="D93" s="5">
        <f aca="true" t="shared" si="15" ref="D93:M93">+D86+D87+D88+D89+D90+D91+D92</f>
        <v>8657</v>
      </c>
      <c r="E93" s="5">
        <f t="shared" si="15"/>
        <v>1363</v>
      </c>
      <c r="F93" s="5">
        <f t="shared" si="15"/>
        <v>74</v>
      </c>
      <c r="G93" s="5">
        <f t="shared" si="15"/>
        <v>4</v>
      </c>
      <c r="H93" s="5">
        <f t="shared" si="15"/>
        <v>7</v>
      </c>
      <c r="I93" s="5">
        <f t="shared" si="15"/>
        <v>0</v>
      </c>
      <c r="J93" s="5">
        <f t="shared" si="15"/>
        <v>1</v>
      </c>
      <c r="K93" s="5">
        <f t="shared" si="15"/>
        <v>79</v>
      </c>
      <c r="L93" s="5">
        <f t="shared" si="15"/>
        <v>1245</v>
      </c>
      <c r="M93" s="5">
        <f t="shared" si="15"/>
        <v>4</v>
      </c>
    </row>
    <row r="94" spans="4:13" ht="12.75"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4" t="s">
        <v>92</v>
      </c>
      <c r="C95" s="5">
        <f>+C8+C14+C32+C41+C43+C45+C47+C49+C55+C56+C58+C77+C88</f>
        <v>170705</v>
      </c>
      <c r="D95" s="5">
        <f aca="true" t="shared" si="16" ref="D95:M95">+D8+D14+D32+D41+D43+D45+D47+D49+D55+D56+D58+D77+D88</f>
        <v>150112</v>
      </c>
      <c r="E95" s="5">
        <f t="shared" si="16"/>
        <v>18589</v>
      </c>
      <c r="F95" s="5">
        <f t="shared" si="16"/>
        <v>303</v>
      </c>
      <c r="G95" s="5">
        <f t="shared" si="16"/>
        <v>0</v>
      </c>
      <c r="H95" s="5">
        <f t="shared" si="16"/>
        <v>46</v>
      </c>
      <c r="I95" s="5">
        <f t="shared" si="16"/>
        <v>0</v>
      </c>
      <c r="J95" s="5">
        <f t="shared" si="16"/>
        <v>0</v>
      </c>
      <c r="K95" s="5">
        <f t="shared" si="16"/>
        <v>1088</v>
      </c>
      <c r="L95" s="5">
        <f t="shared" si="16"/>
        <v>567</v>
      </c>
      <c r="M95" s="5">
        <f t="shared" si="16"/>
        <v>0</v>
      </c>
    </row>
    <row r="96" spans="1:13" ht="12.75">
      <c r="A96" s="4" t="s">
        <v>93</v>
      </c>
      <c r="C96" s="5">
        <f>+C7+C9+C10+C11+C13+C15+C18+C20+C21+C22+C24+C25+C26+C29+C30+C31+C33+C34+C36+C37+C38+C39+C40+C44+C46+C51+C53+C54+C57+C61+C62+C63+C64+C65+C66+C67+C68+C69+C71+C72+C73+C74+C75+C76+C80+C81+C82+C83+C84+C86+C87+C89+C90+C91+C92</f>
        <v>95507</v>
      </c>
      <c r="D96" s="5">
        <f aca="true" t="shared" si="17" ref="D96:M96">+D7+D9+D10+D11+D13+D15+D18+D20+D21+D22+D24+D25+D26+D29+D30+D31+D33+D34+D36+D37+D38+D39+D40+D44+D46+D51+D53+D54+D57+D61+D62+D63+D64+D65+D66+D67+D68+D69+D71+D72+D73+D74+D75+D76+D80+D81+D82+D83+D84+D86+D87+D89+D90+D91+D92</f>
        <v>78851</v>
      </c>
      <c r="E96" s="5">
        <f t="shared" si="17"/>
        <v>9453</v>
      </c>
      <c r="F96" s="5">
        <f t="shared" si="17"/>
        <v>655</v>
      </c>
      <c r="G96" s="5">
        <f t="shared" si="17"/>
        <v>29</v>
      </c>
      <c r="H96" s="5">
        <f t="shared" si="17"/>
        <v>70</v>
      </c>
      <c r="I96" s="5">
        <f t="shared" si="17"/>
        <v>0</v>
      </c>
      <c r="J96" s="5">
        <f t="shared" si="17"/>
        <v>4</v>
      </c>
      <c r="K96" s="5">
        <f t="shared" si="17"/>
        <v>800</v>
      </c>
      <c r="L96" s="5">
        <f t="shared" si="17"/>
        <v>5574</v>
      </c>
      <c r="M96" s="5">
        <f t="shared" si="17"/>
        <v>71</v>
      </c>
    </row>
    <row r="97" spans="1:13" ht="12.75">
      <c r="A97" s="4" t="s">
        <v>94</v>
      </c>
      <c r="C97" s="5">
        <f>+C16+C27+C59+C78</f>
        <v>17</v>
      </c>
      <c r="D97" s="5">
        <f aca="true" t="shared" si="18" ref="D97:M97">+D16+D27+D59+D78</f>
        <v>0</v>
      </c>
      <c r="E97" s="5">
        <f t="shared" si="18"/>
        <v>4</v>
      </c>
      <c r="F97" s="5">
        <f t="shared" si="18"/>
        <v>13</v>
      </c>
      <c r="G97" s="5">
        <f t="shared" si="18"/>
        <v>0</v>
      </c>
      <c r="H97" s="5">
        <f t="shared" si="18"/>
        <v>0</v>
      </c>
      <c r="I97" s="5">
        <f t="shared" si="18"/>
        <v>0</v>
      </c>
      <c r="J97" s="5">
        <f t="shared" si="18"/>
        <v>0</v>
      </c>
      <c r="K97" s="5">
        <f t="shared" si="18"/>
        <v>0</v>
      </c>
      <c r="L97" s="5">
        <f t="shared" si="18"/>
        <v>0</v>
      </c>
      <c r="M97" s="5">
        <f t="shared" si="18"/>
        <v>0</v>
      </c>
    </row>
    <row r="98" spans="1:13" ht="12.75">
      <c r="A98" s="4" t="s">
        <v>95</v>
      </c>
      <c r="C98" s="5">
        <f>+C12+C17+C19+C23+C28+C35+C42+C48+C50+C52+C60+C70+C79+C85+C93</f>
        <v>266229</v>
      </c>
      <c r="D98" s="5">
        <f aca="true" t="shared" si="19" ref="D98:M98">+D12+D17+D19+D23+D28+D35+D42+D48+D50+D52+D60+D70+D79+D85+D93</f>
        <v>228963</v>
      </c>
      <c r="E98" s="5">
        <f t="shared" si="19"/>
        <v>28046</v>
      </c>
      <c r="F98" s="5">
        <f t="shared" si="19"/>
        <v>971</v>
      </c>
      <c r="G98" s="5">
        <f t="shared" si="19"/>
        <v>29</v>
      </c>
      <c r="H98" s="5">
        <f t="shared" si="19"/>
        <v>116</v>
      </c>
      <c r="I98" s="5">
        <f t="shared" si="19"/>
        <v>0</v>
      </c>
      <c r="J98" s="5">
        <f t="shared" si="19"/>
        <v>4</v>
      </c>
      <c r="K98" s="5">
        <f t="shared" si="19"/>
        <v>1888</v>
      </c>
      <c r="L98" s="5">
        <f t="shared" si="19"/>
        <v>6141</v>
      </c>
      <c r="M98" s="5">
        <f t="shared" si="19"/>
        <v>71</v>
      </c>
    </row>
    <row r="100" ht="12.75">
      <c r="A100" t="s">
        <v>75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2011-12-22T21:11:59Z</cp:lastPrinted>
  <dcterms:created xsi:type="dcterms:W3CDTF">2011-12-05T17:26:26Z</dcterms:created>
  <dcterms:modified xsi:type="dcterms:W3CDTF">2011-12-22T21:12:07Z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