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MENDOZA2010" sheetId="1" r:id="rId1"/>
    <sheet name="UsuMENDOZA2010" sheetId="2" r:id="rId2"/>
  </sheets>
  <definedNames/>
  <calcPr fullCalcOnLoad="1"/>
</workbook>
</file>

<file path=xl/sharedStrings.xml><?xml version="1.0" encoding="utf-8"?>
<sst xmlns="http://schemas.openxmlformats.org/spreadsheetml/2006/main" count="259" uniqueCount="73">
  <si>
    <t>Capital</t>
  </si>
  <si>
    <t>Coop de Santa Rosa Ltda.</t>
  </si>
  <si>
    <t>EDEMSA</t>
  </si>
  <si>
    <t>General Alvear</t>
  </si>
  <si>
    <t>Coop de General Alvear Ltda.</t>
  </si>
  <si>
    <t>EDESTESA</t>
  </si>
  <si>
    <t>Coop de Bowen Ltda.</t>
  </si>
  <si>
    <t>Godoy Cruz</t>
  </si>
  <si>
    <t>Coop de Godoy Cruz Ltda.</t>
  </si>
  <si>
    <t>Guaymallén</t>
  </si>
  <si>
    <t>Junín</t>
  </si>
  <si>
    <t>Coop de Rivadavia Ltda.</t>
  </si>
  <si>
    <t>Coop de Medrano Ltda.</t>
  </si>
  <si>
    <t>Coop de Alto Verde y Algarrobo Grande</t>
  </si>
  <si>
    <t>La Paz</t>
  </si>
  <si>
    <t>Las Heras</t>
  </si>
  <si>
    <t>Lavalle</t>
  </si>
  <si>
    <t>Luján de Cuyo</t>
  </si>
  <si>
    <t>Maipú</t>
  </si>
  <si>
    <t>Malargüe</t>
  </si>
  <si>
    <t>Rivadavia</t>
  </si>
  <si>
    <t>Coop de Rural Sud Rio Tunuyan Rivadavia</t>
  </si>
  <si>
    <t>San Carlos</t>
  </si>
  <si>
    <t>San Martín</t>
  </si>
  <si>
    <t>San Rafael</t>
  </si>
  <si>
    <t>Coop de Monte Coman Ltda.</t>
  </si>
  <si>
    <t>Santa Rosa</t>
  </si>
  <si>
    <t>Tunuyán</t>
  </si>
  <si>
    <t>Tupungato</t>
  </si>
  <si>
    <t>AÑO 2010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</si>
  <si>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</si>
  <si>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</si>
  <si>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</si>
  <si>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</si>
  <si>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</si>
  <si>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</si>
  <si>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</si>
  <si>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</si>
  <si>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</si>
  <si>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</si>
  <si>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</si>
  <si>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</si>
  <si>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</si>
  <si>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</si>
  <si>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</si>
  <si>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Provincia de MENDOZA</t>
  </si>
  <si>
    <t>Cantidad de usuarios</t>
  </si>
  <si>
    <t>GUMEM</t>
  </si>
  <si>
    <t>Total Capital</t>
  </si>
  <si>
    <t>Total General Alvear</t>
  </si>
  <si>
    <t>Total Godoy Cruz</t>
  </si>
  <si>
    <t>Total Guaymallén</t>
  </si>
  <si>
    <t>Total Junín</t>
  </si>
  <si>
    <t>Total La Paz</t>
  </si>
  <si>
    <t>Total Las Heras</t>
  </si>
  <si>
    <t>Total Lavalle</t>
  </si>
  <si>
    <t>Total Luján de Cuyo</t>
  </si>
  <si>
    <t>Total Maipú</t>
  </si>
  <si>
    <t>Total Malargüe</t>
  </si>
  <si>
    <t>Total Rivadavia</t>
  </si>
  <si>
    <t>Total San Carlos</t>
  </si>
  <si>
    <t>Total San Martín</t>
  </si>
  <si>
    <t>Total San Rafael</t>
  </si>
  <si>
    <t>Total Santa Rosa</t>
  </si>
  <si>
    <t>Total Tunuyán</t>
  </si>
  <si>
    <t>Total Tupungato</t>
  </si>
  <si>
    <t>TOTAL EDEMSA</t>
  </si>
  <si>
    <t>TOTAL EDESTESA</t>
  </si>
  <si>
    <t>TOTAL COOPERATIVAS</t>
  </si>
  <si>
    <t>TOTAL GUMEM</t>
  </si>
  <si>
    <t>TOTAL MENDOZA</t>
  </si>
  <si>
    <t>De la información enviada por EDEMSA se han descontado los datos de los Grandes usuarios del MEM</t>
  </si>
  <si>
    <t>a fin de no duplicar información.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</si>
</sst>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9"/>
  <sheetViews>
    <sheetView workbookViewId="0" topLeftCell="A65">
      <selection activeCell="B88" sqref="B88"/>
    </sheetView>
  </sheetViews>
  <sheetFormatPr defaultColWidth="11.421875" defaultRowHeight="12.75"/>
  <cols>
    <col min="1" max="1" width="20.28125" style="0" customWidth="1"/>
    <col min="2" max="2" width="37.28125" style="0" customWidth="1"/>
    <col min="3" max="3" width="12.28125" style="0" customWidth="1"/>
  </cols>
  <sheetData>
    <row r="3" spans="1:13" ht="12.75">
      <c r="A3" s="4" t="s">
        <v>29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45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30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 t="s">
        <v>31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4"/>
      <c r="C7" s="4"/>
      <c r="D7" s="4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 t="s">
        <v>32</v>
      </c>
      <c r="B8" s="4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39</v>
      </c>
      <c r="I8" s="5" t="s">
        <v>40</v>
      </c>
      <c r="J8" s="5" t="s">
        <v>41</v>
      </c>
      <c r="K8" s="5" t="s">
        <v>42</v>
      </c>
      <c r="L8" s="5" t="s">
        <v>43</v>
      </c>
      <c r="M8" s="5" t="s">
        <v>44</v>
      </c>
    </row>
    <row r="9" spans="1:13" ht="12.75">
      <c r="A9" t="s">
        <v>0</v>
      </c>
      <c r="B9" t="s">
        <v>2</v>
      </c>
      <c r="C9" s="3">
        <v>407007.8510000001</v>
      </c>
      <c r="D9" s="3">
        <v>127274.47</v>
      </c>
      <c r="E9" s="3">
        <v>68206.121</v>
      </c>
      <c r="F9" s="3">
        <v>140898.78</v>
      </c>
      <c r="G9" s="3">
        <v>2613.125</v>
      </c>
      <c r="H9" s="3">
        <v>17328.307</v>
      </c>
      <c r="I9" s="3">
        <v>5336.667</v>
      </c>
      <c r="J9" s="3">
        <v>0</v>
      </c>
      <c r="K9" s="3">
        <v>45350.381</v>
      </c>
      <c r="L9" s="3">
        <v>0</v>
      </c>
      <c r="M9" s="3">
        <v>0</v>
      </c>
    </row>
    <row r="10" spans="1:13" ht="12.75">
      <c r="A10" t="s">
        <v>0</v>
      </c>
      <c r="B10" t="s">
        <v>47</v>
      </c>
      <c r="C10" s="3">
        <v>7815.87</v>
      </c>
      <c r="D10" s="3">
        <v>0</v>
      </c>
      <c r="E10" s="3">
        <v>7815.87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s="1" t="s">
        <v>48</v>
      </c>
      <c r="C11" s="5">
        <v>414823.7210000001</v>
      </c>
      <c r="D11" s="5">
        <v>127274.47</v>
      </c>
      <c r="E11" s="5">
        <v>76021.991</v>
      </c>
      <c r="F11" s="5">
        <v>140898.78</v>
      </c>
      <c r="G11" s="5">
        <v>2613.125</v>
      </c>
      <c r="H11" s="5">
        <v>17328.307</v>
      </c>
      <c r="I11" s="5">
        <v>5336.667</v>
      </c>
      <c r="J11" s="5">
        <v>0</v>
      </c>
      <c r="K11" s="5">
        <v>45350.381</v>
      </c>
      <c r="L11" s="5">
        <v>0</v>
      </c>
      <c r="M11" s="5">
        <v>0</v>
      </c>
    </row>
    <row r="12" spans="1:13" ht="12.75">
      <c r="A12" t="s">
        <v>3</v>
      </c>
      <c r="B12" t="s">
        <v>4</v>
      </c>
      <c r="C12" s="3">
        <v>59822.714</v>
      </c>
      <c r="D12" s="3">
        <v>29855.073</v>
      </c>
      <c r="E12" s="3">
        <v>5365.808</v>
      </c>
      <c r="F12" s="3">
        <v>14258.571</v>
      </c>
      <c r="G12" s="3">
        <v>2052.743</v>
      </c>
      <c r="H12" s="3">
        <v>5207.585</v>
      </c>
      <c r="I12" s="3">
        <v>0</v>
      </c>
      <c r="J12" s="3">
        <v>1172.732</v>
      </c>
      <c r="K12" s="3">
        <v>1606.657</v>
      </c>
      <c r="L12" s="3">
        <v>0</v>
      </c>
      <c r="M12" s="3">
        <v>303.545</v>
      </c>
    </row>
    <row r="13" spans="1:13" ht="12.75">
      <c r="A13" t="s">
        <v>3</v>
      </c>
      <c r="B13" t="s">
        <v>5</v>
      </c>
      <c r="C13" s="3">
        <v>172.952</v>
      </c>
      <c r="D13" s="3">
        <v>75.041</v>
      </c>
      <c r="E13" s="3">
        <v>26.094</v>
      </c>
      <c r="F13" s="3">
        <v>1.128</v>
      </c>
      <c r="G13" s="3">
        <v>0</v>
      </c>
      <c r="H13" s="3">
        <v>13.062</v>
      </c>
      <c r="I13" s="3">
        <v>0</v>
      </c>
      <c r="J13" s="3">
        <v>0</v>
      </c>
      <c r="K13" s="3">
        <v>57.627</v>
      </c>
      <c r="L13" s="3">
        <v>0</v>
      </c>
      <c r="M13" s="3">
        <v>0</v>
      </c>
    </row>
    <row r="14" spans="1:13" ht="12.75">
      <c r="A14" t="s">
        <v>3</v>
      </c>
      <c r="B14" t="s">
        <v>6</v>
      </c>
      <c r="C14" s="3">
        <v>10754.498000000001</v>
      </c>
      <c r="D14" s="3">
        <v>2972.698</v>
      </c>
      <c r="E14" s="3">
        <v>1202.089</v>
      </c>
      <c r="F14" s="3">
        <v>1669.667</v>
      </c>
      <c r="G14" s="3">
        <v>326.61</v>
      </c>
      <c r="H14" s="3">
        <v>1232.323</v>
      </c>
      <c r="I14" s="3">
        <v>0</v>
      </c>
      <c r="J14" s="3">
        <v>914.634</v>
      </c>
      <c r="K14" s="3">
        <v>291.673</v>
      </c>
      <c r="L14" s="3">
        <v>2144.804</v>
      </c>
      <c r="M14" s="3">
        <v>0</v>
      </c>
    </row>
    <row r="15" spans="1:13" ht="12.75">
      <c r="A15" s="1" t="s">
        <v>49</v>
      </c>
      <c r="C15" s="5">
        <v>70750.164</v>
      </c>
      <c r="D15" s="5">
        <v>32902.812</v>
      </c>
      <c r="E15" s="5">
        <v>6593.991</v>
      </c>
      <c r="F15" s="5">
        <v>15929.366</v>
      </c>
      <c r="G15" s="5">
        <v>2379.353</v>
      </c>
      <c r="H15" s="5">
        <v>6452.97</v>
      </c>
      <c r="I15" s="5">
        <v>0</v>
      </c>
      <c r="J15" s="5">
        <v>2087.366</v>
      </c>
      <c r="K15" s="5">
        <v>1955.9569999999999</v>
      </c>
      <c r="L15" s="5">
        <v>2144.804</v>
      </c>
      <c r="M15" s="5">
        <v>303.545</v>
      </c>
    </row>
    <row r="16" spans="1:13" ht="12.75">
      <c r="A16" t="s">
        <v>7</v>
      </c>
      <c r="B16" t="s">
        <v>8</v>
      </c>
      <c r="C16" s="3">
        <v>303621.19100000005</v>
      </c>
      <c r="D16" s="3">
        <v>161176.939</v>
      </c>
      <c r="E16" s="3">
        <v>65153.871</v>
      </c>
      <c r="F16" s="3">
        <v>54391.313</v>
      </c>
      <c r="G16" s="3">
        <v>0</v>
      </c>
      <c r="H16" s="3">
        <v>22161.977</v>
      </c>
      <c r="I16" s="3">
        <v>0</v>
      </c>
      <c r="J16" s="3">
        <v>0</v>
      </c>
      <c r="K16" s="3">
        <v>0</v>
      </c>
      <c r="L16" s="3">
        <v>0</v>
      </c>
      <c r="M16" s="3">
        <v>737.091</v>
      </c>
    </row>
    <row r="17" spans="1:13" ht="12.75">
      <c r="A17" t="s">
        <v>7</v>
      </c>
      <c r="B17" t="s">
        <v>47</v>
      </c>
      <c r="C17" s="3">
        <v>48500.04</v>
      </c>
      <c r="D17" s="3">
        <v>0</v>
      </c>
      <c r="E17" s="3">
        <v>27894.34</v>
      </c>
      <c r="F17" s="3">
        <v>20605.7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 s="1" t="s">
        <v>50</v>
      </c>
      <c r="C18" s="5">
        <v>352121.231</v>
      </c>
      <c r="D18" s="5">
        <v>161176.939</v>
      </c>
      <c r="E18" s="5">
        <v>93048.211</v>
      </c>
      <c r="F18" s="5">
        <v>74997.013</v>
      </c>
      <c r="G18" s="5">
        <v>0</v>
      </c>
      <c r="H18" s="5">
        <v>22161.977</v>
      </c>
      <c r="I18" s="5">
        <v>0</v>
      </c>
      <c r="J18" s="5">
        <v>0</v>
      </c>
      <c r="K18" s="5">
        <v>0</v>
      </c>
      <c r="L18" s="5">
        <v>0</v>
      </c>
      <c r="M18" s="5">
        <v>737.091</v>
      </c>
    </row>
    <row r="19" spans="1:13" ht="12.75">
      <c r="A19" t="s">
        <v>9</v>
      </c>
      <c r="B19" t="s">
        <v>2</v>
      </c>
      <c r="C19" s="3">
        <v>389744.84699999995</v>
      </c>
      <c r="D19" s="3">
        <v>201439.455</v>
      </c>
      <c r="E19" s="3">
        <v>35117.296</v>
      </c>
      <c r="F19" s="3">
        <v>110005.789</v>
      </c>
      <c r="G19" s="3">
        <v>277.049</v>
      </c>
      <c r="H19" s="3">
        <v>22515.23</v>
      </c>
      <c r="I19" s="3">
        <v>0</v>
      </c>
      <c r="J19" s="3">
        <v>6077.438</v>
      </c>
      <c r="K19" s="3">
        <v>8724.937</v>
      </c>
      <c r="L19" s="3">
        <v>5587.653</v>
      </c>
      <c r="M19" s="3">
        <v>0</v>
      </c>
    </row>
    <row r="20" spans="1:13" ht="12.75">
      <c r="A20" t="s">
        <v>9</v>
      </c>
      <c r="B20" t="s">
        <v>47</v>
      </c>
      <c r="C20" s="3">
        <v>84128.6</v>
      </c>
      <c r="D20" s="3">
        <v>0</v>
      </c>
      <c r="E20" s="3">
        <v>20960.08</v>
      </c>
      <c r="F20" s="3">
        <v>63168.52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12.75">
      <c r="A21" s="1" t="s">
        <v>51</v>
      </c>
      <c r="C21" s="5">
        <v>473873.4469999999</v>
      </c>
      <c r="D21" s="5">
        <v>201439.455</v>
      </c>
      <c r="E21" s="5">
        <v>56077.376000000004</v>
      </c>
      <c r="F21" s="5">
        <v>173174.309</v>
      </c>
      <c r="G21" s="5">
        <v>277.049</v>
      </c>
      <c r="H21" s="5">
        <v>22515.23</v>
      </c>
      <c r="I21" s="5">
        <v>0</v>
      </c>
      <c r="J21" s="5">
        <v>6077.438</v>
      </c>
      <c r="K21" s="5">
        <v>8724.937</v>
      </c>
      <c r="L21" s="5">
        <v>5587.653</v>
      </c>
      <c r="M21" s="5">
        <v>0</v>
      </c>
    </row>
    <row r="22" spans="1:13" ht="12.75">
      <c r="A22" t="s">
        <v>10</v>
      </c>
      <c r="B22" t="s">
        <v>11</v>
      </c>
      <c r="C22" s="3">
        <v>8879.829</v>
      </c>
      <c r="D22" s="3">
        <v>2031.376</v>
      </c>
      <c r="E22" s="3">
        <v>259.311</v>
      </c>
      <c r="F22" s="3">
        <v>269.594</v>
      </c>
      <c r="G22" s="3">
        <v>285</v>
      </c>
      <c r="H22" s="3">
        <v>347.532</v>
      </c>
      <c r="I22" s="3">
        <v>0</v>
      </c>
      <c r="J22" s="3">
        <v>5337.016</v>
      </c>
      <c r="K22" s="3">
        <v>350</v>
      </c>
      <c r="L22" s="3">
        <v>0</v>
      </c>
      <c r="M22" s="3">
        <v>0</v>
      </c>
    </row>
    <row r="23" spans="1:13" ht="12.75">
      <c r="A23" t="s">
        <v>10</v>
      </c>
      <c r="B23" t="s">
        <v>12</v>
      </c>
      <c r="C23" s="3">
        <v>2278.453</v>
      </c>
      <c r="D23" s="3">
        <v>1238.43</v>
      </c>
      <c r="E23" s="3">
        <v>175.46</v>
      </c>
      <c r="F23" s="3">
        <v>161.996</v>
      </c>
      <c r="G23" s="3">
        <v>68.45</v>
      </c>
      <c r="H23" s="3">
        <v>495.07</v>
      </c>
      <c r="I23" s="3">
        <v>0</v>
      </c>
      <c r="J23" s="3">
        <v>131.287</v>
      </c>
      <c r="K23" s="3">
        <v>7.16</v>
      </c>
      <c r="L23" s="3">
        <v>0</v>
      </c>
      <c r="M23" s="3">
        <v>0.6</v>
      </c>
    </row>
    <row r="24" spans="1:13" ht="12.75">
      <c r="A24" t="s">
        <v>10</v>
      </c>
      <c r="B24" t="s">
        <v>13</v>
      </c>
      <c r="C24" s="3">
        <v>13564.482</v>
      </c>
      <c r="D24" s="3">
        <v>5560.935</v>
      </c>
      <c r="E24" s="3">
        <v>253.998</v>
      </c>
      <c r="F24" s="3">
        <v>5031.575</v>
      </c>
      <c r="G24" s="3">
        <v>107.083</v>
      </c>
      <c r="H24" s="3">
        <v>1190.366</v>
      </c>
      <c r="I24" s="3">
        <v>0</v>
      </c>
      <c r="J24" s="3">
        <v>1155.946</v>
      </c>
      <c r="K24" s="3">
        <v>264.579</v>
      </c>
      <c r="L24" s="3">
        <v>0</v>
      </c>
      <c r="M24" s="3">
        <v>0</v>
      </c>
    </row>
    <row r="25" spans="1:13" ht="12.75">
      <c r="A25" t="s">
        <v>10</v>
      </c>
      <c r="B25" t="s">
        <v>5</v>
      </c>
      <c r="C25" s="3">
        <v>47090.791000000005</v>
      </c>
      <c r="D25" s="3">
        <v>18148.339</v>
      </c>
      <c r="E25" s="3">
        <v>4192.914</v>
      </c>
      <c r="F25" s="3">
        <v>5323.352</v>
      </c>
      <c r="G25" s="3">
        <v>1096.751</v>
      </c>
      <c r="H25" s="3">
        <v>3063.269</v>
      </c>
      <c r="I25" s="3">
        <v>0</v>
      </c>
      <c r="J25" s="3">
        <v>13940.084</v>
      </c>
      <c r="K25" s="3">
        <v>1326.082</v>
      </c>
      <c r="L25" s="3">
        <v>0</v>
      </c>
      <c r="M25" s="3">
        <v>0</v>
      </c>
    </row>
    <row r="26" spans="1:13" ht="12.75">
      <c r="A26" s="1" t="s">
        <v>52</v>
      </c>
      <c r="C26" s="5">
        <v>71813.55500000001</v>
      </c>
      <c r="D26" s="5">
        <v>26979.08</v>
      </c>
      <c r="E26" s="5">
        <v>4881.683</v>
      </c>
      <c r="F26" s="5">
        <v>10786.517</v>
      </c>
      <c r="G26" s="5">
        <v>1557.284</v>
      </c>
      <c r="H26" s="5">
        <v>5096.236999999999</v>
      </c>
      <c r="I26" s="5">
        <v>0</v>
      </c>
      <c r="J26" s="5">
        <v>20564.333</v>
      </c>
      <c r="K26" s="5">
        <v>1947.8210000000001</v>
      </c>
      <c r="L26" s="5">
        <v>0</v>
      </c>
      <c r="M26" s="5">
        <v>0.6</v>
      </c>
    </row>
    <row r="27" spans="1:13" ht="12.75">
      <c r="A27" t="s">
        <v>14</v>
      </c>
      <c r="B27" t="s">
        <v>5</v>
      </c>
      <c r="C27" s="3">
        <v>11967.806999999999</v>
      </c>
      <c r="D27" s="3">
        <v>6378.876</v>
      </c>
      <c r="E27" s="3">
        <v>1915.379</v>
      </c>
      <c r="F27" s="3">
        <v>606.023</v>
      </c>
      <c r="G27" s="3">
        <v>465.696</v>
      </c>
      <c r="H27" s="3">
        <v>1206.461</v>
      </c>
      <c r="I27" s="3">
        <v>0</v>
      </c>
      <c r="J27" s="3">
        <v>524.684</v>
      </c>
      <c r="K27" s="3">
        <v>870.688</v>
      </c>
      <c r="L27" s="3">
        <v>0</v>
      </c>
      <c r="M27" s="3">
        <v>0</v>
      </c>
    </row>
    <row r="28" spans="1:13" ht="12.75">
      <c r="A28" s="1" t="s">
        <v>53</v>
      </c>
      <c r="C28" s="5">
        <v>11967.806999999999</v>
      </c>
      <c r="D28" s="5">
        <v>6378.876</v>
      </c>
      <c r="E28" s="5">
        <v>1915.379</v>
      </c>
      <c r="F28" s="5">
        <v>606.023</v>
      </c>
      <c r="G28" s="5">
        <v>465.696</v>
      </c>
      <c r="H28" s="5">
        <v>1206.461</v>
      </c>
      <c r="I28" s="5">
        <v>0</v>
      </c>
      <c r="J28" s="5">
        <v>524.684</v>
      </c>
      <c r="K28" s="5">
        <v>870.688</v>
      </c>
      <c r="L28" s="5">
        <v>0</v>
      </c>
      <c r="M28" s="5">
        <v>0</v>
      </c>
    </row>
    <row r="29" spans="1:13" ht="12.75">
      <c r="A29" t="s">
        <v>15</v>
      </c>
      <c r="B29" t="s">
        <v>2</v>
      </c>
      <c r="C29" s="3">
        <v>233965.849</v>
      </c>
      <c r="D29" s="3">
        <v>122808.646</v>
      </c>
      <c r="E29" s="3">
        <v>15343.516</v>
      </c>
      <c r="F29" s="3">
        <v>70396.603</v>
      </c>
      <c r="G29" s="3">
        <v>770.63</v>
      </c>
      <c r="H29" s="3">
        <v>15180.229</v>
      </c>
      <c r="I29" s="3">
        <v>0</v>
      </c>
      <c r="J29" s="3">
        <v>1433.203</v>
      </c>
      <c r="K29" s="3">
        <v>7645.722</v>
      </c>
      <c r="L29" s="3">
        <v>387.3</v>
      </c>
      <c r="M29" s="3">
        <v>0</v>
      </c>
    </row>
    <row r="30" spans="1:13" ht="12.75">
      <c r="A30" t="s">
        <v>15</v>
      </c>
      <c r="B30" t="s">
        <v>47</v>
      </c>
      <c r="C30" s="3">
        <v>75815.07</v>
      </c>
      <c r="D30" s="3">
        <v>0</v>
      </c>
      <c r="E30" s="3">
        <v>4389.83</v>
      </c>
      <c r="F30" s="3">
        <v>71425.24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2.75">
      <c r="A31" s="1" t="s">
        <v>54</v>
      </c>
      <c r="C31" s="5">
        <v>309780.919</v>
      </c>
      <c r="D31" s="5">
        <v>122808.646</v>
      </c>
      <c r="E31" s="5">
        <v>19733.345999999998</v>
      </c>
      <c r="F31" s="5">
        <v>141821.843</v>
      </c>
      <c r="G31" s="5">
        <v>770.63</v>
      </c>
      <c r="H31" s="5">
        <v>15180.229</v>
      </c>
      <c r="I31" s="5">
        <v>0</v>
      </c>
      <c r="J31" s="5">
        <v>1433.203</v>
      </c>
      <c r="K31" s="5">
        <v>7645.722</v>
      </c>
      <c r="L31" s="5">
        <v>387.3</v>
      </c>
      <c r="M31" s="5">
        <v>0</v>
      </c>
    </row>
    <row r="32" spans="1:13" ht="12.75">
      <c r="A32" t="s">
        <v>16</v>
      </c>
      <c r="B32" t="s">
        <v>5</v>
      </c>
      <c r="C32" s="3">
        <v>520.883</v>
      </c>
      <c r="D32" s="3">
        <v>280.726</v>
      </c>
      <c r="E32" s="3">
        <v>4.069</v>
      </c>
      <c r="F32" s="3">
        <v>0</v>
      </c>
      <c r="G32" s="3">
        <v>0</v>
      </c>
      <c r="H32" s="3">
        <v>50.767</v>
      </c>
      <c r="I32" s="3">
        <v>0</v>
      </c>
      <c r="J32" s="3">
        <v>0</v>
      </c>
      <c r="K32" s="3">
        <v>185.321</v>
      </c>
      <c r="L32" s="3">
        <v>0</v>
      </c>
      <c r="M32" s="3">
        <v>0</v>
      </c>
    </row>
    <row r="33" spans="1:13" ht="12.75">
      <c r="A33" t="s">
        <v>16</v>
      </c>
      <c r="B33" t="s">
        <v>2</v>
      </c>
      <c r="C33" s="3">
        <v>59266.26700000001</v>
      </c>
      <c r="D33" s="3">
        <v>12443.627</v>
      </c>
      <c r="E33" s="3">
        <v>4368.87</v>
      </c>
      <c r="F33" s="3">
        <v>4966.092</v>
      </c>
      <c r="G33" s="3">
        <v>1284.215</v>
      </c>
      <c r="H33" s="3">
        <v>3858.19</v>
      </c>
      <c r="I33" s="3">
        <v>0</v>
      </c>
      <c r="J33" s="3">
        <v>24122.041</v>
      </c>
      <c r="K33" s="3">
        <v>1680.08</v>
      </c>
      <c r="L33" s="3">
        <v>6543.152</v>
      </c>
      <c r="M33" s="3">
        <v>0</v>
      </c>
    </row>
    <row r="34" spans="1:13" ht="12.75">
      <c r="A34" t="s">
        <v>16</v>
      </c>
      <c r="B34" t="s">
        <v>47</v>
      </c>
      <c r="C34" s="3">
        <v>8488.8</v>
      </c>
      <c r="D34" s="3">
        <v>0</v>
      </c>
      <c r="E34" s="3">
        <v>0</v>
      </c>
      <c r="F34" s="3">
        <v>8488.8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 s="1" t="s">
        <v>55</v>
      </c>
      <c r="C35" s="5">
        <v>68275.95</v>
      </c>
      <c r="D35" s="5">
        <v>12724.353000000001</v>
      </c>
      <c r="E35" s="5">
        <v>4372.939</v>
      </c>
      <c r="F35" s="5">
        <v>13454.892</v>
      </c>
      <c r="G35" s="5">
        <v>1284.215</v>
      </c>
      <c r="H35" s="5">
        <v>3908.957</v>
      </c>
      <c r="I35" s="5">
        <v>0</v>
      </c>
      <c r="J35" s="5">
        <v>24122.041</v>
      </c>
      <c r="K35" s="5">
        <v>1865.4009999999998</v>
      </c>
      <c r="L35" s="5">
        <v>6543.152</v>
      </c>
      <c r="M35" s="5">
        <v>0</v>
      </c>
    </row>
    <row r="36" spans="1:13" ht="12.75">
      <c r="A36" t="s">
        <v>17</v>
      </c>
      <c r="B36" t="s">
        <v>2</v>
      </c>
      <c r="C36" s="3">
        <v>801811.349</v>
      </c>
      <c r="D36" s="3">
        <v>91652.369</v>
      </c>
      <c r="E36" s="3">
        <v>29475.637</v>
      </c>
      <c r="F36" s="3">
        <v>587567.415</v>
      </c>
      <c r="G36" s="3">
        <v>2829.156</v>
      </c>
      <c r="H36" s="3">
        <v>14759.786</v>
      </c>
      <c r="I36" s="3">
        <v>0</v>
      </c>
      <c r="J36" s="3">
        <v>58176.069</v>
      </c>
      <c r="K36" s="3">
        <v>12267.582</v>
      </c>
      <c r="L36" s="3">
        <v>5083.335</v>
      </c>
      <c r="M36" s="3">
        <v>0</v>
      </c>
    </row>
    <row r="37" spans="1:13" ht="12.75">
      <c r="A37" t="s">
        <v>17</v>
      </c>
      <c r="B37" t="s">
        <v>47</v>
      </c>
      <c r="C37" s="3">
        <v>805324.43</v>
      </c>
      <c r="D37" s="3">
        <v>0</v>
      </c>
      <c r="E37" s="3">
        <v>1043.93</v>
      </c>
      <c r="F37" s="3">
        <v>804280.5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2.75">
      <c r="A38" s="1" t="s">
        <v>56</v>
      </c>
      <c r="C38" s="5">
        <v>1607135.779</v>
      </c>
      <c r="D38" s="5">
        <v>91652.369</v>
      </c>
      <c r="E38" s="5">
        <v>30519.567</v>
      </c>
      <c r="F38" s="5">
        <v>1391847.915</v>
      </c>
      <c r="G38" s="5">
        <v>2829.156</v>
      </c>
      <c r="H38" s="5">
        <v>14759.786</v>
      </c>
      <c r="I38" s="5">
        <v>0</v>
      </c>
      <c r="J38" s="5">
        <v>58176.069</v>
      </c>
      <c r="K38" s="5">
        <v>12267.582</v>
      </c>
      <c r="L38" s="5">
        <v>5083.335</v>
      </c>
      <c r="M38" s="5">
        <v>0</v>
      </c>
    </row>
    <row r="39" spans="1:13" ht="12.75">
      <c r="A39" t="s">
        <v>18</v>
      </c>
      <c r="B39" t="s">
        <v>2</v>
      </c>
      <c r="C39" s="3">
        <v>343236.37200000003</v>
      </c>
      <c r="D39" s="3">
        <v>102007.293</v>
      </c>
      <c r="E39" s="3">
        <v>19670.097</v>
      </c>
      <c r="F39" s="3">
        <v>113163.523</v>
      </c>
      <c r="G39" s="3">
        <v>0</v>
      </c>
      <c r="H39" s="3">
        <v>18898.28</v>
      </c>
      <c r="I39" s="3">
        <v>0</v>
      </c>
      <c r="J39" s="3">
        <v>63607.458</v>
      </c>
      <c r="K39" s="3">
        <v>12627.124</v>
      </c>
      <c r="L39" s="3">
        <v>13262.597</v>
      </c>
      <c r="M39" s="3">
        <v>0</v>
      </c>
    </row>
    <row r="40" spans="1:13" ht="12.75">
      <c r="A40" t="s">
        <v>18</v>
      </c>
      <c r="B40" t="s">
        <v>47</v>
      </c>
      <c r="C40" s="3">
        <v>9166.74</v>
      </c>
      <c r="D40" s="3">
        <v>0</v>
      </c>
      <c r="E40" s="3">
        <v>2149.98</v>
      </c>
      <c r="F40" s="3">
        <v>7016.76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2.75">
      <c r="A41" s="1" t="s">
        <v>57</v>
      </c>
      <c r="C41" s="5">
        <v>352403.112</v>
      </c>
      <c r="D41" s="5">
        <v>102007.293</v>
      </c>
      <c r="E41" s="5">
        <v>21820.077</v>
      </c>
      <c r="F41" s="5">
        <v>120180.283</v>
      </c>
      <c r="G41" s="5">
        <v>0</v>
      </c>
      <c r="H41" s="5">
        <v>18898.28</v>
      </c>
      <c r="I41" s="5">
        <v>0</v>
      </c>
      <c r="J41" s="5">
        <v>63607.458</v>
      </c>
      <c r="K41" s="5">
        <v>12627.124</v>
      </c>
      <c r="L41" s="5">
        <v>13262.597</v>
      </c>
      <c r="M41" s="5">
        <v>0</v>
      </c>
    </row>
    <row r="42" spans="1:13" ht="12.75">
      <c r="A42" t="s">
        <v>19</v>
      </c>
      <c r="B42" t="s">
        <v>2</v>
      </c>
      <c r="C42" s="3">
        <v>50640.558999999994</v>
      </c>
      <c r="D42" s="3">
        <v>14365.324</v>
      </c>
      <c r="E42" s="3">
        <v>6164.831</v>
      </c>
      <c r="F42" s="3">
        <v>22248.526</v>
      </c>
      <c r="G42" s="3">
        <v>0</v>
      </c>
      <c r="H42" s="3">
        <v>2219.026</v>
      </c>
      <c r="I42" s="3">
        <v>0</v>
      </c>
      <c r="J42" s="3">
        <v>1871.667</v>
      </c>
      <c r="K42" s="3">
        <v>3245.521</v>
      </c>
      <c r="L42" s="3">
        <v>525.664</v>
      </c>
      <c r="M42" s="3">
        <v>0</v>
      </c>
    </row>
    <row r="43" spans="1:13" ht="12.75">
      <c r="A43" s="1" t="s">
        <v>58</v>
      </c>
      <c r="C43" s="5">
        <v>50640.558999999994</v>
      </c>
      <c r="D43" s="5">
        <v>14365.324</v>
      </c>
      <c r="E43" s="5">
        <v>6164.831</v>
      </c>
      <c r="F43" s="5">
        <v>22248.526</v>
      </c>
      <c r="G43" s="5">
        <v>0</v>
      </c>
      <c r="H43" s="5">
        <v>2219.026</v>
      </c>
      <c r="I43" s="5">
        <v>0</v>
      </c>
      <c r="J43" s="5">
        <v>1871.667</v>
      </c>
      <c r="K43" s="5">
        <v>3245.521</v>
      </c>
      <c r="L43" s="5">
        <v>525.664</v>
      </c>
      <c r="M43" s="5">
        <v>0</v>
      </c>
    </row>
    <row r="44" spans="1:13" ht="12.75">
      <c r="A44" t="s">
        <v>20</v>
      </c>
      <c r="B44" t="s">
        <v>11</v>
      </c>
      <c r="C44" s="3">
        <v>54544.984</v>
      </c>
      <c r="D44" s="3">
        <v>28009.195</v>
      </c>
      <c r="E44" s="3">
        <v>10679.779</v>
      </c>
      <c r="F44" s="3">
        <v>5403.899</v>
      </c>
      <c r="G44" s="3">
        <v>1600</v>
      </c>
      <c r="H44" s="3">
        <v>5014.568</v>
      </c>
      <c r="I44" s="3">
        <v>0</v>
      </c>
      <c r="J44" s="3">
        <v>3183.006</v>
      </c>
      <c r="K44" s="3">
        <v>0</v>
      </c>
      <c r="L44" s="3">
        <v>0</v>
      </c>
      <c r="M44" s="3">
        <v>654.537</v>
      </c>
    </row>
    <row r="45" spans="1:13" ht="12.75">
      <c r="A45" t="s">
        <v>20</v>
      </c>
      <c r="B45" t="s">
        <v>21</v>
      </c>
      <c r="C45" s="3">
        <v>35144.35</v>
      </c>
      <c r="D45" s="3">
        <v>6611.98</v>
      </c>
      <c r="E45" s="3">
        <v>1282.96</v>
      </c>
      <c r="F45" s="3">
        <v>4846.34</v>
      </c>
      <c r="G45" s="3">
        <v>630.26</v>
      </c>
      <c r="H45" s="3">
        <v>1436.33</v>
      </c>
      <c r="I45" s="3">
        <v>0</v>
      </c>
      <c r="J45" s="3">
        <v>18926.67</v>
      </c>
      <c r="K45" s="3">
        <v>0</v>
      </c>
      <c r="L45" s="3">
        <v>1278.72</v>
      </c>
      <c r="M45" s="3">
        <v>131.09</v>
      </c>
    </row>
    <row r="46" spans="1:13" ht="12.75">
      <c r="A46" t="s">
        <v>20</v>
      </c>
      <c r="B46" t="s">
        <v>12</v>
      </c>
      <c r="C46" s="3">
        <v>3531.4529999999995</v>
      </c>
      <c r="D46" s="3">
        <v>1519.448</v>
      </c>
      <c r="E46" s="3">
        <v>349.752</v>
      </c>
      <c r="F46" s="3">
        <v>748.26</v>
      </c>
      <c r="G46" s="3">
        <v>0</v>
      </c>
      <c r="H46" s="3">
        <v>404.89</v>
      </c>
      <c r="I46" s="3">
        <v>0</v>
      </c>
      <c r="J46" s="3">
        <v>385.685</v>
      </c>
      <c r="K46" s="3">
        <v>105.198</v>
      </c>
      <c r="L46" s="3">
        <v>0</v>
      </c>
      <c r="M46" s="3">
        <v>18.22</v>
      </c>
    </row>
    <row r="47" spans="1:13" ht="12.75">
      <c r="A47" t="s">
        <v>20</v>
      </c>
      <c r="B47" t="s">
        <v>47</v>
      </c>
      <c r="C47" s="3">
        <v>3628.32</v>
      </c>
      <c r="D47" s="3">
        <v>0</v>
      </c>
      <c r="E47" s="3">
        <v>653.28</v>
      </c>
      <c r="F47" s="3">
        <v>2975.04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2.75">
      <c r="A48" s="1" t="s">
        <v>59</v>
      </c>
      <c r="C48" s="5">
        <v>96849.10699999999</v>
      </c>
      <c r="D48" s="5">
        <v>36140.623</v>
      </c>
      <c r="E48" s="5">
        <v>12965.771000000002</v>
      </c>
      <c r="F48" s="5">
        <v>13973.539</v>
      </c>
      <c r="G48" s="5">
        <v>2230.26</v>
      </c>
      <c r="H48" s="5">
        <v>6855.7880000000005</v>
      </c>
      <c r="I48" s="5">
        <v>0</v>
      </c>
      <c r="J48" s="5">
        <v>22495.361</v>
      </c>
      <c r="K48" s="5">
        <v>105.198</v>
      </c>
      <c r="L48" s="5">
        <v>1278.72</v>
      </c>
      <c r="M48" s="5">
        <v>803.8470000000001</v>
      </c>
    </row>
    <row r="49" spans="1:13" ht="12.75">
      <c r="A49" t="s">
        <v>22</v>
      </c>
      <c r="B49" t="s">
        <v>2</v>
      </c>
      <c r="C49" s="3">
        <v>82706.024</v>
      </c>
      <c r="D49" s="3">
        <v>14654.863</v>
      </c>
      <c r="E49" s="3">
        <v>4188.032</v>
      </c>
      <c r="F49" s="3">
        <v>13928.888</v>
      </c>
      <c r="G49" s="3">
        <v>1627.569</v>
      </c>
      <c r="H49" s="3">
        <v>3719.193</v>
      </c>
      <c r="I49" s="3">
        <v>0</v>
      </c>
      <c r="J49" s="3">
        <v>39423.334</v>
      </c>
      <c r="K49" s="3">
        <v>1381.036</v>
      </c>
      <c r="L49" s="3">
        <v>3783.109</v>
      </c>
      <c r="M49" s="3">
        <v>0</v>
      </c>
    </row>
    <row r="50" spans="1:13" ht="12.75">
      <c r="A50" s="1" t="s">
        <v>60</v>
      </c>
      <c r="C50" s="5">
        <v>82706.024</v>
      </c>
      <c r="D50" s="5">
        <v>14654.863</v>
      </c>
      <c r="E50" s="5">
        <v>4188.032</v>
      </c>
      <c r="F50" s="5">
        <v>13928.888</v>
      </c>
      <c r="G50" s="5">
        <v>1627.569</v>
      </c>
      <c r="H50" s="5">
        <v>3719.193</v>
      </c>
      <c r="I50" s="5">
        <v>0</v>
      </c>
      <c r="J50" s="5">
        <v>39423.334</v>
      </c>
      <c r="K50" s="5">
        <v>1381.036</v>
      </c>
      <c r="L50" s="5">
        <v>3783.109</v>
      </c>
      <c r="M50" s="5">
        <v>0</v>
      </c>
    </row>
    <row r="51" spans="1:13" ht="12.75">
      <c r="A51" t="s">
        <v>23</v>
      </c>
      <c r="B51" t="s">
        <v>13</v>
      </c>
      <c r="C51" s="3">
        <v>132560.58099999998</v>
      </c>
      <c r="D51" s="3">
        <v>30587.696</v>
      </c>
      <c r="E51" s="3">
        <v>949.361</v>
      </c>
      <c r="F51" s="3">
        <v>21220.408</v>
      </c>
      <c r="G51" s="3">
        <v>751.895</v>
      </c>
      <c r="H51" s="3">
        <v>2885.061</v>
      </c>
      <c r="I51" s="3">
        <v>0</v>
      </c>
      <c r="J51" s="3">
        <v>75156.483</v>
      </c>
      <c r="K51" s="3">
        <v>1009.677</v>
      </c>
      <c r="L51" s="3">
        <v>0</v>
      </c>
      <c r="M51" s="3">
        <v>0</v>
      </c>
    </row>
    <row r="52" spans="1:13" ht="12.75">
      <c r="A52" t="s">
        <v>23</v>
      </c>
      <c r="B52" t="s">
        <v>5</v>
      </c>
      <c r="C52" s="3">
        <v>129552.82900000003</v>
      </c>
      <c r="D52" s="3">
        <v>57587.66</v>
      </c>
      <c r="E52" s="3">
        <v>19095.722</v>
      </c>
      <c r="F52" s="3">
        <v>25970.07</v>
      </c>
      <c r="G52" s="3">
        <v>3130.648</v>
      </c>
      <c r="H52" s="3">
        <v>9147.141</v>
      </c>
      <c r="I52" s="3">
        <v>0</v>
      </c>
      <c r="J52" s="3">
        <v>10025.637</v>
      </c>
      <c r="K52" s="3">
        <v>4595.951</v>
      </c>
      <c r="L52" s="3">
        <v>0</v>
      </c>
      <c r="M52" s="3">
        <v>0</v>
      </c>
    </row>
    <row r="53" spans="1:13" ht="12.75">
      <c r="A53" t="s">
        <v>23</v>
      </c>
      <c r="B53" t="s">
        <v>47</v>
      </c>
      <c r="C53" s="3">
        <v>10328.17</v>
      </c>
      <c r="D53" s="3">
        <v>0</v>
      </c>
      <c r="E53" s="3">
        <v>1886.74</v>
      </c>
      <c r="F53" s="3">
        <v>8441.43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12.75">
      <c r="A54" s="1" t="s">
        <v>61</v>
      </c>
      <c r="C54" s="5">
        <v>272441.58</v>
      </c>
      <c r="D54" s="5">
        <v>88175.356</v>
      </c>
      <c r="E54" s="5">
        <v>21931.823000000004</v>
      </c>
      <c r="F54" s="5">
        <v>55631.908</v>
      </c>
      <c r="G54" s="5">
        <v>3882.543</v>
      </c>
      <c r="H54" s="5">
        <v>12032.202</v>
      </c>
      <c r="I54" s="5">
        <v>0</v>
      </c>
      <c r="J54" s="5">
        <v>85182.12</v>
      </c>
      <c r="K54" s="5">
        <v>5605.628</v>
      </c>
      <c r="L54" s="5">
        <v>0</v>
      </c>
      <c r="M54" s="5">
        <v>0</v>
      </c>
    </row>
    <row r="55" spans="1:13" ht="12.75">
      <c r="A55" t="s">
        <v>24</v>
      </c>
      <c r="B55" t="s">
        <v>2</v>
      </c>
      <c r="C55" s="3">
        <v>248714.53600000002</v>
      </c>
      <c r="D55" s="3">
        <v>105392.16</v>
      </c>
      <c r="E55" s="3">
        <v>34628.135</v>
      </c>
      <c r="F55" s="3">
        <v>55709.333</v>
      </c>
      <c r="G55" s="3">
        <v>1675.846</v>
      </c>
      <c r="H55" s="3">
        <v>16018.646</v>
      </c>
      <c r="I55" s="3">
        <v>0</v>
      </c>
      <c r="J55" s="3">
        <v>11398.523</v>
      </c>
      <c r="K55" s="3">
        <v>9697.692</v>
      </c>
      <c r="L55" s="3">
        <v>14194.201</v>
      </c>
      <c r="M55" s="3">
        <v>0</v>
      </c>
    </row>
    <row r="56" spans="1:13" ht="12.75">
      <c r="A56" t="s">
        <v>24</v>
      </c>
      <c r="B56" t="s">
        <v>25</v>
      </c>
      <c r="C56" s="3">
        <v>4349.594</v>
      </c>
      <c r="D56" s="3">
        <v>2562.293</v>
      </c>
      <c r="E56" s="3">
        <v>630.589</v>
      </c>
      <c r="F56" s="3">
        <v>32.267</v>
      </c>
      <c r="G56" s="3">
        <v>262.257</v>
      </c>
      <c r="H56" s="3">
        <v>648.266</v>
      </c>
      <c r="I56" s="3">
        <v>0</v>
      </c>
      <c r="J56" s="3">
        <v>0</v>
      </c>
      <c r="K56" s="3">
        <v>170.268</v>
      </c>
      <c r="L56" s="3">
        <v>43.654</v>
      </c>
      <c r="M56" s="3">
        <v>0</v>
      </c>
    </row>
    <row r="57" spans="1:13" ht="12.75">
      <c r="A57" t="s">
        <v>24</v>
      </c>
      <c r="B57" t="s">
        <v>47</v>
      </c>
      <c r="C57" s="3">
        <v>59365.44</v>
      </c>
      <c r="D57" s="3">
        <v>0</v>
      </c>
      <c r="E57" s="3">
        <v>1552.2</v>
      </c>
      <c r="F57" s="3">
        <v>57813.24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2.75">
      <c r="A58" s="1" t="s">
        <v>62</v>
      </c>
      <c r="C58" s="5">
        <v>312429.57</v>
      </c>
      <c r="D58" s="5">
        <v>107954.45300000001</v>
      </c>
      <c r="E58" s="5">
        <v>36810.924</v>
      </c>
      <c r="F58" s="5">
        <v>113554.84</v>
      </c>
      <c r="G58" s="5">
        <v>1938.103</v>
      </c>
      <c r="H58" s="5">
        <v>16666.912</v>
      </c>
      <c r="I58" s="5">
        <v>0</v>
      </c>
      <c r="J58" s="5">
        <v>11398.523</v>
      </c>
      <c r="K58" s="5">
        <v>9867.96</v>
      </c>
      <c r="L58" s="5">
        <v>14237.855</v>
      </c>
      <c r="M58" s="5">
        <v>0</v>
      </c>
    </row>
    <row r="59" spans="1:13" ht="12.75">
      <c r="A59" t="s">
        <v>26</v>
      </c>
      <c r="B59" t="s">
        <v>1</v>
      </c>
      <c r="C59" s="3">
        <v>8627.659</v>
      </c>
      <c r="D59" s="3">
        <v>744.047</v>
      </c>
      <c r="E59" s="3">
        <v>103.518</v>
      </c>
      <c r="F59" s="3">
        <v>186.148</v>
      </c>
      <c r="G59" s="3">
        <v>0</v>
      </c>
      <c r="H59" s="3">
        <v>116.915</v>
      </c>
      <c r="I59" s="3">
        <v>0</v>
      </c>
      <c r="J59" s="3">
        <v>7425.585</v>
      </c>
      <c r="K59" s="3">
        <v>0</v>
      </c>
      <c r="L59" s="3">
        <v>0</v>
      </c>
      <c r="M59" s="3">
        <v>51.446</v>
      </c>
    </row>
    <row r="60" spans="1:13" ht="12.75">
      <c r="A60" t="s">
        <v>26</v>
      </c>
      <c r="B60" t="s">
        <v>11</v>
      </c>
      <c r="C60" s="3">
        <v>1555.763</v>
      </c>
      <c r="D60" s="3">
        <v>105.242</v>
      </c>
      <c r="E60" s="3">
        <v>1.434</v>
      </c>
      <c r="F60" s="3">
        <v>0</v>
      </c>
      <c r="G60" s="3">
        <v>0</v>
      </c>
      <c r="H60" s="3">
        <v>2.376</v>
      </c>
      <c r="I60" s="3">
        <v>0</v>
      </c>
      <c r="J60" s="3">
        <v>1446.711</v>
      </c>
      <c r="K60" s="3">
        <v>0</v>
      </c>
      <c r="L60" s="3">
        <v>0</v>
      </c>
      <c r="M60" s="3">
        <v>0</v>
      </c>
    </row>
    <row r="61" spans="1:13" ht="12.75">
      <c r="A61" t="s">
        <v>26</v>
      </c>
      <c r="B61" t="s">
        <v>21</v>
      </c>
      <c r="C61" s="3">
        <v>6962.66</v>
      </c>
      <c r="D61" s="3">
        <v>124.98</v>
      </c>
      <c r="E61" s="3">
        <v>26.26</v>
      </c>
      <c r="F61" s="3">
        <v>4002.73</v>
      </c>
      <c r="G61" s="3">
        <v>0</v>
      </c>
      <c r="H61" s="3">
        <v>5.02</v>
      </c>
      <c r="I61" s="3">
        <v>0</v>
      </c>
      <c r="J61" s="3">
        <v>2656.59</v>
      </c>
      <c r="K61" s="3">
        <v>0</v>
      </c>
      <c r="L61" s="3">
        <v>147.08</v>
      </c>
      <c r="M61" s="3">
        <v>0</v>
      </c>
    </row>
    <row r="62" spans="1:13" ht="12.75">
      <c r="A62" t="s">
        <v>26</v>
      </c>
      <c r="B62" t="s">
        <v>13</v>
      </c>
      <c r="C62" s="3">
        <v>2151.034</v>
      </c>
      <c r="D62" s="3">
        <v>665.525</v>
      </c>
      <c r="E62" s="3">
        <v>264.592</v>
      </c>
      <c r="F62" s="3">
        <v>334.178</v>
      </c>
      <c r="G62" s="3">
        <v>0</v>
      </c>
      <c r="H62" s="3">
        <v>74.28</v>
      </c>
      <c r="I62" s="3">
        <v>0</v>
      </c>
      <c r="J62" s="3">
        <v>800.339</v>
      </c>
      <c r="K62" s="3">
        <v>12.12</v>
      </c>
      <c r="L62" s="3">
        <v>0</v>
      </c>
      <c r="M62" s="3">
        <v>0</v>
      </c>
    </row>
    <row r="63" spans="1:13" ht="12.75">
      <c r="A63" t="s">
        <v>26</v>
      </c>
      <c r="B63" t="s">
        <v>5</v>
      </c>
      <c r="C63" s="3">
        <v>25555.682999999997</v>
      </c>
      <c r="D63" s="3">
        <v>8126.773</v>
      </c>
      <c r="E63" s="3">
        <v>2285.413</v>
      </c>
      <c r="F63" s="3">
        <v>3696.189</v>
      </c>
      <c r="G63" s="3">
        <v>225.618</v>
      </c>
      <c r="H63" s="3">
        <v>1300.427</v>
      </c>
      <c r="I63" s="3">
        <v>0</v>
      </c>
      <c r="J63" s="3">
        <v>8973.64</v>
      </c>
      <c r="K63" s="3">
        <v>947.623</v>
      </c>
      <c r="L63" s="3">
        <v>0</v>
      </c>
      <c r="M63" s="3">
        <v>0</v>
      </c>
    </row>
    <row r="64" spans="1:13" ht="12.75">
      <c r="A64" s="1" t="s">
        <v>63</v>
      </c>
      <c r="C64" s="5">
        <v>44852.799</v>
      </c>
      <c r="D64" s="5">
        <v>9766.567</v>
      </c>
      <c r="E64" s="5">
        <v>2681.217</v>
      </c>
      <c r="F64" s="5">
        <v>8219.244999999999</v>
      </c>
      <c r="G64" s="5">
        <v>225.618</v>
      </c>
      <c r="H64" s="5">
        <v>1499.018</v>
      </c>
      <c r="I64" s="5">
        <v>0</v>
      </c>
      <c r="J64" s="5">
        <v>21302.864999999998</v>
      </c>
      <c r="K64" s="5">
        <v>959.743</v>
      </c>
      <c r="L64" s="5">
        <v>147.08</v>
      </c>
      <c r="M64" s="5">
        <v>51.446</v>
      </c>
    </row>
    <row r="65" spans="1:13" ht="12.75">
      <c r="A65" t="s">
        <v>27</v>
      </c>
      <c r="B65" t="s">
        <v>2</v>
      </c>
      <c r="C65" s="3">
        <v>128772.875</v>
      </c>
      <c r="D65" s="3">
        <v>26207.371</v>
      </c>
      <c r="E65" s="3">
        <v>9229.61</v>
      </c>
      <c r="F65" s="3">
        <v>33570.78</v>
      </c>
      <c r="G65" s="3">
        <v>603.038</v>
      </c>
      <c r="H65" s="3">
        <v>4574.086</v>
      </c>
      <c r="I65" s="3">
        <v>0</v>
      </c>
      <c r="J65" s="3">
        <v>48113.578</v>
      </c>
      <c r="K65" s="3">
        <v>2846.801</v>
      </c>
      <c r="L65" s="3">
        <v>3627.611</v>
      </c>
      <c r="M65" s="3">
        <v>0</v>
      </c>
    </row>
    <row r="66" spans="1:13" ht="12.75">
      <c r="A66" t="s">
        <v>27</v>
      </c>
      <c r="B66" t="s">
        <v>47</v>
      </c>
      <c r="C66" s="3">
        <v>15813.54</v>
      </c>
      <c r="D66" s="3">
        <v>0</v>
      </c>
      <c r="E66" s="3">
        <v>0</v>
      </c>
      <c r="F66" s="3">
        <v>15813.54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</row>
    <row r="67" spans="1:13" ht="12.75">
      <c r="A67" s="1" t="s">
        <v>64</v>
      </c>
      <c r="C67" s="5">
        <v>144586.415</v>
      </c>
      <c r="D67" s="5">
        <v>26207.371</v>
      </c>
      <c r="E67" s="5">
        <v>9229.61</v>
      </c>
      <c r="F67" s="5">
        <v>49384.32</v>
      </c>
      <c r="G67" s="5">
        <v>603.038</v>
      </c>
      <c r="H67" s="5">
        <v>4574.086</v>
      </c>
      <c r="I67" s="5">
        <v>0</v>
      </c>
      <c r="J67" s="5">
        <v>48113.578</v>
      </c>
      <c r="K67" s="5">
        <v>2846.801</v>
      </c>
      <c r="L67" s="5">
        <v>3627.611</v>
      </c>
      <c r="M67" s="5">
        <v>0</v>
      </c>
    </row>
    <row r="68" spans="1:13" ht="12.75">
      <c r="A68" t="s">
        <v>28</v>
      </c>
      <c r="B68" t="s">
        <v>2</v>
      </c>
      <c r="C68" s="3">
        <v>106430.477</v>
      </c>
      <c r="D68" s="3">
        <v>13627.044</v>
      </c>
      <c r="E68" s="3">
        <v>5318.769</v>
      </c>
      <c r="F68" s="3">
        <v>7777.12</v>
      </c>
      <c r="G68" s="3">
        <v>1910.515</v>
      </c>
      <c r="H68" s="3">
        <v>2973.456</v>
      </c>
      <c r="I68" s="3">
        <v>0</v>
      </c>
      <c r="J68" s="3">
        <v>68146.128</v>
      </c>
      <c r="K68" s="3">
        <v>2446.821</v>
      </c>
      <c r="L68" s="3">
        <v>4230.624</v>
      </c>
      <c r="M68" s="3">
        <v>0</v>
      </c>
    </row>
    <row r="69" spans="1:13" ht="12.75">
      <c r="A69" t="s">
        <v>28</v>
      </c>
      <c r="B69" t="s">
        <v>47</v>
      </c>
      <c r="C69" s="3">
        <v>3189.02</v>
      </c>
      <c r="D69" s="6">
        <v>0</v>
      </c>
      <c r="E69" s="6">
        <v>0</v>
      </c>
      <c r="F69" s="6">
        <v>3189.02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</row>
    <row r="70" spans="1:13" ht="12.75">
      <c r="A70" s="1" t="s">
        <v>65</v>
      </c>
      <c r="C70" s="5">
        <v>109619.497</v>
      </c>
      <c r="D70" s="5">
        <v>13627.044</v>
      </c>
      <c r="E70" s="5">
        <v>5318.769</v>
      </c>
      <c r="F70" s="5">
        <v>10966.14</v>
      </c>
      <c r="G70" s="5">
        <v>1910.515</v>
      </c>
      <c r="H70" s="5">
        <v>2973.456</v>
      </c>
      <c r="I70" s="5">
        <v>0</v>
      </c>
      <c r="J70" s="5">
        <v>68146.128</v>
      </c>
      <c r="K70" s="5">
        <v>2446.821</v>
      </c>
      <c r="L70" s="5">
        <v>4230.624</v>
      </c>
      <c r="M70" s="5">
        <v>0</v>
      </c>
    </row>
    <row r="72" spans="1:13" ht="12.75">
      <c r="A72" s="1" t="s">
        <v>66</v>
      </c>
      <c r="C72" s="5">
        <v>2852297.006</v>
      </c>
      <c r="D72" s="5">
        <v>831872.6220000002</v>
      </c>
      <c r="E72" s="5">
        <v>231710.91400000002</v>
      </c>
      <c r="F72" s="5">
        <v>1160232.8490000004</v>
      </c>
      <c r="G72" s="5">
        <v>13591.143</v>
      </c>
      <c r="H72" s="5">
        <v>122044.42899999999</v>
      </c>
      <c r="I72" s="5">
        <v>5336.667</v>
      </c>
      <c r="J72" s="5">
        <v>322369.439</v>
      </c>
      <c r="K72" s="5">
        <v>107913.697</v>
      </c>
      <c r="L72" s="5">
        <v>57225.246</v>
      </c>
      <c r="M72" s="5">
        <v>0</v>
      </c>
    </row>
    <row r="73" spans="1:13" ht="12.75">
      <c r="A73" s="1" t="s">
        <v>67</v>
      </c>
      <c r="C73" s="5">
        <v>214860.94500000004</v>
      </c>
      <c r="D73" s="5">
        <v>90597.41500000001</v>
      </c>
      <c r="E73" s="5">
        <v>27519.591</v>
      </c>
      <c r="F73" s="5">
        <v>35596.762</v>
      </c>
      <c r="G73" s="5">
        <v>4918.713000000001</v>
      </c>
      <c r="H73" s="5">
        <v>14781.126999999999</v>
      </c>
      <c r="I73" s="5">
        <v>0</v>
      </c>
      <c r="J73" s="5">
        <v>33464.045</v>
      </c>
      <c r="K73" s="5">
        <v>7983.2919999999995</v>
      </c>
      <c r="L73" s="5">
        <v>0</v>
      </c>
      <c r="M73" s="5">
        <v>0</v>
      </c>
    </row>
    <row r="74" spans="1:13" ht="12.75">
      <c r="A74" s="1" t="s">
        <v>68</v>
      </c>
      <c r="C74" s="5">
        <v>648349.2450000001</v>
      </c>
      <c r="D74" s="5">
        <v>273765.8570000001</v>
      </c>
      <c r="E74" s="5">
        <v>86698.782</v>
      </c>
      <c r="F74" s="5">
        <v>112556.946</v>
      </c>
      <c r="G74" s="5">
        <v>6084.298000000001</v>
      </c>
      <c r="H74" s="5">
        <v>41222.558999999994</v>
      </c>
      <c r="I74" s="5">
        <v>0</v>
      </c>
      <c r="J74" s="5">
        <v>118692.684</v>
      </c>
      <c r="K74" s="5">
        <v>3817.332</v>
      </c>
      <c r="L74" s="5">
        <v>3614.2580000000003</v>
      </c>
      <c r="M74" s="5">
        <v>1896.5289999999998</v>
      </c>
    </row>
    <row r="75" spans="1:13" ht="12.75">
      <c r="A75" s="1" t="s">
        <v>69</v>
      </c>
      <c r="C75" s="5">
        <v>1131564.04</v>
      </c>
      <c r="D75" s="5">
        <v>0</v>
      </c>
      <c r="E75" s="5">
        <v>68346.25</v>
      </c>
      <c r="F75" s="5">
        <v>1063217.79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ht="12.75">
      <c r="A76" s="1" t="s">
        <v>70</v>
      </c>
      <c r="C76" s="5">
        <v>4847071.2360000005</v>
      </c>
      <c r="D76" s="5">
        <v>1196235.8940000003</v>
      </c>
      <c r="E76" s="5">
        <v>414275.5369999999</v>
      </c>
      <c r="F76" s="5">
        <v>2371604.3469999996</v>
      </c>
      <c r="G76" s="5">
        <v>24594.153999999995</v>
      </c>
      <c r="H76" s="5">
        <v>178048.115</v>
      </c>
      <c r="I76" s="5">
        <v>5336.667</v>
      </c>
      <c r="J76" s="5">
        <v>474526.16799999995</v>
      </c>
      <c r="K76" s="5">
        <v>119714.32099999998</v>
      </c>
      <c r="L76" s="5">
        <v>60839.504</v>
      </c>
      <c r="M76" s="5">
        <v>1896.529</v>
      </c>
    </row>
    <row r="78" ht="12.75">
      <c r="A78" s="1" t="s">
        <v>71</v>
      </c>
    </row>
    <row r="79" ht="12.75">
      <c r="A79" s="1" t="s">
        <v>72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8"/>
  <sheetViews>
    <sheetView tabSelected="1" workbookViewId="0" topLeftCell="A65">
      <selection activeCell="B85" sqref="B85"/>
    </sheetView>
  </sheetViews>
  <sheetFormatPr defaultColWidth="11.421875" defaultRowHeight="12.75"/>
  <cols>
    <col min="1" max="1" width="17.00390625" style="0" customWidth="1"/>
    <col min="2" max="2" width="35.28125" style="0" customWidth="1"/>
    <col min="3" max="3" width="16.28125" style="0" customWidth="1"/>
  </cols>
  <sheetData>
    <row r="2" spans="1:3" ht="12.75">
      <c r="A2" s="1" t="s">
        <v>29</v>
      </c>
      <c r="C2" s="6"/>
    </row>
    <row r="3" spans="1:3" ht="12.75">
      <c r="A3" s="4" t="s">
        <v>45</v>
      </c>
      <c r="C3" s="6"/>
    </row>
    <row r="4" spans="1:3" ht="12.75">
      <c r="A4" s="1"/>
      <c r="C4" s="6"/>
    </row>
    <row r="5" spans="1:3" ht="12.75">
      <c r="A5" s="1" t="s">
        <v>46</v>
      </c>
      <c r="C5" s="6"/>
    </row>
    <row r="6" ht="12.75">
      <c r="C6" s="6"/>
    </row>
    <row r="7" spans="1:13" ht="12.75">
      <c r="A7" s="1" t="s">
        <v>32</v>
      </c>
      <c r="B7" s="1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</row>
    <row r="8" spans="1:13" ht="12.75">
      <c r="A8" t="s">
        <v>0</v>
      </c>
      <c r="B8" t="s">
        <v>2</v>
      </c>
      <c r="C8" s="3">
        <f aca="true" t="shared" si="0" ref="C8:C68">SUM(D8:M8)</f>
        <v>59900</v>
      </c>
      <c r="D8" s="3">
        <v>47087</v>
      </c>
      <c r="E8" s="3">
        <v>11456</v>
      </c>
      <c r="F8" s="3">
        <v>887</v>
      </c>
      <c r="G8" s="3">
        <v>8</v>
      </c>
      <c r="H8" s="3">
        <v>5</v>
      </c>
      <c r="I8" s="3">
        <v>1</v>
      </c>
      <c r="J8" s="3">
        <v>0</v>
      </c>
      <c r="K8" s="3">
        <v>456</v>
      </c>
      <c r="L8" s="3">
        <v>0</v>
      </c>
      <c r="M8" s="3">
        <v>0</v>
      </c>
    </row>
    <row r="9" spans="1:13" ht="12.75">
      <c r="A9" t="s">
        <v>0</v>
      </c>
      <c r="B9" t="s">
        <v>47</v>
      </c>
      <c r="C9" s="3">
        <f t="shared" si="0"/>
        <v>6</v>
      </c>
      <c r="D9" s="3">
        <v>0</v>
      </c>
      <c r="E9" s="3">
        <v>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1" t="s">
        <v>48</v>
      </c>
      <c r="C10" s="5">
        <f>+C8+C9</f>
        <v>59906</v>
      </c>
      <c r="D10" s="5">
        <f aca="true" t="shared" si="1" ref="D10:M10">+D8+D9</f>
        <v>47087</v>
      </c>
      <c r="E10" s="5">
        <f t="shared" si="1"/>
        <v>11462</v>
      </c>
      <c r="F10" s="5">
        <f t="shared" si="1"/>
        <v>887</v>
      </c>
      <c r="G10" s="5">
        <f t="shared" si="1"/>
        <v>8</v>
      </c>
      <c r="H10" s="5">
        <f t="shared" si="1"/>
        <v>5</v>
      </c>
      <c r="I10" s="5">
        <f t="shared" si="1"/>
        <v>1</v>
      </c>
      <c r="J10" s="5">
        <f t="shared" si="1"/>
        <v>0</v>
      </c>
      <c r="K10" s="5">
        <f t="shared" si="1"/>
        <v>456</v>
      </c>
      <c r="L10" s="5">
        <f t="shared" si="1"/>
        <v>0</v>
      </c>
      <c r="M10" s="5">
        <f t="shared" si="1"/>
        <v>0</v>
      </c>
    </row>
    <row r="11" spans="1:13" ht="12.75">
      <c r="A11" t="s">
        <v>3</v>
      </c>
      <c r="B11" t="s">
        <v>4</v>
      </c>
      <c r="C11" s="3">
        <f t="shared" si="0"/>
        <v>15428</v>
      </c>
      <c r="D11" s="3">
        <v>13883</v>
      </c>
      <c r="E11" s="3">
        <v>802</v>
      </c>
      <c r="F11" s="3">
        <v>447</v>
      </c>
      <c r="G11" s="3">
        <v>1</v>
      </c>
      <c r="H11" s="3">
        <v>1</v>
      </c>
      <c r="I11" s="3">
        <v>0</v>
      </c>
      <c r="J11" s="3">
        <v>107</v>
      </c>
      <c r="K11" s="3">
        <v>186</v>
      </c>
      <c r="L11" s="3">
        <v>0</v>
      </c>
      <c r="M11" s="3">
        <v>1</v>
      </c>
    </row>
    <row r="12" spans="1:13" ht="12.75">
      <c r="A12" t="s">
        <v>3</v>
      </c>
      <c r="B12" t="s">
        <v>5</v>
      </c>
      <c r="C12" s="3">
        <f t="shared" si="0"/>
        <v>69</v>
      </c>
      <c r="D12" s="3">
        <v>48</v>
      </c>
      <c r="E12" s="3">
        <v>7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12</v>
      </c>
      <c r="L12" s="3">
        <v>0</v>
      </c>
      <c r="M12" s="3">
        <v>0</v>
      </c>
    </row>
    <row r="13" spans="1:13" ht="12.75">
      <c r="A13" t="s">
        <v>3</v>
      </c>
      <c r="B13" t="s">
        <v>6</v>
      </c>
      <c r="C13" s="3">
        <f t="shared" si="0"/>
        <v>3095</v>
      </c>
      <c r="D13" s="3">
        <v>1517</v>
      </c>
      <c r="E13" s="3">
        <v>254</v>
      </c>
      <c r="F13" s="3">
        <v>26</v>
      </c>
      <c r="G13" s="3">
        <v>1</v>
      </c>
      <c r="H13" s="3">
        <v>1</v>
      </c>
      <c r="I13" s="3">
        <v>0</v>
      </c>
      <c r="J13" s="3">
        <v>38</v>
      </c>
      <c r="K13" s="3">
        <v>43</v>
      </c>
      <c r="L13" s="3">
        <v>1215</v>
      </c>
      <c r="M13" s="3">
        <v>0</v>
      </c>
    </row>
    <row r="14" spans="1:13" ht="12.75">
      <c r="A14" s="1" t="s">
        <v>49</v>
      </c>
      <c r="C14" s="5">
        <f>+C11+C12+C13</f>
        <v>18592</v>
      </c>
      <c r="D14" s="5">
        <f aca="true" t="shared" si="2" ref="D14:M14">+D11+D12+D13</f>
        <v>15448</v>
      </c>
      <c r="E14" s="5">
        <f t="shared" si="2"/>
        <v>1063</v>
      </c>
      <c r="F14" s="5">
        <f t="shared" si="2"/>
        <v>474</v>
      </c>
      <c r="G14" s="5">
        <f t="shared" si="2"/>
        <v>2</v>
      </c>
      <c r="H14" s="5">
        <f t="shared" si="2"/>
        <v>3</v>
      </c>
      <c r="I14" s="5">
        <f t="shared" si="2"/>
        <v>0</v>
      </c>
      <c r="J14" s="5">
        <f t="shared" si="2"/>
        <v>145</v>
      </c>
      <c r="K14" s="5">
        <f t="shared" si="2"/>
        <v>241</v>
      </c>
      <c r="L14" s="5">
        <f t="shared" si="2"/>
        <v>1215</v>
      </c>
      <c r="M14" s="5">
        <f t="shared" si="2"/>
        <v>1</v>
      </c>
    </row>
    <row r="15" spans="1:13" ht="12.75">
      <c r="A15" t="s">
        <v>7</v>
      </c>
      <c r="B15" t="s">
        <v>8</v>
      </c>
      <c r="C15" s="3">
        <f t="shared" si="0"/>
        <v>61288</v>
      </c>
      <c r="D15" s="3">
        <v>55684</v>
      </c>
      <c r="E15" s="3">
        <v>5507</v>
      </c>
      <c r="F15" s="3">
        <v>95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2.75">
      <c r="A16" t="s">
        <v>7</v>
      </c>
      <c r="B16" t="s">
        <v>47</v>
      </c>
      <c r="C16" s="3">
        <f t="shared" si="0"/>
        <v>12</v>
      </c>
      <c r="D16" s="3">
        <v>0</v>
      </c>
      <c r="E16" s="3">
        <v>10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1" t="s">
        <v>50</v>
      </c>
      <c r="C17" s="5">
        <f>+C15+C16</f>
        <v>61300</v>
      </c>
      <c r="D17" s="5">
        <f aca="true" t="shared" si="3" ref="D17:M17">+D15+D16</f>
        <v>55684</v>
      </c>
      <c r="E17" s="5">
        <f t="shared" si="3"/>
        <v>5517</v>
      </c>
      <c r="F17" s="5">
        <f t="shared" si="3"/>
        <v>97</v>
      </c>
      <c r="G17" s="5">
        <f t="shared" si="3"/>
        <v>0</v>
      </c>
      <c r="H17" s="5">
        <f t="shared" si="3"/>
        <v>1</v>
      </c>
      <c r="I17" s="5">
        <f t="shared" si="3"/>
        <v>0</v>
      </c>
      <c r="J17" s="5">
        <f t="shared" si="3"/>
        <v>0</v>
      </c>
      <c r="K17" s="5">
        <f t="shared" si="3"/>
        <v>0</v>
      </c>
      <c r="L17" s="5">
        <f t="shared" si="3"/>
        <v>0</v>
      </c>
      <c r="M17" s="5">
        <f t="shared" si="3"/>
        <v>1</v>
      </c>
    </row>
    <row r="18" spans="1:13" ht="12.75">
      <c r="A18" t="s">
        <v>9</v>
      </c>
      <c r="B18" t="s">
        <v>2</v>
      </c>
      <c r="C18" s="3">
        <f t="shared" si="0"/>
        <v>80713</v>
      </c>
      <c r="D18" s="3">
        <v>69461</v>
      </c>
      <c r="E18" s="3">
        <v>8474</v>
      </c>
      <c r="F18" s="3">
        <v>596</v>
      </c>
      <c r="G18" s="3">
        <v>4</v>
      </c>
      <c r="H18" s="3">
        <v>3</v>
      </c>
      <c r="I18" s="3">
        <v>0</v>
      </c>
      <c r="J18" s="3">
        <v>307</v>
      </c>
      <c r="K18" s="3">
        <v>286</v>
      </c>
      <c r="L18" s="3">
        <v>1582</v>
      </c>
      <c r="M18" s="3">
        <v>0</v>
      </c>
    </row>
    <row r="19" spans="1:13" ht="12.75">
      <c r="A19" t="s">
        <v>9</v>
      </c>
      <c r="B19" t="s">
        <v>47</v>
      </c>
      <c r="C19" s="3">
        <f t="shared" si="0"/>
        <v>13</v>
      </c>
      <c r="D19" s="3">
        <v>0</v>
      </c>
      <c r="E19" s="3">
        <v>9</v>
      </c>
      <c r="F19" s="3">
        <v>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2.75">
      <c r="A20" s="1" t="s">
        <v>51</v>
      </c>
      <c r="C20" s="5">
        <f>+C18+C19</f>
        <v>80726</v>
      </c>
      <c r="D20" s="5">
        <f aca="true" t="shared" si="4" ref="D20:M20">+D18+D19</f>
        <v>69461</v>
      </c>
      <c r="E20" s="5">
        <f t="shared" si="4"/>
        <v>8483</v>
      </c>
      <c r="F20" s="5">
        <f t="shared" si="4"/>
        <v>600</v>
      </c>
      <c r="G20" s="5">
        <f t="shared" si="4"/>
        <v>4</v>
      </c>
      <c r="H20" s="5">
        <f t="shared" si="4"/>
        <v>3</v>
      </c>
      <c r="I20" s="5">
        <f t="shared" si="4"/>
        <v>0</v>
      </c>
      <c r="J20" s="5">
        <f t="shared" si="4"/>
        <v>307</v>
      </c>
      <c r="K20" s="5">
        <f t="shared" si="4"/>
        <v>286</v>
      </c>
      <c r="L20" s="5">
        <f t="shared" si="4"/>
        <v>1582</v>
      </c>
      <c r="M20" s="5">
        <f t="shared" si="4"/>
        <v>0</v>
      </c>
    </row>
    <row r="21" spans="1:13" ht="12.75">
      <c r="A21" t="s">
        <v>10</v>
      </c>
      <c r="B21" t="s">
        <v>11</v>
      </c>
      <c r="C21" s="3">
        <f t="shared" si="0"/>
        <v>1735</v>
      </c>
      <c r="D21" s="3">
        <v>1402</v>
      </c>
      <c r="E21" s="3">
        <v>101</v>
      </c>
      <c r="F21" s="3">
        <v>12</v>
      </c>
      <c r="G21" s="3">
        <v>1</v>
      </c>
      <c r="H21" s="3">
        <v>18</v>
      </c>
      <c r="I21" s="3">
        <v>0</v>
      </c>
      <c r="J21" s="3">
        <v>200</v>
      </c>
      <c r="K21" s="3">
        <v>1</v>
      </c>
      <c r="L21" s="3">
        <v>0</v>
      </c>
      <c r="M21" s="3">
        <v>0</v>
      </c>
    </row>
    <row r="22" spans="1:13" ht="12.75">
      <c r="A22" t="s">
        <v>10</v>
      </c>
      <c r="B22" t="s">
        <v>12</v>
      </c>
      <c r="C22" s="3">
        <f t="shared" si="0"/>
        <v>573</v>
      </c>
      <c r="D22" s="3">
        <v>499</v>
      </c>
      <c r="E22" s="3">
        <v>31</v>
      </c>
      <c r="F22" s="3">
        <v>13</v>
      </c>
      <c r="G22" s="3">
        <v>1</v>
      </c>
      <c r="H22" s="3">
        <v>1</v>
      </c>
      <c r="I22" s="3">
        <v>0</v>
      </c>
      <c r="J22" s="3">
        <v>20</v>
      </c>
      <c r="K22" s="3">
        <v>7</v>
      </c>
      <c r="L22" s="3">
        <v>0</v>
      </c>
      <c r="M22" s="3">
        <v>1</v>
      </c>
    </row>
    <row r="23" spans="1:13" ht="12.75">
      <c r="A23" t="s">
        <v>10</v>
      </c>
      <c r="B23" t="s">
        <v>13</v>
      </c>
      <c r="C23" s="3">
        <f t="shared" si="0"/>
        <v>2295</v>
      </c>
      <c r="D23" s="3">
        <v>1931</v>
      </c>
      <c r="E23" s="3">
        <v>47</v>
      </c>
      <c r="F23" s="3">
        <v>166</v>
      </c>
      <c r="G23" s="3">
        <v>1</v>
      </c>
      <c r="H23" s="3">
        <v>1</v>
      </c>
      <c r="I23" s="3">
        <v>0</v>
      </c>
      <c r="J23" s="3">
        <v>126</v>
      </c>
      <c r="K23" s="3">
        <v>23</v>
      </c>
      <c r="L23" s="3">
        <v>0</v>
      </c>
      <c r="M23" s="3">
        <v>0</v>
      </c>
    </row>
    <row r="24" spans="1:13" ht="12.75">
      <c r="A24" t="s">
        <v>10</v>
      </c>
      <c r="B24" t="s">
        <v>5</v>
      </c>
      <c r="C24" s="3">
        <f t="shared" si="0"/>
        <v>7710</v>
      </c>
      <c r="D24" s="3">
        <v>6599</v>
      </c>
      <c r="E24" s="3">
        <v>378</v>
      </c>
      <c r="F24" s="3">
        <v>363</v>
      </c>
      <c r="G24" s="3">
        <v>9</v>
      </c>
      <c r="H24" s="3">
        <v>2</v>
      </c>
      <c r="I24" s="3">
        <v>0</v>
      </c>
      <c r="J24" s="3">
        <v>265</v>
      </c>
      <c r="K24" s="3">
        <v>94</v>
      </c>
      <c r="L24" s="3">
        <v>0</v>
      </c>
      <c r="M24" s="3">
        <v>0</v>
      </c>
    </row>
    <row r="25" spans="1:13" ht="12.75">
      <c r="A25" s="1" t="s">
        <v>52</v>
      </c>
      <c r="C25" s="5">
        <f>+C21+C22+C23+C24</f>
        <v>12313</v>
      </c>
      <c r="D25" s="5">
        <f aca="true" t="shared" si="5" ref="D25:M25">+D21+D22+D23+D24</f>
        <v>10431</v>
      </c>
      <c r="E25" s="5">
        <f t="shared" si="5"/>
        <v>557</v>
      </c>
      <c r="F25" s="5">
        <f t="shared" si="5"/>
        <v>554</v>
      </c>
      <c r="G25" s="5">
        <f t="shared" si="5"/>
        <v>12</v>
      </c>
      <c r="H25" s="5">
        <f t="shared" si="5"/>
        <v>22</v>
      </c>
      <c r="I25" s="5">
        <f t="shared" si="5"/>
        <v>0</v>
      </c>
      <c r="J25" s="5">
        <f t="shared" si="5"/>
        <v>611</v>
      </c>
      <c r="K25" s="5">
        <f t="shared" si="5"/>
        <v>125</v>
      </c>
      <c r="L25" s="5">
        <f t="shared" si="5"/>
        <v>0</v>
      </c>
      <c r="M25" s="5">
        <f t="shared" si="5"/>
        <v>1</v>
      </c>
    </row>
    <row r="26" spans="1:13" ht="12.75">
      <c r="A26" t="s">
        <v>14</v>
      </c>
      <c r="B26" t="s">
        <v>5</v>
      </c>
      <c r="C26" s="3">
        <f t="shared" si="0"/>
        <v>3488</v>
      </c>
      <c r="D26" s="3">
        <v>3052</v>
      </c>
      <c r="E26" s="3">
        <v>210</v>
      </c>
      <c r="F26" s="3">
        <v>90</v>
      </c>
      <c r="G26" s="3">
        <v>4</v>
      </c>
      <c r="H26" s="3">
        <v>1</v>
      </c>
      <c r="I26" s="3">
        <v>0</v>
      </c>
      <c r="J26" s="3">
        <v>31</v>
      </c>
      <c r="K26" s="3">
        <v>100</v>
      </c>
      <c r="L26" s="3">
        <v>0</v>
      </c>
      <c r="M26" s="3">
        <v>0</v>
      </c>
    </row>
    <row r="27" spans="1:13" ht="12.75">
      <c r="A27" s="1" t="s">
        <v>53</v>
      </c>
      <c r="C27" s="5">
        <f>+C26</f>
        <v>3488</v>
      </c>
      <c r="D27" s="5">
        <f aca="true" t="shared" si="6" ref="D27:M27">+D26</f>
        <v>3052</v>
      </c>
      <c r="E27" s="5">
        <f t="shared" si="6"/>
        <v>210</v>
      </c>
      <c r="F27" s="5">
        <f t="shared" si="6"/>
        <v>90</v>
      </c>
      <c r="G27" s="5">
        <f t="shared" si="6"/>
        <v>4</v>
      </c>
      <c r="H27" s="5">
        <f t="shared" si="6"/>
        <v>1</v>
      </c>
      <c r="I27" s="5">
        <f t="shared" si="6"/>
        <v>0</v>
      </c>
      <c r="J27" s="5">
        <f t="shared" si="6"/>
        <v>31</v>
      </c>
      <c r="K27" s="5">
        <f t="shared" si="6"/>
        <v>100</v>
      </c>
      <c r="L27" s="5">
        <f t="shared" si="6"/>
        <v>0</v>
      </c>
      <c r="M27" s="5">
        <f t="shared" si="6"/>
        <v>0</v>
      </c>
    </row>
    <row r="28" spans="1:13" ht="12.75">
      <c r="A28" t="s">
        <v>15</v>
      </c>
      <c r="B28" t="s">
        <v>2</v>
      </c>
      <c r="C28" s="3">
        <f t="shared" si="0"/>
        <v>47315</v>
      </c>
      <c r="D28" s="3">
        <v>43113</v>
      </c>
      <c r="E28" s="3">
        <v>3471</v>
      </c>
      <c r="F28" s="3">
        <v>271</v>
      </c>
      <c r="G28" s="3">
        <v>8</v>
      </c>
      <c r="H28" s="3">
        <v>3</v>
      </c>
      <c r="I28" s="3">
        <v>0</v>
      </c>
      <c r="J28" s="3">
        <v>78</v>
      </c>
      <c r="K28" s="3">
        <v>248</v>
      </c>
      <c r="L28" s="3">
        <v>123</v>
      </c>
      <c r="M28" s="3">
        <v>0</v>
      </c>
    </row>
    <row r="29" spans="1:13" ht="12.75">
      <c r="A29" t="s">
        <v>15</v>
      </c>
      <c r="B29" t="s">
        <v>47</v>
      </c>
      <c r="C29" s="3">
        <f t="shared" si="0"/>
        <v>4</v>
      </c>
      <c r="D29" s="3">
        <v>0</v>
      </c>
      <c r="E29" s="3">
        <v>3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2.75">
      <c r="A30" s="1" t="s">
        <v>54</v>
      </c>
      <c r="C30" s="5">
        <f>+C28+C29</f>
        <v>47319</v>
      </c>
      <c r="D30" s="5">
        <f aca="true" t="shared" si="7" ref="D30:M30">+D28+D29</f>
        <v>43113</v>
      </c>
      <c r="E30" s="5">
        <f t="shared" si="7"/>
        <v>3474</v>
      </c>
      <c r="F30" s="5">
        <f t="shared" si="7"/>
        <v>272</v>
      </c>
      <c r="G30" s="5">
        <f t="shared" si="7"/>
        <v>8</v>
      </c>
      <c r="H30" s="5">
        <f t="shared" si="7"/>
        <v>3</v>
      </c>
      <c r="I30" s="5">
        <f t="shared" si="7"/>
        <v>0</v>
      </c>
      <c r="J30" s="5">
        <f t="shared" si="7"/>
        <v>78</v>
      </c>
      <c r="K30" s="5">
        <f t="shared" si="7"/>
        <v>248</v>
      </c>
      <c r="L30" s="5">
        <f t="shared" si="7"/>
        <v>123</v>
      </c>
      <c r="M30" s="5">
        <f t="shared" si="7"/>
        <v>0</v>
      </c>
    </row>
    <row r="31" spans="1:13" ht="12.75">
      <c r="A31" t="s">
        <v>16</v>
      </c>
      <c r="B31" t="s">
        <v>5</v>
      </c>
      <c r="C31" s="3">
        <f t="shared" si="0"/>
        <v>222</v>
      </c>
      <c r="D31" s="3">
        <v>191</v>
      </c>
      <c r="E31" s="3">
        <v>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28</v>
      </c>
      <c r="L31" s="3">
        <v>0</v>
      </c>
      <c r="M31" s="3">
        <v>0</v>
      </c>
    </row>
    <row r="32" spans="1:13" ht="12.75">
      <c r="A32" t="s">
        <v>16</v>
      </c>
      <c r="B32" t="s">
        <v>2</v>
      </c>
      <c r="C32" s="3">
        <f t="shared" si="0"/>
        <v>8678</v>
      </c>
      <c r="D32" s="3">
        <v>4738</v>
      </c>
      <c r="E32" s="3">
        <v>845</v>
      </c>
      <c r="F32" s="3">
        <v>67</v>
      </c>
      <c r="G32" s="3">
        <v>11</v>
      </c>
      <c r="H32" s="3">
        <v>2</v>
      </c>
      <c r="I32" s="3">
        <v>0</v>
      </c>
      <c r="J32" s="3">
        <v>521</v>
      </c>
      <c r="K32" s="3">
        <v>152</v>
      </c>
      <c r="L32" s="3">
        <v>2342</v>
      </c>
      <c r="M32" s="3">
        <v>0</v>
      </c>
    </row>
    <row r="33" spans="1:13" ht="12.75">
      <c r="A33" t="s">
        <v>16</v>
      </c>
      <c r="B33" t="s">
        <v>47</v>
      </c>
      <c r="C33" s="3">
        <f t="shared" si="0"/>
        <v>2</v>
      </c>
      <c r="D33" s="3">
        <v>0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2.75">
      <c r="A34" s="1" t="s">
        <v>55</v>
      </c>
      <c r="C34" s="5">
        <f>+C31+C32+C33</f>
        <v>8902</v>
      </c>
      <c r="D34" s="5">
        <f aca="true" t="shared" si="8" ref="D34:M34">+D31+D32+D33</f>
        <v>4929</v>
      </c>
      <c r="E34" s="5">
        <f t="shared" si="8"/>
        <v>847</v>
      </c>
      <c r="F34" s="5">
        <f t="shared" si="8"/>
        <v>69</v>
      </c>
      <c r="G34" s="5">
        <f t="shared" si="8"/>
        <v>11</v>
      </c>
      <c r="H34" s="5">
        <f t="shared" si="8"/>
        <v>3</v>
      </c>
      <c r="I34" s="5">
        <f t="shared" si="8"/>
        <v>0</v>
      </c>
      <c r="J34" s="5">
        <f t="shared" si="8"/>
        <v>521</v>
      </c>
      <c r="K34" s="5">
        <f t="shared" si="8"/>
        <v>180</v>
      </c>
      <c r="L34" s="5">
        <f t="shared" si="8"/>
        <v>2342</v>
      </c>
      <c r="M34" s="5">
        <f t="shared" si="8"/>
        <v>0</v>
      </c>
    </row>
    <row r="35" spans="1:13" ht="12.75">
      <c r="A35" t="s">
        <v>17</v>
      </c>
      <c r="B35" t="s">
        <v>2</v>
      </c>
      <c r="C35" s="3">
        <f t="shared" si="0"/>
        <v>38162</v>
      </c>
      <c r="D35" s="3">
        <v>29353</v>
      </c>
      <c r="E35" s="3">
        <v>5999</v>
      </c>
      <c r="F35" s="3">
        <v>418</v>
      </c>
      <c r="G35" s="3">
        <v>10</v>
      </c>
      <c r="H35" s="3">
        <v>3</v>
      </c>
      <c r="I35" s="3">
        <v>0</v>
      </c>
      <c r="J35" s="3">
        <v>605</v>
      </c>
      <c r="K35" s="3">
        <v>246</v>
      </c>
      <c r="L35" s="3">
        <v>1528</v>
      </c>
      <c r="M35" s="3">
        <v>0</v>
      </c>
    </row>
    <row r="36" spans="1:13" ht="12.75">
      <c r="A36" t="s">
        <v>17</v>
      </c>
      <c r="B36" t="s">
        <v>47</v>
      </c>
      <c r="C36" s="3">
        <f t="shared" si="0"/>
        <v>12</v>
      </c>
      <c r="D36" s="3">
        <v>0</v>
      </c>
      <c r="E36" s="3">
        <v>1</v>
      </c>
      <c r="F36" s="3">
        <v>11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2.75">
      <c r="A37" s="1" t="s">
        <v>56</v>
      </c>
      <c r="C37" s="5">
        <f>+C35+C36</f>
        <v>38174</v>
      </c>
      <c r="D37" s="5">
        <f aca="true" t="shared" si="9" ref="D37:M37">+D35+D36</f>
        <v>29353</v>
      </c>
      <c r="E37" s="5">
        <f t="shared" si="9"/>
        <v>6000</v>
      </c>
      <c r="F37" s="5">
        <f t="shared" si="9"/>
        <v>429</v>
      </c>
      <c r="G37" s="5">
        <f t="shared" si="9"/>
        <v>10</v>
      </c>
      <c r="H37" s="5">
        <f t="shared" si="9"/>
        <v>3</v>
      </c>
      <c r="I37" s="5">
        <f t="shared" si="9"/>
        <v>0</v>
      </c>
      <c r="J37" s="5">
        <f t="shared" si="9"/>
        <v>605</v>
      </c>
      <c r="K37" s="5">
        <f t="shared" si="9"/>
        <v>246</v>
      </c>
      <c r="L37" s="5">
        <f t="shared" si="9"/>
        <v>1528</v>
      </c>
      <c r="M37" s="5">
        <f t="shared" si="9"/>
        <v>0</v>
      </c>
    </row>
    <row r="38" spans="1:13" ht="12.75">
      <c r="A38" t="s">
        <v>18</v>
      </c>
      <c r="B38" t="s">
        <v>2</v>
      </c>
      <c r="C38" s="3">
        <f t="shared" si="0"/>
        <v>44363</v>
      </c>
      <c r="D38" s="3">
        <v>33783</v>
      </c>
      <c r="E38" s="3">
        <v>4659</v>
      </c>
      <c r="F38" s="3">
        <v>478</v>
      </c>
      <c r="G38" s="3">
        <v>0</v>
      </c>
      <c r="H38" s="3">
        <v>3</v>
      </c>
      <c r="I38" s="3">
        <v>0</v>
      </c>
      <c r="J38" s="3">
        <v>1596</v>
      </c>
      <c r="K38" s="3">
        <v>262</v>
      </c>
      <c r="L38" s="3">
        <v>3582</v>
      </c>
      <c r="M38" s="3">
        <v>0</v>
      </c>
    </row>
    <row r="39" spans="1:13" ht="12.75">
      <c r="A39" t="s">
        <v>18</v>
      </c>
      <c r="B39" t="s">
        <v>47</v>
      </c>
      <c r="C39" s="3">
        <f t="shared" si="0"/>
        <v>4</v>
      </c>
      <c r="D39" s="3">
        <v>0</v>
      </c>
      <c r="E39" s="3">
        <v>3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2.75">
      <c r="A40" s="1" t="s">
        <v>57</v>
      </c>
      <c r="C40" s="5">
        <f>+C38+C39</f>
        <v>44367</v>
      </c>
      <c r="D40" s="5">
        <f aca="true" t="shared" si="10" ref="D40:M40">+D38+D39</f>
        <v>33783</v>
      </c>
      <c r="E40" s="5">
        <f t="shared" si="10"/>
        <v>4662</v>
      </c>
      <c r="F40" s="5">
        <f t="shared" si="10"/>
        <v>479</v>
      </c>
      <c r="G40" s="5">
        <f t="shared" si="10"/>
        <v>0</v>
      </c>
      <c r="H40" s="5">
        <f t="shared" si="10"/>
        <v>3</v>
      </c>
      <c r="I40" s="5">
        <f t="shared" si="10"/>
        <v>0</v>
      </c>
      <c r="J40" s="5">
        <f t="shared" si="10"/>
        <v>1596</v>
      </c>
      <c r="K40" s="5">
        <f t="shared" si="10"/>
        <v>262</v>
      </c>
      <c r="L40" s="5">
        <f t="shared" si="10"/>
        <v>3582</v>
      </c>
      <c r="M40" s="5">
        <f t="shared" si="10"/>
        <v>0</v>
      </c>
    </row>
    <row r="41" spans="1:13" ht="12.75">
      <c r="A41" t="s">
        <v>19</v>
      </c>
      <c r="B41" t="s">
        <v>2</v>
      </c>
      <c r="C41" s="3">
        <f t="shared" si="0"/>
        <v>7352</v>
      </c>
      <c r="D41" s="3">
        <v>5757</v>
      </c>
      <c r="E41" s="3">
        <v>1162</v>
      </c>
      <c r="F41" s="3">
        <v>59</v>
      </c>
      <c r="G41" s="3">
        <v>0</v>
      </c>
      <c r="H41" s="3">
        <v>2</v>
      </c>
      <c r="I41" s="3">
        <v>0</v>
      </c>
      <c r="J41" s="3">
        <v>13</v>
      </c>
      <c r="K41" s="3">
        <v>163</v>
      </c>
      <c r="L41" s="3">
        <v>196</v>
      </c>
      <c r="M41" s="3">
        <v>0</v>
      </c>
    </row>
    <row r="42" spans="1:13" ht="12.75">
      <c r="A42" s="1" t="s">
        <v>58</v>
      </c>
      <c r="C42" s="5">
        <f>+C41</f>
        <v>7352</v>
      </c>
      <c r="D42" s="5">
        <f aca="true" t="shared" si="11" ref="D42:M42">+D41</f>
        <v>5757</v>
      </c>
      <c r="E42" s="5">
        <f t="shared" si="11"/>
        <v>1162</v>
      </c>
      <c r="F42" s="5">
        <f t="shared" si="11"/>
        <v>59</v>
      </c>
      <c r="G42" s="5">
        <f t="shared" si="11"/>
        <v>0</v>
      </c>
      <c r="H42" s="5">
        <f t="shared" si="11"/>
        <v>2</v>
      </c>
      <c r="I42" s="5">
        <f t="shared" si="11"/>
        <v>0</v>
      </c>
      <c r="J42" s="5">
        <f t="shared" si="11"/>
        <v>13</v>
      </c>
      <c r="K42" s="5">
        <f t="shared" si="11"/>
        <v>163</v>
      </c>
      <c r="L42" s="5">
        <f t="shared" si="11"/>
        <v>196</v>
      </c>
      <c r="M42" s="5">
        <f t="shared" si="11"/>
        <v>0</v>
      </c>
    </row>
    <row r="43" spans="1:13" ht="12.75">
      <c r="A43" t="s">
        <v>20</v>
      </c>
      <c r="B43" t="s">
        <v>11</v>
      </c>
      <c r="C43" s="3">
        <f t="shared" si="0"/>
        <v>20909</v>
      </c>
      <c r="D43" s="3">
        <v>18637</v>
      </c>
      <c r="E43" s="3">
        <v>1869</v>
      </c>
      <c r="F43" s="3">
        <v>51</v>
      </c>
      <c r="G43" s="3">
        <v>1</v>
      </c>
      <c r="H43" s="3">
        <v>178</v>
      </c>
      <c r="I43" s="3">
        <v>0</v>
      </c>
      <c r="J43" s="3">
        <v>172</v>
      </c>
      <c r="K43" s="3">
        <v>0</v>
      </c>
      <c r="L43" s="3">
        <v>0</v>
      </c>
      <c r="M43" s="3">
        <v>1</v>
      </c>
    </row>
    <row r="44" spans="1:13" ht="12.75">
      <c r="A44" t="s">
        <v>20</v>
      </c>
      <c r="B44" t="s">
        <v>21</v>
      </c>
      <c r="C44" s="3">
        <f t="shared" si="0"/>
        <v>4183</v>
      </c>
      <c r="D44" s="3">
        <v>2547</v>
      </c>
      <c r="E44" s="3">
        <v>172</v>
      </c>
      <c r="F44" s="3">
        <v>63</v>
      </c>
      <c r="G44" s="3">
        <v>1</v>
      </c>
      <c r="H44" s="3">
        <v>1</v>
      </c>
      <c r="I44" s="3">
        <v>0</v>
      </c>
      <c r="J44" s="3">
        <v>488</v>
      </c>
      <c r="K44" s="3">
        <v>0</v>
      </c>
      <c r="L44" s="3">
        <v>814</v>
      </c>
      <c r="M44" s="3">
        <v>97</v>
      </c>
    </row>
    <row r="45" spans="1:13" ht="12.75">
      <c r="A45" t="s">
        <v>20</v>
      </c>
      <c r="B45" t="s">
        <v>12</v>
      </c>
      <c r="C45" s="3">
        <f t="shared" si="0"/>
        <v>694</v>
      </c>
      <c r="D45" s="3">
        <v>582</v>
      </c>
      <c r="E45" s="3">
        <v>52</v>
      </c>
      <c r="F45" s="3">
        <v>28</v>
      </c>
      <c r="G45" s="3">
        <v>0</v>
      </c>
      <c r="H45" s="3">
        <v>1</v>
      </c>
      <c r="I45" s="3">
        <v>0</v>
      </c>
      <c r="J45" s="3">
        <v>19</v>
      </c>
      <c r="K45" s="3">
        <v>7</v>
      </c>
      <c r="L45" s="3">
        <v>0</v>
      </c>
      <c r="M45" s="3">
        <v>5</v>
      </c>
    </row>
    <row r="46" spans="1:13" ht="12.75">
      <c r="A46" t="s">
        <v>20</v>
      </c>
      <c r="B46" t="s">
        <v>47</v>
      </c>
      <c r="C46" s="3">
        <f t="shared" si="0"/>
        <v>3</v>
      </c>
      <c r="D46" s="3">
        <v>0</v>
      </c>
      <c r="E46" s="3">
        <v>1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</row>
    <row r="47" spans="1:13" ht="12.75">
      <c r="A47" s="1" t="s">
        <v>59</v>
      </c>
      <c r="C47" s="5">
        <f>+C43+C44+C45+C46</f>
        <v>25789</v>
      </c>
      <c r="D47" s="5">
        <f aca="true" t="shared" si="12" ref="D47:M47">+D43+D44+D45+D46</f>
        <v>21766</v>
      </c>
      <c r="E47" s="5">
        <f t="shared" si="12"/>
        <v>2094</v>
      </c>
      <c r="F47" s="5">
        <f t="shared" si="12"/>
        <v>144</v>
      </c>
      <c r="G47" s="5">
        <f t="shared" si="12"/>
        <v>2</v>
      </c>
      <c r="H47" s="5">
        <f t="shared" si="12"/>
        <v>180</v>
      </c>
      <c r="I47" s="5">
        <f t="shared" si="12"/>
        <v>0</v>
      </c>
      <c r="J47" s="5">
        <f t="shared" si="12"/>
        <v>679</v>
      </c>
      <c r="K47" s="5">
        <f t="shared" si="12"/>
        <v>7</v>
      </c>
      <c r="L47" s="5">
        <f t="shared" si="12"/>
        <v>814</v>
      </c>
      <c r="M47" s="5">
        <f t="shared" si="12"/>
        <v>103</v>
      </c>
    </row>
    <row r="48" spans="1:13" ht="12.75">
      <c r="A48" t="s">
        <v>22</v>
      </c>
      <c r="B48" t="s">
        <v>2</v>
      </c>
      <c r="C48" s="3">
        <f t="shared" si="0"/>
        <v>9348</v>
      </c>
      <c r="D48" s="3">
        <v>6202</v>
      </c>
      <c r="E48" s="3">
        <v>1103</v>
      </c>
      <c r="F48" s="3">
        <v>61</v>
      </c>
      <c r="G48" s="3">
        <v>8</v>
      </c>
      <c r="H48" s="3">
        <v>2</v>
      </c>
      <c r="I48" s="3">
        <v>0</v>
      </c>
      <c r="J48" s="3">
        <v>439</v>
      </c>
      <c r="K48" s="3">
        <v>133</v>
      </c>
      <c r="L48" s="3">
        <v>1400</v>
      </c>
      <c r="M48" s="3">
        <v>0</v>
      </c>
    </row>
    <row r="49" spans="1:13" ht="12.75">
      <c r="A49" s="1" t="s">
        <v>60</v>
      </c>
      <c r="C49" s="5">
        <f>+C48</f>
        <v>9348</v>
      </c>
      <c r="D49" s="5">
        <f aca="true" t="shared" si="13" ref="D49:M49">+D48</f>
        <v>6202</v>
      </c>
      <c r="E49" s="5">
        <f t="shared" si="13"/>
        <v>1103</v>
      </c>
      <c r="F49" s="5">
        <f t="shared" si="13"/>
        <v>61</v>
      </c>
      <c r="G49" s="5">
        <f t="shared" si="13"/>
        <v>8</v>
      </c>
      <c r="H49" s="5">
        <f t="shared" si="13"/>
        <v>2</v>
      </c>
      <c r="I49" s="5">
        <f t="shared" si="13"/>
        <v>0</v>
      </c>
      <c r="J49" s="5">
        <f t="shared" si="13"/>
        <v>439</v>
      </c>
      <c r="K49" s="5">
        <f t="shared" si="13"/>
        <v>133</v>
      </c>
      <c r="L49" s="5">
        <f t="shared" si="13"/>
        <v>1400</v>
      </c>
      <c r="M49" s="5">
        <f t="shared" si="13"/>
        <v>0</v>
      </c>
    </row>
    <row r="50" spans="1:13" ht="12.75">
      <c r="A50" t="s">
        <v>23</v>
      </c>
      <c r="B50" t="s">
        <v>13</v>
      </c>
      <c r="C50" s="3">
        <f t="shared" si="0"/>
        <v>11901</v>
      </c>
      <c r="D50" s="3">
        <v>9521</v>
      </c>
      <c r="E50" s="3">
        <v>177</v>
      </c>
      <c r="F50" s="3">
        <v>585</v>
      </c>
      <c r="G50" s="3">
        <v>1</v>
      </c>
      <c r="H50" s="3">
        <v>1</v>
      </c>
      <c r="I50" s="3">
        <v>0</v>
      </c>
      <c r="J50" s="3">
        <v>1523</v>
      </c>
      <c r="K50" s="3">
        <v>93</v>
      </c>
      <c r="L50" s="3">
        <v>0</v>
      </c>
      <c r="M50" s="3">
        <v>0</v>
      </c>
    </row>
    <row r="51" spans="1:13" ht="12.75">
      <c r="A51" t="s">
        <v>23</v>
      </c>
      <c r="B51" t="s">
        <v>5</v>
      </c>
      <c r="C51" s="3">
        <f t="shared" si="0"/>
        <v>23682</v>
      </c>
      <c r="D51" s="3">
        <v>19906</v>
      </c>
      <c r="E51" s="3">
        <v>2155</v>
      </c>
      <c r="F51" s="3">
        <v>1108</v>
      </c>
      <c r="G51" s="3">
        <v>29</v>
      </c>
      <c r="H51" s="3">
        <v>2</v>
      </c>
      <c r="I51" s="3">
        <v>0</v>
      </c>
      <c r="J51" s="3">
        <v>259</v>
      </c>
      <c r="K51" s="3">
        <v>223</v>
      </c>
      <c r="L51" s="3">
        <v>0</v>
      </c>
      <c r="M51" s="3">
        <v>0</v>
      </c>
    </row>
    <row r="52" spans="1:13" ht="12.75">
      <c r="A52" t="s">
        <v>23</v>
      </c>
      <c r="B52" t="s">
        <v>47</v>
      </c>
      <c r="C52" s="3">
        <f t="shared" si="0"/>
        <v>3</v>
      </c>
      <c r="D52" s="3">
        <v>0</v>
      </c>
      <c r="E52" s="3">
        <v>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1:13" ht="12.75">
      <c r="A53" s="1" t="s">
        <v>61</v>
      </c>
      <c r="C53" s="5">
        <f>+C50+C51+C52</f>
        <v>35586</v>
      </c>
      <c r="D53" s="5">
        <f aca="true" t="shared" si="14" ref="D53:M53">+D50+D51+D52</f>
        <v>29427</v>
      </c>
      <c r="E53" s="5">
        <f t="shared" si="14"/>
        <v>2334</v>
      </c>
      <c r="F53" s="5">
        <f t="shared" si="14"/>
        <v>1694</v>
      </c>
      <c r="G53" s="5">
        <f t="shared" si="14"/>
        <v>30</v>
      </c>
      <c r="H53" s="5">
        <f t="shared" si="14"/>
        <v>3</v>
      </c>
      <c r="I53" s="5">
        <f t="shared" si="14"/>
        <v>0</v>
      </c>
      <c r="J53" s="5">
        <f t="shared" si="14"/>
        <v>1782</v>
      </c>
      <c r="K53" s="5">
        <f t="shared" si="14"/>
        <v>316</v>
      </c>
      <c r="L53" s="5">
        <f t="shared" si="14"/>
        <v>0</v>
      </c>
      <c r="M53" s="5">
        <f t="shared" si="14"/>
        <v>0</v>
      </c>
    </row>
    <row r="54" spans="1:13" ht="12.75">
      <c r="A54" t="s">
        <v>24</v>
      </c>
      <c r="B54" t="s">
        <v>2</v>
      </c>
      <c r="C54" s="3">
        <f t="shared" si="0"/>
        <v>55687</v>
      </c>
      <c r="D54" s="3">
        <v>43285</v>
      </c>
      <c r="E54" s="3">
        <v>6095</v>
      </c>
      <c r="F54" s="3">
        <v>403</v>
      </c>
      <c r="G54" s="3">
        <v>8</v>
      </c>
      <c r="H54" s="3">
        <v>3</v>
      </c>
      <c r="I54" s="3">
        <v>0</v>
      </c>
      <c r="J54" s="3">
        <v>299</v>
      </c>
      <c r="K54" s="3">
        <v>475</v>
      </c>
      <c r="L54" s="3">
        <v>5119</v>
      </c>
      <c r="M54" s="3">
        <v>0</v>
      </c>
    </row>
    <row r="55" spans="1:13" ht="12.75">
      <c r="A55" t="s">
        <v>24</v>
      </c>
      <c r="B55" t="s">
        <v>25</v>
      </c>
      <c r="C55" s="3">
        <f t="shared" si="0"/>
        <v>1352</v>
      </c>
      <c r="D55" s="3">
        <v>1182</v>
      </c>
      <c r="E55" s="3">
        <v>100</v>
      </c>
      <c r="F55" s="3">
        <v>12</v>
      </c>
      <c r="G55" s="3">
        <v>1</v>
      </c>
      <c r="H55" s="3">
        <v>1</v>
      </c>
      <c r="I55" s="3">
        <v>0</v>
      </c>
      <c r="J55" s="3">
        <v>0</v>
      </c>
      <c r="K55" s="3">
        <v>23</v>
      </c>
      <c r="L55" s="3">
        <v>33</v>
      </c>
      <c r="M55" s="3">
        <v>0</v>
      </c>
    </row>
    <row r="56" spans="1:13" ht="12.75">
      <c r="A56" t="s">
        <v>24</v>
      </c>
      <c r="B56" t="s">
        <v>47</v>
      </c>
      <c r="C56" s="3">
        <f t="shared" si="0"/>
        <v>6</v>
      </c>
      <c r="D56" s="3">
        <v>0</v>
      </c>
      <c r="E56" s="3">
        <v>2</v>
      </c>
      <c r="F56" s="3">
        <v>4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1:13" ht="12.75">
      <c r="A57" s="1" t="s">
        <v>62</v>
      </c>
      <c r="C57" s="5">
        <f>+C54+C55+C56</f>
        <v>57045</v>
      </c>
      <c r="D57" s="5">
        <f aca="true" t="shared" si="15" ref="D57:M57">+D54+D55+D56</f>
        <v>44467</v>
      </c>
      <c r="E57" s="5">
        <f t="shared" si="15"/>
        <v>6197</v>
      </c>
      <c r="F57" s="5">
        <f t="shared" si="15"/>
        <v>419</v>
      </c>
      <c r="G57" s="5">
        <f t="shared" si="15"/>
        <v>9</v>
      </c>
      <c r="H57" s="5">
        <f t="shared" si="15"/>
        <v>4</v>
      </c>
      <c r="I57" s="5">
        <f t="shared" si="15"/>
        <v>0</v>
      </c>
      <c r="J57" s="5">
        <f t="shared" si="15"/>
        <v>299</v>
      </c>
      <c r="K57" s="5">
        <f t="shared" si="15"/>
        <v>498</v>
      </c>
      <c r="L57" s="5">
        <f t="shared" si="15"/>
        <v>5152</v>
      </c>
      <c r="M57" s="5">
        <f t="shared" si="15"/>
        <v>0</v>
      </c>
    </row>
    <row r="58" spans="1:13" ht="12.75">
      <c r="A58" t="s">
        <v>26</v>
      </c>
      <c r="B58" t="s">
        <v>1</v>
      </c>
      <c r="C58" s="3">
        <v>364</v>
      </c>
      <c r="D58" s="3">
        <v>267</v>
      </c>
      <c r="E58" s="3">
        <v>16</v>
      </c>
      <c r="F58" s="3">
        <v>3</v>
      </c>
      <c r="G58" s="3">
        <v>0</v>
      </c>
      <c r="H58" s="3">
        <v>1</v>
      </c>
      <c r="I58" s="3">
        <v>0</v>
      </c>
      <c r="J58" s="3">
        <v>76</v>
      </c>
      <c r="K58" s="3">
        <v>0</v>
      </c>
      <c r="L58" s="3">
        <v>0</v>
      </c>
      <c r="M58" s="3">
        <v>1</v>
      </c>
    </row>
    <row r="59" spans="1:13" ht="12.75">
      <c r="A59" t="s">
        <v>26</v>
      </c>
      <c r="B59" t="s">
        <v>11</v>
      </c>
      <c r="C59" s="3">
        <f t="shared" si="0"/>
        <v>76</v>
      </c>
      <c r="D59" s="3">
        <v>48</v>
      </c>
      <c r="E59" s="3">
        <v>1</v>
      </c>
      <c r="F59" s="3">
        <v>0</v>
      </c>
      <c r="G59" s="3">
        <v>0</v>
      </c>
      <c r="H59" s="3">
        <v>1</v>
      </c>
      <c r="I59" s="3">
        <v>0</v>
      </c>
      <c r="J59" s="3">
        <v>26</v>
      </c>
      <c r="K59" s="3">
        <v>0</v>
      </c>
      <c r="L59" s="3">
        <v>0</v>
      </c>
      <c r="M59" s="3">
        <v>0</v>
      </c>
    </row>
    <row r="60" spans="1:13" ht="12.75">
      <c r="A60" t="s">
        <v>26</v>
      </c>
      <c r="B60" t="s">
        <v>21</v>
      </c>
      <c r="C60" s="3">
        <f t="shared" si="0"/>
        <v>207</v>
      </c>
      <c r="D60" s="3">
        <v>85</v>
      </c>
      <c r="E60" s="3">
        <v>7</v>
      </c>
      <c r="F60" s="3">
        <v>6</v>
      </c>
      <c r="G60" s="3">
        <v>0</v>
      </c>
      <c r="H60" s="3">
        <v>1</v>
      </c>
      <c r="I60" s="3">
        <v>0</v>
      </c>
      <c r="J60" s="3">
        <v>58</v>
      </c>
      <c r="K60" s="3">
        <v>0</v>
      </c>
      <c r="L60" s="3">
        <v>50</v>
      </c>
      <c r="M60" s="3">
        <v>0</v>
      </c>
    </row>
    <row r="61" spans="1:13" ht="12.75">
      <c r="A61" t="s">
        <v>26</v>
      </c>
      <c r="B61" t="s">
        <v>13</v>
      </c>
      <c r="C61" s="3">
        <f t="shared" si="0"/>
        <v>264</v>
      </c>
      <c r="D61" s="3">
        <v>223</v>
      </c>
      <c r="E61" s="3">
        <v>9</v>
      </c>
      <c r="F61" s="3">
        <v>14</v>
      </c>
      <c r="G61" s="3">
        <v>0</v>
      </c>
      <c r="H61" s="3">
        <v>1</v>
      </c>
      <c r="I61" s="3">
        <v>0</v>
      </c>
      <c r="J61" s="3">
        <v>15</v>
      </c>
      <c r="K61" s="3">
        <v>2</v>
      </c>
      <c r="L61" s="3">
        <v>0</v>
      </c>
      <c r="M61" s="3">
        <v>0</v>
      </c>
    </row>
    <row r="62" spans="1:13" ht="12.75">
      <c r="A62" t="s">
        <v>26</v>
      </c>
      <c r="B62" t="s">
        <v>5</v>
      </c>
      <c r="C62" s="3">
        <f t="shared" si="0"/>
        <v>4149</v>
      </c>
      <c r="D62" s="3">
        <v>3369</v>
      </c>
      <c r="E62" s="3">
        <v>227</v>
      </c>
      <c r="F62" s="3">
        <v>195</v>
      </c>
      <c r="G62" s="3">
        <v>4</v>
      </c>
      <c r="H62" s="3">
        <v>1</v>
      </c>
      <c r="I62" s="3">
        <v>0</v>
      </c>
      <c r="J62" s="3">
        <v>258</v>
      </c>
      <c r="K62" s="3">
        <v>95</v>
      </c>
      <c r="L62" s="3">
        <v>0</v>
      </c>
      <c r="M62" s="3">
        <v>0</v>
      </c>
    </row>
    <row r="63" spans="1:13" ht="12.75">
      <c r="A63" s="1" t="s">
        <v>63</v>
      </c>
      <c r="C63" s="5">
        <f>+C58+C59+C60+C61+C62</f>
        <v>5060</v>
      </c>
      <c r="D63" s="5">
        <f aca="true" t="shared" si="16" ref="D63:M63">+D58+D59+D60+D61+D62</f>
        <v>3992</v>
      </c>
      <c r="E63" s="5">
        <f t="shared" si="16"/>
        <v>260</v>
      </c>
      <c r="F63" s="5">
        <f t="shared" si="16"/>
        <v>218</v>
      </c>
      <c r="G63" s="5">
        <f t="shared" si="16"/>
        <v>4</v>
      </c>
      <c r="H63" s="5">
        <f t="shared" si="16"/>
        <v>5</v>
      </c>
      <c r="I63" s="5">
        <f t="shared" si="16"/>
        <v>0</v>
      </c>
      <c r="J63" s="5">
        <f t="shared" si="16"/>
        <v>433</v>
      </c>
      <c r="K63" s="5">
        <f t="shared" si="16"/>
        <v>97</v>
      </c>
      <c r="L63" s="5">
        <f t="shared" si="16"/>
        <v>50</v>
      </c>
      <c r="M63" s="5">
        <f t="shared" si="16"/>
        <v>1</v>
      </c>
    </row>
    <row r="64" spans="1:13" ht="12.75">
      <c r="A64" t="s">
        <v>27</v>
      </c>
      <c r="B64" t="s">
        <v>2</v>
      </c>
      <c r="C64" s="3">
        <f t="shared" si="0"/>
        <v>13316</v>
      </c>
      <c r="D64" s="3">
        <v>9859</v>
      </c>
      <c r="E64" s="3">
        <v>1744</v>
      </c>
      <c r="F64" s="3">
        <v>133</v>
      </c>
      <c r="G64" s="3">
        <v>2</v>
      </c>
      <c r="H64" s="3">
        <v>4</v>
      </c>
      <c r="I64" s="3">
        <v>0</v>
      </c>
      <c r="J64" s="3">
        <v>375</v>
      </c>
      <c r="K64" s="3">
        <v>170</v>
      </c>
      <c r="L64" s="3">
        <v>1029</v>
      </c>
      <c r="M64" s="3">
        <v>0</v>
      </c>
    </row>
    <row r="65" spans="1:13" ht="12.75">
      <c r="A65" t="s">
        <v>27</v>
      </c>
      <c r="B65" t="s">
        <v>47</v>
      </c>
      <c r="C65" s="3">
        <f t="shared" si="0"/>
        <v>3</v>
      </c>
      <c r="D65" s="3">
        <v>0</v>
      </c>
      <c r="E65" s="3">
        <v>0</v>
      </c>
      <c r="F65" s="3">
        <v>3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</row>
    <row r="66" spans="1:13" ht="12.75">
      <c r="A66" s="1" t="s">
        <v>64</v>
      </c>
      <c r="C66" s="5">
        <f>+C64+C65</f>
        <v>13319</v>
      </c>
      <c r="D66" s="5">
        <f aca="true" t="shared" si="17" ref="D66:M66">+D64+D65</f>
        <v>9859</v>
      </c>
      <c r="E66" s="5">
        <f t="shared" si="17"/>
        <v>1744</v>
      </c>
      <c r="F66" s="5">
        <f t="shared" si="17"/>
        <v>136</v>
      </c>
      <c r="G66" s="5">
        <f t="shared" si="17"/>
        <v>2</v>
      </c>
      <c r="H66" s="5">
        <f t="shared" si="17"/>
        <v>4</v>
      </c>
      <c r="I66" s="5">
        <f t="shared" si="17"/>
        <v>0</v>
      </c>
      <c r="J66" s="5">
        <f t="shared" si="17"/>
        <v>375</v>
      </c>
      <c r="K66" s="5">
        <f t="shared" si="17"/>
        <v>170</v>
      </c>
      <c r="L66" s="5">
        <f t="shared" si="17"/>
        <v>1029</v>
      </c>
      <c r="M66" s="5">
        <f t="shared" si="17"/>
        <v>0</v>
      </c>
    </row>
    <row r="67" spans="1:13" ht="12.75">
      <c r="A67" t="s">
        <v>28</v>
      </c>
      <c r="B67" t="s">
        <v>2</v>
      </c>
      <c r="C67" s="3">
        <f t="shared" si="0"/>
        <v>8051</v>
      </c>
      <c r="D67" s="3">
        <v>5096</v>
      </c>
      <c r="E67" s="3">
        <v>992</v>
      </c>
      <c r="F67" s="3">
        <v>63</v>
      </c>
      <c r="G67" s="3">
        <v>6</v>
      </c>
      <c r="H67" s="3">
        <v>3</v>
      </c>
      <c r="I67" s="3">
        <v>0</v>
      </c>
      <c r="J67" s="3">
        <v>568</v>
      </c>
      <c r="K67" s="3">
        <v>106</v>
      </c>
      <c r="L67" s="3">
        <v>1217</v>
      </c>
      <c r="M67" s="3">
        <v>0</v>
      </c>
    </row>
    <row r="68" spans="1:13" ht="12.75">
      <c r="A68" t="s">
        <v>28</v>
      </c>
      <c r="B68" t="s">
        <v>47</v>
      </c>
      <c r="C68" s="3">
        <f t="shared" si="0"/>
        <v>1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</row>
    <row r="69" spans="1:13" ht="12.75">
      <c r="A69" s="1" t="s">
        <v>65</v>
      </c>
      <c r="C69" s="5">
        <f>+C67+C68</f>
        <v>8052</v>
      </c>
      <c r="D69" s="5">
        <f aca="true" t="shared" si="18" ref="D69:M69">+D67+D68</f>
        <v>5096</v>
      </c>
      <c r="E69" s="5">
        <f t="shared" si="18"/>
        <v>992</v>
      </c>
      <c r="F69" s="5">
        <f t="shared" si="18"/>
        <v>64</v>
      </c>
      <c r="G69" s="5">
        <f t="shared" si="18"/>
        <v>6</v>
      </c>
      <c r="H69" s="5">
        <f t="shared" si="18"/>
        <v>3</v>
      </c>
      <c r="I69" s="5">
        <f t="shared" si="18"/>
        <v>0</v>
      </c>
      <c r="J69" s="5">
        <f t="shared" si="18"/>
        <v>568</v>
      </c>
      <c r="K69" s="5">
        <f t="shared" si="18"/>
        <v>106</v>
      </c>
      <c r="L69" s="5">
        <f t="shared" si="18"/>
        <v>1217</v>
      </c>
      <c r="M69" s="5">
        <f t="shared" si="18"/>
        <v>0</v>
      </c>
    </row>
    <row r="71" spans="1:13" ht="12.75">
      <c r="A71" s="1" t="s">
        <v>66</v>
      </c>
      <c r="C71" s="5">
        <f>+C8+C18+C28+C32+C35+C38+C41+C48+C54+C64+C67</f>
        <v>372885</v>
      </c>
      <c r="D71" s="5">
        <f aca="true" t="shared" si="19" ref="D71:M71">+D8+D18+D28+D32+D35+D38+D41+D48+D54+D64+D67</f>
        <v>297734</v>
      </c>
      <c r="E71" s="5">
        <f t="shared" si="19"/>
        <v>46000</v>
      </c>
      <c r="F71" s="5">
        <f t="shared" si="19"/>
        <v>3436</v>
      </c>
      <c r="G71" s="5">
        <f t="shared" si="19"/>
        <v>65</v>
      </c>
      <c r="H71" s="5">
        <f t="shared" si="19"/>
        <v>33</v>
      </c>
      <c r="I71" s="5">
        <f t="shared" si="19"/>
        <v>1</v>
      </c>
      <c r="J71" s="5">
        <f t="shared" si="19"/>
        <v>4801</v>
      </c>
      <c r="K71" s="5">
        <f t="shared" si="19"/>
        <v>2697</v>
      </c>
      <c r="L71" s="5">
        <f t="shared" si="19"/>
        <v>18118</v>
      </c>
      <c r="M71" s="5">
        <f t="shared" si="19"/>
        <v>0</v>
      </c>
    </row>
    <row r="72" spans="1:13" ht="12.75">
      <c r="A72" s="1" t="s">
        <v>67</v>
      </c>
      <c r="C72" s="5">
        <f>+C12+C24+C26+C31+C51+C62</f>
        <v>39320</v>
      </c>
      <c r="D72" s="5">
        <f aca="true" t="shared" si="20" ref="D72:M72">+D12+D24+D26+D31+D51+D62</f>
        <v>33165</v>
      </c>
      <c r="E72" s="5">
        <f t="shared" si="20"/>
        <v>2979</v>
      </c>
      <c r="F72" s="5">
        <f t="shared" si="20"/>
        <v>1757</v>
      </c>
      <c r="G72" s="5">
        <f t="shared" si="20"/>
        <v>46</v>
      </c>
      <c r="H72" s="5">
        <f t="shared" si="20"/>
        <v>8</v>
      </c>
      <c r="I72" s="5">
        <f t="shared" si="20"/>
        <v>0</v>
      </c>
      <c r="J72" s="5">
        <f t="shared" si="20"/>
        <v>813</v>
      </c>
      <c r="K72" s="5">
        <f t="shared" si="20"/>
        <v>552</v>
      </c>
      <c r="L72" s="5">
        <f t="shared" si="20"/>
        <v>0</v>
      </c>
      <c r="M72" s="5">
        <f t="shared" si="20"/>
        <v>0</v>
      </c>
    </row>
    <row r="73" spans="1:13" ht="12.75">
      <c r="A73" s="1" t="s">
        <v>68</v>
      </c>
      <c r="C73" s="5">
        <f>+C11+C13+C15+C21+C22+C23+C43+C44+C45+C50+C55+C58+C59+C60+C61</f>
        <v>124364</v>
      </c>
      <c r="D73" s="5">
        <f aca="true" t="shared" si="21" ref="D73:M73">+D11+D13+D15+D21+D22+D23+D43+D44+D45+D50+D55+D58+D59+D60+D61</f>
        <v>108008</v>
      </c>
      <c r="E73" s="5">
        <f t="shared" si="21"/>
        <v>9145</v>
      </c>
      <c r="F73" s="5">
        <f t="shared" si="21"/>
        <v>1521</v>
      </c>
      <c r="G73" s="5">
        <f t="shared" si="21"/>
        <v>9</v>
      </c>
      <c r="H73" s="5">
        <f t="shared" si="21"/>
        <v>209</v>
      </c>
      <c r="I73" s="5">
        <f t="shared" si="21"/>
        <v>0</v>
      </c>
      <c r="J73" s="5">
        <f t="shared" si="21"/>
        <v>2868</v>
      </c>
      <c r="K73" s="5">
        <f t="shared" si="21"/>
        <v>385</v>
      </c>
      <c r="L73" s="5">
        <f t="shared" si="21"/>
        <v>2112</v>
      </c>
      <c r="M73" s="5">
        <f t="shared" si="21"/>
        <v>107</v>
      </c>
    </row>
    <row r="74" spans="1:13" ht="12.75">
      <c r="A74" s="1" t="s">
        <v>69</v>
      </c>
      <c r="C74" s="5">
        <f>+C9+C16+C19+C29+C33+C36+C39+C46+C52+C56+C65+C68</f>
        <v>69</v>
      </c>
      <c r="D74" s="5">
        <f aca="true" t="shared" si="22" ref="D74:M74">+D9+D16+D19+D29+D33+D36+D39+D46+D52+D56+D65+D68</f>
        <v>0</v>
      </c>
      <c r="E74" s="5">
        <f t="shared" si="22"/>
        <v>37</v>
      </c>
      <c r="F74" s="5">
        <f t="shared" si="22"/>
        <v>32</v>
      </c>
      <c r="G74" s="5">
        <f t="shared" si="22"/>
        <v>0</v>
      </c>
      <c r="H74" s="5">
        <f t="shared" si="22"/>
        <v>0</v>
      </c>
      <c r="I74" s="5">
        <f t="shared" si="22"/>
        <v>0</v>
      </c>
      <c r="J74" s="5">
        <f t="shared" si="22"/>
        <v>0</v>
      </c>
      <c r="K74" s="5">
        <f t="shared" si="22"/>
        <v>0</v>
      </c>
      <c r="L74" s="5">
        <f t="shared" si="22"/>
        <v>0</v>
      </c>
      <c r="M74" s="5">
        <f t="shared" si="22"/>
        <v>0</v>
      </c>
    </row>
    <row r="75" spans="1:13" ht="12.75">
      <c r="A75" s="1" t="s">
        <v>70</v>
      </c>
      <c r="C75" s="5">
        <f>+C10+C14+C17+C20+C25+C27+C30+C34+C37+C40+C42+C47+C49+C53+C57+C63+C66+C69</f>
        <v>536638</v>
      </c>
      <c r="D75" s="5">
        <f aca="true" t="shared" si="23" ref="D75:M75">+D10+D14+D17+D20+D25+D27+D30+D34+D37+D40+D42+D47+D49+D53+D57+D63+D66+D69</f>
        <v>438907</v>
      </c>
      <c r="E75" s="5">
        <f t="shared" si="23"/>
        <v>58161</v>
      </c>
      <c r="F75" s="5">
        <f t="shared" si="23"/>
        <v>6746</v>
      </c>
      <c r="G75" s="5">
        <f t="shared" si="23"/>
        <v>120</v>
      </c>
      <c r="H75" s="5">
        <f t="shared" si="23"/>
        <v>250</v>
      </c>
      <c r="I75" s="5">
        <f t="shared" si="23"/>
        <v>1</v>
      </c>
      <c r="J75" s="5">
        <f t="shared" si="23"/>
        <v>8482</v>
      </c>
      <c r="K75" s="5">
        <f t="shared" si="23"/>
        <v>3634</v>
      </c>
      <c r="L75" s="5">
        <f t="shared" si="23"/>
        <v>20230</v>
      </c>
      <c r="M75" s="5">
        <f t="shared" si="23"/>
        <v>107</v>
      </c>
    </row>
    <row r="77" ht="12.75">
      <c r="A77" s="1" t="s">
        <v>71</v>
      </c>
    </row>
    <row r="78" ht="12.75">
      <c r="A78" s="1" t="s">
        <v>72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2011-12-22T21:30:49Z</cp:lastPrinted>
  <dcterms:created xsi:type="dcterms:W3CDTF">2011-12-05T18:26:57Z</dcterms:created>
  <dcterms:modified xsi:type="dcterms:W3CDTF">2011-12-22T21:30:56Z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