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edeafactur" sheetId="1" r:id="rId1"/>
    <sheet name="edea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<sst xmlns="http://schemas.openxmlformats.org/spreadsheetml/2006/main" count="435" uniqueCount="143">
  <si>
    <t>AÑO 2011</t>
  </si>
  <si>
    <t>PROVINCIA DE BUENOS AIRES- AREA ATLANTICA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</si>
  <si>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</si>
  <si>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</si>
  <si>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</si>
  <si>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</si>
  <si>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</si>
  <si>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</si>
  <si>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</si>
  <si>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</si>
  <si>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</si>
  <si>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</si>
  <si>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</si>
  <si>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</si>
  <si>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</si>
  <si>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</si>
  <si>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</si>
  <si>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Adolfo Gonzales Chaves</t>
  </si>
  <si>
    <t>EDEA</t>
  </si>
  <si>
    <t>Coop de De La Garma</t>
  </si>
  <si>
    <t>Total Adolfo Gonzales Chaves</t>
  </si>
  <si>
    <t>Ayacucho</t>
  </si>
  <si>
    <t>Total Ayacucho</t>
  </si>
  <si>
    <t>Azul</t>
  </si>
  <si>
    <t>Coop de Azul</t>
  </si>
  <si>
    <t>GUMEM</t>
  </si>
  <si>
    <t>Total Azul</t>
  </si>
  <si>
    <t>Balcarce</t>
  </si>
  <si>
    <t>Coop de Balcarce</t>
  </si>
  <si>
    <t>Total Balcarce</t>
  </si>
  <si>
    <t>Benito Juárez</t>
  </si>
  <si>
    <t>Coop de B. Juarez</t>
  </si>
  <si>
    <t>Coop de Barker</t>
  </si>
  <si>
    <t>Total Benito Juárez</t>
  </si>
  <si>
    <t>Berazategui</t>
  </si>
  <si>
    <t>Total Berazategui</t>
  </si>
  <si>
    <t>Castelli</t>
  </si>
  <si>
    <t>Coop de Castelli</t>
  </si>
  <si>
    <t>Total Castelli</t>
  </si>
  <si>
    <t>Chascomús</t>
  </si>
  <si>
    <t>Coop de Lezama</t>
  </si>
  <si>
    <t>Total Chascomús</t>
  </si>
  <si>
    <t>Coronel Brandsen</t>
  </si>
  <si>
    <t>Coop de Altamirano (Brandsen)</t>
  </si>
  <si>
    <t>Coop de Jeppener</t>
  </si>
  <si>
    <t>Coop de Brandsen, Electri. Rural Ltda.</t>
  </si>
  <si>
    <t>Total Coronel Brandsen</t>
  </si>
  <si>
    <t>Dolores</t>
  </si>
  <si>
    <t>Total Dolores</t>
  </si>
  <si>
    <t>General Alvarado</t>
  </si>
  <si>
    <t>Coop.de Mar del Sud</t>
  </si>
  <si>
    <t>Coop de N. Otamendi - DIONISIA</t>
  </si>
  <si>
    <t>Coop de Mechongue</t>
  </si>
  <si>
    <t>Total General Alvarado</t>
  </si>
  <si>
    <t>General Alvear</t>
  </si>
  <si>
    <t>Coop de 25 de Mayo Sur</t>
  </si>
  <si>
    <t>Total General Alvear</t>
  </si>
  <si>
    <t>General Belgrano</t>
  </si>
  <si>
    <t>Coop de Monte</t>
  </si>
  <si>
    <t>Total General Belgrano</t>
  </si>
  <si>
    <t>General Guido</t>
  </si>
  <si>
    <t>Total General Guido</t>
  </si>
  <si>
    <t>General Juan Madariaga</t>
  </si>
  <si>
    <t>Coop de General Madariaga</t>
  </si>
  <si>
    <t>Total General Juan Madariaga</t>
  </si>
  <si>
    <t>General Lavalle</t>
  </si>
  <si>
    <t>Total General Lavalle</t>
  </si>
  <si>
    <t>General Paz</t>
  </si>
  <si>
    <t>Coop de Ranchos</t>
  </si>
  <si>
    <t>Total General Paz</t>
  </si>
  <si>
    <t>General Pueyrredón</t>
  </si>
  <si>
    <t>Coop de Camet</t>
  </si>
  <si>
    <t>Coop de Colonia Laguna de los Padres</t>
  </si>
  <si>
    <t>Coop de Mar del Plata</t>
  </si>
  <si>
    <t>Total General Pueyrredón</t>
  </si>
  <si>
    <t>Las Flores</t>
  </si>
  <si>
    <t>Coop de Las Flores</t>
  </si>
  <si>
    <t>Total Las Flores</t>
  </si>
  <si>
    <t>Lobería</t>
  </si>
  <si>
    <t>Coop de San Manuel</t>
  </si>
  <si>
    <t>Total Lobería</t>
  </si>
  <si>
    <t>Maipú</t>
  </si>
  <si>
    <t>Coop de Maipú</t>
  </si>
  <si>
    <t>Total Maipú</t>
  </si>
  <si>
    <t>Mar Chiquita</t>
  </si>
  <si>
    <t>Coop de Mar Chiquita (Arbolito)</t>
  </si>
  <si>
    <t>Coop de General Pirán</t>
  </si>
  <si>
    <t>Total Mar Chiquita</t>
  </si>
  <si>
    <t>Monte</t>
  </si>
  <si>
    <t>Total Monte</t>
  </si>
  <si>
    <t>Municipio de la Costa</t>
  </si>
  <si>
    <t>Coop de Mar de Ajo</t>
  </si>
  <si>
    <t>Coop de San Bernardo</t>
  </si>
  <si>
    <t>Total Municipio de la Costa</t>
  </si>
  <si>
    <t>Necochea</t>
  </si>
  <si>
    <t>Coop de Necochea "Sebastian de Maria"</t>
  </si>
  <si>
    <t>Coop de Juan Fernandez</t>
  </si>
  <si>
    <t>Coop de La Dulce</t>
  </si>
  <si>
    <t>Total Necochea</t>
  </si>
  <si>
    <t>Olavarría</t>
  </si>
  <si>
    <t>Coop de Olavarría</t>
  </si>
  <si>
    <t>Total Olavarría</t>
  </si>
  <si>
    <t>Pila</t>
  </si>
  <si>
    <t>Total Pila</t>
  </si>
  <si>
    <t>Pinamar</t>
  </si>
  <si>
    <t>Coop de Pinamar (de Agua y Luz)</t>
  </si>
  <si>
    <t>Total Pinamar</t>
  </si>
  <si>
    <t>Punta Indio</t>
  </si>
  <si>
    <t>Coop de Pipinas</t>
  </si>
  <si>
    <t>Total Punta Indio</t>
  </si>
  <si>
    <t>Rauch</t>
  </si>
  <si>
    <t>Coop de Egaña</t>
  </si>
  <si>
    <t>Total Rauch</t>
  </si>
  <si>
    <t>San Cayetano</t>
  </si>
  <si>
    <t>Coop de San Cayetano</t>
  </si>
  <si>
    <t>Total San Cayetano</t>
  </si>
  <si>
    <t>Tandil</t>
  </si>
  <si>
    <t>Coop de Tandil( Rural) Ltda</t>
  </si>
  <si>
    <t>Coop de Tandil (Usina Pop. y Municipal)</t>
  </si>
  <si>
    <t>Total Tandil</t>
  </si>
  <si>
    <t>Tapalqué</t>
  </si>
  <si>
    <t>Total Tapalqué</t>
  </si>
  <si>
    <t>Tordillo</t>
  </si>
  <si>
    <t>Total Tordillo</t>
  </si>
  <si>
    <t>Tres Arroyos</t>
  </si>
  <si>
    <t>Coop de Copetonas</t>
  </si>
  <si>
    <t>Coop de San Fco de Belloq</t>
  </si>
  <si>
    <t>Coop de Tres Arroyos</t>
  </si>
  <si>
    <t>Coop de Claromecó</t>
  </si>
  <si>
    <t>Coop de Orense</t>
  </si>
  <si>
    <t>Total Tres Arroyos</t>
  </si>
  <si>
    <t>Villa Gesell</t>
  </si>
  <si>
    <t>Coop de Villa Gesell</t>
  </si>
  <si>
    <t>Total Villa Gesell</t>
  </si>
  <si>
    <t>Total EDEA</t>
  </si>
  <si>
    <t>Total Cooperativas</t>
  </si>
  <si>
    <t>Total GUMEM</t>
  </si>
  <si>
    <t>Total Area EDEA</t>
  </si>
  <si>
    <t>Cantidad de usuarios</t>
  </si>
  <si>
    <t>Coop de Mar del Sud</t>
  </si>
  <si>
    <t>Las diferencias de 2011 respecto de 2010 estan basicamente en dos cooperativas,  la de Monte que no estaba cargada el año 2010</t>
  </si>
  <si>
    <t>Y la Sebastian de Maria de Necochea que tenia datos estimados. Este año fueron actualizados.</t>
  </si>
  <si>
    <t>Coop de Tres Arroyos (estimado)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</si>
</sst>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6" fillId="0" borderId="1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5"/>
  <sheetViews>
    <sheetView workbookViewId="0" topLeftCell="A70">
      <selection activeCell="C76" sqref="C76:M76"/>
    </sheetView>
  </sheetViews>
  <sheetFormatPr defaultColWidth="11.421875" defaultRowHeight="12.75"/>
  <cols>
    <col min="1" max="1" width="29.8515625" style="0" customWidth="1"/>
    <col min="2" max="2" width="32.140625" style="0" customWidth="1"/>
    <col min="3" max="3" width="14.421875" style="0" customWidth="1"/>
    <col min="9" max="9" width="9.8515625" style="0" customWidth="1"/>
    <col min="10" max="10" width="9.00390625" style="0" customWidth="1"/>
    <col min="11" max="11" width="9.7109375" style="0" customWidth="1"/>
    <col min="12" max="12" width="10.28125" style="0" customWidth="1"/>
    <col min="13" max="13" width="9.140625" style="0" customWidth="1"/>
  </cols>
  <sheetData>
    <row r="1" spans="1:13" ht="12.75">
      <c r="A1" s="1" t="s">
        <v>0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1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2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3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4</v>
      </c>
      <c r="B6" s="1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</row>
    <row r="7" spans="1:13" ht="12.75">
      <c r="A7" t="s">
        <v>17</v>
      </c>
      <c r="B7" t="s">
        <v>18</v>
      </c>
      <c r="C7" s="4">
        <f>SUM(D7:M7)</f>
        <v>12683.203000000001</v>
      </c>
      <c r="D7" s="4">
        <v>5954.47</v>
      </c>
      <c r="E7" s="4">
        <v>3768.514</v>
      </c>
      <c r="F7" s="4">
        <v>239.199</v>
      </c>
      <c r="G7" s="4">
        <v>0</v>
      </c>
      <c r="H7" s="4">
        <v>1672.895</v>
      </c>
      <c r="I7" s="4">
        <v>0</v>
      </c>
      <c r="J7" s="4">
        <v>0</v>
      </c>
      <c r="K7" s="4">
        <v>587.501</v>
      </c>
      <c r="L7" s="4">
        <v>397.068</v>
      </c>
      <c r="M7" s="4">
        <v>63.556</v>
      </c>
    </row>
    <row r="8" spans="1:13" ht="12.75">
      <c r="A8" t="s">
        <v>17</v>
      </c>
      <c r="B8" t="s">
        <v>19</v>
      </c>
      <c r="C8" s="4">
        <f>SUM(D8:M8)</f>
        <v>4990.147</v>
      </c>
      <c r="D8" s="4">
        <v>1246.265</v>
      </c>
      <c r="E8" s="4">
        <v>701.799</v>
      </c>
      <c r="F8" s="4">
        <v>1322.943</v>
      </c>
      <c r="G8" s="4">
        <v>0</v>
      </c>
      <c r="H8" s="4">
        <v>459.35</v>
      </c>
      <c r="I8" s="4">
        <v>0</v>
      </c>
      <c r="J8" s="4">
        <v>0</v>
      </c>
      <c r="K8" s="4">
        <v>0</v>
      </c>
      <c r="L8" s="4">
        <v>1259.79</v>
      </c>
      <c r="M8" s="4">
        <v>0</v>
      </c>
    </row>
    <row r="9" spans="1:13" ht="12.75">
      <c r="A9" s="5" t="s">
        <v>20</v>
      </c>
      <c r="C9" s="3">
        <f>SUM(D9:M9)</f>
        <v>17673.350000000002</v>
      </c>
      <c r="D9" s="3">
        <f>+D7+D8</f>
        <v>7200.735000000001</v>
      </c>
      <c r="E9" s="3">
        <f aca="true" t="shared" si="0" ref="E9:M9">+E7+E8</f>
        <v>4470.313</v>
      </c>
      <c r="F9" s="3">
        <f t="shared" si="0"/>
        <v>1562.142</v>
      </c>
      <c r="G9" s="3">
        <f t="shared" si="0"/>
        <v>0</v>
      </c>
      <c r="H9" s="3">
        <f t="shared" si="0"/>
        <v>2132.245</v>
      </c>
      <c r="I9" s="3">
        <f t="shared" si="0"/>
        <v>0</v>
      </c>
      <c r="J9" s="3">
        <f t="shared" si="0"/>
        <v>0</v>
      </c>
      <c r="K9" s="3">
        <f t="shared" si="0"/>
        <v>587.501</v>
      </c>
      <c r="L9" s="3">
        <f t="shared" si="0"/>
        <v>1656.858</v>
      </c>
      <c r="M9" s="3">
        <f t="shared" si="0"/>
        <v>63.556</v>
      </c>
    </row>
    <row r="10" spans="1:13" ht="12.75">
      <c r="A10" t="s">
        <v>21</v>
      </c>
      <c r="B10" t="s">
        <v>18</v>
      </c>
      <c r="C10" s="4">
        <f>SUM(D10:M10)</f>
        <v>26926.796999999995</v>
      </c>
      <c r="D10" s="4">
        <v>10047.553</v>
      </c>
      <c r="E10" s="4">
        <v>6901.215</v>
      </c>
      <c r="F10" s="4">
        <v>5447.655</v>
      </c>
      <c r="G10" s="4">
        <v>0</v>
      </c>
      <c r="H10" s="4">
        <v>1922.392</v>
      </c>
      <c r="I10" s="4">
        <v>0</v>
      </c>
      <c r="J10" s="4">
        <v>0</v>
      </c>
      <c r="K10" s="4">
        <v>1200.405</v>
      </c>
      <c r="L10" s="4">
        <v>1309.135</v>
      </c>
      <c r="M10" s="4">
        <v>98.442</v>
      </c>
    </row>
    <row r="11" spans="1:13" ht="12.75">
      <c r="A11" s="5" t="s">
        <v>22</v>
      </c>
      <c r="C11" s="3">
        <f aca="true" t="shared" si="1" ref="C11:C74">SUM(D11:M11)</f>
        <v>26926.796999999995</v>
      </c>
      <c r="D11" s="3">
        <f>+D10</f>
        <v>10047.553</v>
      </c>
      <c r="E11" s="3">
        <f aca="true" t="shared" si="2" ref="E11:M11">+E10</f>
        <v>6901.215</v>
      </c>
      <c r="F11" s="3">
        <f t="shared" si="2"/>
        <v>5447.655</v>
      </c>
      <c r="G11" s="3">
        <f t="shared" si="2"/>
        <v>0</v>
      </c>
      <c r="H11" s="3">
        <f t="shared" si="2"/>
        <v>1922.392</v>
      </c>
      <c r="I11" s="3">
        <f t="shared" si="2"/>
        <v>0</v>
      </c>
      <c r="J11" s="3">
        <f t="shared" si="2"/>
        <v>0</v>
      </c>
      <c r="K11" s="3">
        <f t="shared" si="2"/>
        <v>1200.405</v>
      </c>
      <c r="L11" s="3">
        <f t="shared" si="2"/>
        <v>1309.135</v>
      </c>
      <c r="M11" s="3">
        <f t="shared" si="2"/>
        <v>98.442</v>
      </c>
    </row>
    <row r="12" spans="1:13" ht="12.75">
      <c r="A12" t="s">
        <v>23</v>
      </c>
      <c r="B12" t="s">
        <v>24</v>
      </c>
      <c r="C12" s="4">
        <f t="shared" si="1"/>
        <v>135812.716</v>
      </c>
      <c r="D12" s="4">
        <v>41538.608</v>
      </c>
      <c r="E12" s="4">
        <v>11083.581</v>
      </c>
      <c r="F12" s="4">
        <v>60632.396</v>
      </c>
      <c r="G12" s="4">
        <v>3351.627</v>
      </c>
      <c r="H12" s="4">
        <v>10554.764</v>
      </c>
      <c r="I12" s="4">
        <v>0</v>
      </c>
      <c r="J12" s="4">
        <v>0</v>
      </c>
      <c r="K12" s="4">
        <v>4364.966</v>
      </c>
      <c r="L12" s="4">
        <v>3945.04</v>
      </c>
      <c r="M12" s="4">
        <v>341.734</v>
      </c>
    </row>
    <row r="13" spans="1:13" ht="12.75">
      <c r="A13" t="s">
        <v>23</v>
      </c>
      <c r="B13" t="s">
        <v>25</v>
      </c>
      <c r="C13" s="4">
        <f t="shared" si="1"/>
        <v>50462.94</v>
      </c>
      <c r="D13" s="4">
        <v>0</v>
      </c>
      <c r="E13" s="4">
        <v>0</v>
      </c>
      <c r="F13" s="4">
        <v>50462.94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 ht="12.75">
      <c r="A14" s="5" t="s">
        <v>26</v>
      </c>
      <c r="C14" s="3">
        <f t="shared" si="1"/>
        <v>186275.65600000005</v>
      </c>
      <c r="D14" s="3">
        <f>+D12+D13</f>
        <v>41538.608</v>
      </c>
      <c r="E14" s="3">
        <f aca="true" t="shared" si="3" ref="E14:M14">+E12+E13</f>
        <v>11083.581</v>
      </c>
      <c r="F14" s="3">
        <f t="shared" si="3"/>
        <v>111095.33600000001</v>
      </c>
      <c r="G14" s="3">
        <f t="shared" si="3"/>
        <v>3351.627</v>
      </c>
      <c r="H14" s="3">
        <f t="shared" si="3"/>
        <v>10554.764</v>
      </c>
      <c r="I14" s="3">
        <f t="shared" si="3"/>
        <v>0</v>
      </c>
      <c r="J14" s="3">
        <f t="shared" si="3"/>
        <v>0</v>
      </c>
      <c r="K14" s="3">
        <f t="shared" si="3"/>
        <v>4364.966</v>
      </c>
      <c r="L14" s="3">
        <f t="shared" si="3"/>
        <v>3945.04</v>
      </c>
      <c r="M14" s="3">
        <f t="shared" si="3"/>
        <v>341.734</v>
      </c>
    </row>
    <row r="15" spans="1:13" ht="12.75">
      <c r="A15" t="s">
        <v>27</v>
      </c>
      <c r="B15" t="s">
        <v>28</v>
      </c>
      <c r="C15" s="4">
        <f t="shared" si="1"/>
        <v>80131.63</v>
      </c>
      <c r="D15" s="4">
        <v>27644.925</v>
      </c>
      <c r="E15" s="4">
        <v>27178.116</v>
      </c>
      <c r="F15" s="4">
        <v>9837.161</v>
      </c>
      <c r="G15" s="4">
        <v>3632.278</v>
      </c>
      <c r="H15" s="4">
        <v>3451.259</v>
      </c>
      <c r="I15" s="4">
        <v>0</v>
      </c>
      <c r="J15" s="4">
        <v>0</v>
      </c>
      <c r="K15" s="4">
        <v>3724.55</v>
      </c>
      <c r="L15" s="4">
        <v>2773.786</v>
      </c>
      <c r="M15" s="4">
        <v>1889.555</v>
      </c>
    </row>
    <row r="16" spans="1:13" ht="12.75">
      <c r="A16" t="s">
        <v>27</v>
      </c>
      <c r="B16" t="s">
        <v>18</v>
      </c>
      <c r="C16" s="4">
        <f t="shared" si="1"/>
        <v>58989.969</v>
      </c>
      <c r="D16" s="4">
        <v>0</v>
      </c>
      <c r="E16" s="4">
        <v>0</v>
      </c>
      <c r="F16" s="4">
        <v>58989.969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</row>
    <row r="17" spans="1:13" ht="12.75">
      <c r="A17" s="5" t="s">
        <v>29</v>
      </c>
      <c r="C17" s="3">
        <f t="shared" si="1"/>
        <v>139121.599</v>
      </c>
      <c r="D17" s="3">
        <f>+D15+D16</f>
        <v>27644.925</v>
      </c>
      <c r="E17" s="3">
        <f aca="true" t="shared" si="4" ref="E17:M17">+E15+E16</f>
        <v>27178.116</v>
      </c>
      <c r="F17" s="3">
        <f t="shared" si="4"/>
        <v>68827.13</v>
      </c>
      <c r="G17" s="3">
        <f t="shared" si="4"/>
        <v>3632.278</v>
      </c>
      <c r="H17" s="3">
        <f t="shared" si="4"/>
        <v>3451.259</v>
      </c>
      <c r="I17" s="3">
        <f t="shared" si="4"/>
        <v>0</v>
      </c>
      <c r="J17" s="3">
        <f t="shared" si="4"/>
        <v>0</v>
      </c>
      <c r="K17" s="3">
        <f t="shared" si="4"/>
        <v>3724.55</v>
      </c>
      <c r="L17" s="3">
        <f t="shared" si="4"/>
        <v>2773.786</v>
      </c>
      <c r="M17" s="3">
        <f t="shared" si="4"/>
        <v>1889.555</v>
      </c>
    </row>
    <row r="18" spans="1:13" ht="12.75">
      <c r="A18" t="s">
        <v>30</v>
      </c>
      <c r="B18" t="s">
        <v>31</v>
      </c>
      <c r="C18" s="6">
        <f t="shared" si="1"/>
        <v>29905.270999999997</v>
      </c>
      <c r="D18" s="4">
        <v>7965.151</v>
      </c>
      <c r="E18" s="4">
        <v>4588.61</v>
      </c>
      <c r="F18" s="4">
        <v>11267.446</v>
      </c>
      <c r="G18" s="4">
        <v>734.047</v>
      </c>
      <c r="H18" s="4">
        <v>2460.844</v>
      </c>
      <c r="I18" s="4">
        <v>0</v>
      </c>
      <c r="J18" s="4">
        <v>0</v>
      </c>
      <c r="K18" s="4">
        <v>1210.355</v>
      </c>
      <c r="L18" s="4">
        <v>1678.818</v>
      </c>
      <c r="M18" s="4">
        <v>0</v>
      </c>
    </row>
    <row r="19" spans="1:13" ht="12.75">
      <c r="A19" t="s">
        <v>30</v>
      </c>
      <c r="B19" t="s">
        <v>18</v>
      </c>
      <c r="C19" s="6">
        <f t="shared" si="1"/>
        <v>68696.478</v>
      </c>
      <c r="D19" s="4">
        <v>0</v>
      </c>
      <c r="E19" s="4">
        <v>0</v>
      </c>
      <c r="F19" s="4">
        <v>68696.478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ht="12.75">
      <c r="A20" t="s">
        <v>30</v>
      </c>
      <c r="B20" t="s">
        <v>32</v>
      </c>
      <c r="C20" s="6">
        <f t="shared" si="1"/>
        <v>4940.11</v>
      </c>
      <c r="D20" s="4">
        <v>1856.868</v>
      </c>
      <c r="E20" s="4">
        <v>1747.696</v>
      </c>
      <c r="F20" s="4">
        <v>5.6</v>
      </c>
      <c r="G20" s="4">
        <v>194.47</v>
      </c>
      <c r="H20" s="4">
        <v>647.208</v>
      </c>
      <c r="I20" s="4">
        <v>0</v>
      </c>
      <c r="J20" s="4">
        <v>0</v>
      </c>
      <c r="K20" s="4">
        <v>274.24</v>
      </c>
      <c r="L20" s="4">
        <v>214.028</v>
      </c>
      <c r="M20" s="4">
        <v>0</v>
      </c>
    </row>
    <row r="21" spans="1:13" ht="12.75">
      <c r="A21" s="5" t="s">
        <v>33</v>
      </c>
      <c r="C21" s="3">
        <f t="shared" si="1"/>
        <v>103541.85900000001</v>
      </c>
      <c r="D21" s="3">
        <f>+D18+D19+D20</f>
        <v>9822.019</v>
      </c>
      <c r="E21" s="3">
        <f aca="true" t="shared" si="5" ref="E21:M21">+E18+E19+E20</f>
        <v>6336.306</v>
      </c>
      <c r="F21" s="3">
        <f t="shared" si="5"/>
        <v>79969.524</v>
      </c>
      <c r="G21" s="3">
        <f t="shared" si="5"/>
        <v>928.517</v>
      </c>
      <c r="H21" s="3">
        <f t="shared" si="5"/>
        <v>3108.052</v>
      </c>
      <c r="I21" s="3">
        <f t="shared" si="5"/>
        <v>0</v>
      </c>
      <c r="J21" s="3">
        <f t="shared" si="5"/>
        <v>0</v>
      </c>
      <c r="K21" s="3">
        <f t="shared" si="5"/>
        <v>1484.595</v>
      </c>
      <c r="L21" s="3">
        <f t="shared" si="5"/>
        <v>1892.846</v>
      </c>
      <c r="M21" s="3">
        <f t="shared" si="5"/>
        <v>0</v>
      </c>
    </row>
    <row r="22" spans="1:13" ht="12.75">
      <c r="A22" t="s">
        <v>34</v>
      </c>
      <c r="B22" t="s">
        <v>18</v>
      </c>
      <c r="C22" s="6">
        <f t="shared" si="1"/>
        <v>4829.921</v>
      </c>
      <c r="D22" s="4">
        <v>331.75</v>
      </c>
      <c r="E22" s="4">
        <v>62.32</v>
      </c>
      <c r="F22" s="4">
        <v>0</v>
      </c>
      <c r="G22" s="4">
        <v>0</v>
      </c>
      <c r="H22" s="4">
        <v>521.181</v>
      </c>
      <c r="I22" s="4">
        <v>0</v>
      </c>
      <c r="J22" s="4">
        <v>0</v>
      </c>
      <c r="K22" s="4">
        <v>3817.4</v>
      </c>
      <c r="L22" s="4">
        <v>97.27</v>
      </c>
      <c r="M22" s="4">
        <v>0</v>
      </c>
    </row>
    <row r="23" spans="1:13" ht="12.75">
      <c r="A23" s="5" t="s">
        <v>35</v>
      </c>
      <c r="C23" s="3">
        <f t="shared" si="1"/>
        <v>4829.921</v>
      </c>
      <c r="D23" s="3">
        <f>+D22</f>
        <v>331.75</v>
      </c>
      <c r="E23" s="3">
        <f aca="true" t="shared" si="6" ref="E23:M23">+E22</f>
        <v>62.32</v>
      </c>
      <c r="F23" s="3">
        <f t="shared" si="6"/>
        <v>0</v>
      </c>
      <c r="G23" s="3">
        <f t="shared" si="6"/>
        <v>0</v>
      </c>
      <c r="H23" s="3">
        <f t="shared" si="6"/>
        <v>521.181</v>
      </c>
      <c r="I23" s="3">
        <f t="shared" si="6"/>
        <v>0</v>
      </c>
      <c r="J23" s="3">
        <f t="shared" si="6"/>
        <v>0</v>
      </c>
      <c r="K23" s="3">
        <f t="shared" si="6"/>
        <v>3817.4</v>
      </c>
      <c r="L23" s="3">
        <f t="shared" si="6"/>
        <v>97.27</v>
      </c>
      <c r="M23" s="3">
        <f t="shared" si="6"/>
        <v>0</v>
      </c>
    </row>
    <row r="24" spans="1:13" ht="12.75">
      <c r="A24" t="s">
        <v>36</v>
      </c>
      <c r="B24" t="s">
        <v>37</v>
      </c>
      <c r="C24" s="6">
        <f t="shared" si="1"/>
        <v>14342.430999999999</v>
      </c>
      <c r="D24" s="4">
        <v>5115.365</v>
      </c>
      <c r="E24" s="4">
        <v>2103.514</v>
      </c>
      <c r="F24" s="4">
        <v>4748.367</v>
      </c>
      <c r="G24" s="4">
        <v>324.873</v>
      </c>
      <c r="H24" s="4">
        <v>732.999</v>
      </c>
      <c r="I24" s="4">
        <v>0</v>
      </c>
      <c r="J24" s="4">
        <v>0</v>
      </c>
      <c r="K24" s="4">
        <v>0</v>
      </c>
      <c r="L24" s="4">
        <v>1317.313</v>
      </c>
      <c r="M24" s="4">
        <v>0</v>
      </c>
    </row>
    <row r="25" spans="1:13" ht="12.75">
      <c r="A25" s="5" t="s">
        <v>38</v>
      </c>
      <c r="C25" s="3">
        <f t="shared" si="1"/>
        <v>14342.430999999999</v>
      </c>
      <c r="D25" s="3">
        <f>+D24</f>
        <v>5115.365</v>
      </c>
      <c r="E25" s="3">
        <f aca="true" t="shared" si="7" ref="E25:M25">+E24</f>
        <v>2103.514</v>
      </c>
      <c r="F25" s="3">
        <f t="shared" si="7"/>
        <v>4748.367</v>
      </c>
      <c r="G25" s="3">
        <f t="shared" si="7"/>
        <v>324.873</v>
      </c>
      <c r="H25" s="3">
        <f t="shared" si="7"/>
        <v>732.999</v>
      </c>
      <c r="I25" s="3">
        <f t="shared" si="7"/>
        <v>0</v>
      </c>
      <c r="J25" s="3">
        <f t="shared" si="7"/>
        <v>0</v>
      </c>
      <c r="K25" s="3">
        <f t="shared" si="7"/>
        <v>0</v>
      </c>
      <c r="L25" s="3">
        <f t="shared" si="7"/>
        <v>1317.313</v>
      </c>
      <c r="M25" s="3">
        <f t="shared" si="7"/>
        <v>0</v>
      </c>
    </row>
    <row r="26" spans="1:13" ht="12.75">
      <c r="A26" t="s">
        <v>39</v>
      </c>
      <c r="B26" t="s">
        <v>18</v>
      </c>
      <c r="C26" s="6">
        <f t="shared" si="1"/>
        <v>108868.10199999998</v>
      </c>
      <c r="D26" s="4">
        <v>25640.77</v>
      </c>
      <c r="E26" s="4">
        <v>14784.311</v>
      </c>
      <c r="F26" s="4">
        <v>58291.651</v>
      </c>
      <c r="G26" s="4">
        <v>0</v>
      </c>
      <c r="H26" s="4">
        <v>2882.98</v>
      </c>
      <c r="I26" s="4">
        <v>0</v>
      </c>
      <c r="J26" s="4">
        <v>0</v>
      </c>
      <c r="K26" s="4">
        <v>4807.418</v>
      </c>
      <c r="L26" s="4">
        <v>1813.462</v>
      </c>
      <c r="M26" s="4">
        <v>647.51</v>
      </c>
    </row>
    <row r="27" spans="1:13" ht="12.75">
      <c r="A27" t="s">
        <v>39</v>
      </c>
      <c r="B27" t="s">
        <v>40</v>
      </c>
      <c r="C27" s="6">
        <f t="shared" si="1"/>
        <v>17495.454999999998</v>
      </c>
      <c r="D27" s="4">
        <v>3188.309</v>
      </c>
      <c r="E27" s="4">
        <v>1897.239</v>
      </c>
      <c r="F27" s="4">
        <v>9397.523</v>
      </c>
      <c r="G27" s="4">
        <v>254.731</v>
      </c>
      <c r="H27" s="4">
        <v>816.896</v>
      </c>
      <c r="I27" s="4">
        <v>0</v>
      </c>
      <c r="J27" s="4">
        <v>0</v>
      </c>
      <c r="K27" s="4">
        <v>183.351</v>
      </c>
      <c r="L27" s="4">
        <v>1714.252</v>
      </c>
      <c r="M27" s="4">
        <v>43.154</v>
      </c>
    </row>
    <row r="28" spans="1:13" ht="12.75">
      <c r="A28" s="5" t="s">
        <v>41</v>
      </c>
      <c r="C28" s="3">
        <f t="shared" si="1"/>
        <v>126363.55700000002</v>
      </c>
      <c r="D28" s="3">
        <f>+D26+D27</f>
        <v>28829.079</v>
      </c>
      <c r="E28" s="3">
        <f aca="true" t="shared" si="8" ref="E28:M28">+E26+E27</f>
        <v>16681.55</v>
      </c>
      <c r="F28" s="3">
        <f t="shared" si="8"/>
        <v>67689.174</v>
      </c>
      <c r="G28" s="3">
        <f t="shared" si="8"/>
        <v>254.731</v>
      </c>
      <c r="H28" s="3">
        <f t="shared" si="8"/>
        <v>3699.876</v>
      </c>
      <c r="I28" s="3">
        <f t="shared" si="8"/>
        <v>0</v>
      </c>
      <c r="J28" s="3">
        <f t="shared" si="8"/>
        <v>0</v>
      </c>
      <c r="K28" s="3">
        <f t="shared" si="8"/>
        <v>4990.768999999999</v>
      </c>
      <c r="L28" s="3">
        <f t="shared" si="8"/>
        <v>3527.714</v>
      </c>
      <c r="M28" s="3">
        <f t="shared" si="8"/>
        <v>690.664</v>
      </c>
    </row>
    <row r="29" spans="1:13" ht="12.75">
      <c r="A29" t="s">
        <v>42</v>
      </c>
      <c r="B29" t="s">
        <v>43</v>
      </c>
      <c r="C29" s="6">
        <f t="shared" si="1"/>
        <v>813.121</v>
      </c>
      <c r="D29" s="4">
        <v>238.125</v>
      </c>
      <c r="E29" s="4">
        <v>106.477</v>
      </c>
      <c r="F29" s="4">
        <v>139.186</v>
      </c>
      <c r="G29" s="4">
        <v>0</v>
      </c>
      <c r="H29" s="4">
        <v>52.8</v>
      </c>
      <c r="I29" s="4">
        <v>0</v>
      </c>
      <c r="J29" s="4">
        <v>0</v>
      </c>
      <c r="K29" s="4">
        <v>0</v>
      </c>
      <c r="L29" s="4">
        <v>276.533</v>
      </c>
      <c r="M29" s="4">
        <v>0</v>
      </c>
    </row>
    <row r="30" spans="1:13" ht="12.75">
      <c r="A30" t="s">
        <v>42</v>
      </c>
      <c r="B30" t="s">
        <v>44</v>
      </c>
      <c r="C30" s="6">
        <f t="shared" si="1"/>
        <v>4322.676</v>
      </c>
      <c r="D30" s="4">
        <v>1794.655</v>
      </c>
      <c r="E30" s="4">
        <v>349.907</v>
      </c>
      <c r="F30" s="4">
        <v>1745.962</v>
      </c>
      <c r="G30" s="4">
        <v>0</v>
      </c>
      <c r="H30" s="4">
        <v>211.4</v>
      </c>
      <c r="I30" s="4">
        <v>0</v>
      </c>
      <c r="J30" s="4">
        <v>0</v>
      </c>
      <c r="K30" s="4">
        <v>0</v>
      </c>
      <c r="L30" s="4">
        <v>220.752</v>
      </c>
      <c r="M30" s="4">
        <v>0</v>
      </c>
    </row>
    <row r="31" spans="1:13" ht="12.75">
      <c r="A31" t="s">
        <v>42</v>
      </c>
      <c r="B31" t="s">
        <v>45</v>
      </c>
      <c r="C31" s="6">
        <f t="shared" si="1"/>
        <v>14224.309</v>
      </c>
      <c r="D31" s="4">
        <v>4397.642</v>
      </c>
      <c r="E31" s="4">
        <v>874.912</v>
      </c>
      <c r="F31" s="4">
        <v>6006.834</v>
      </c>
      <c r="G31" s="4">
        <v>0</v>
      </c>
      <c r="H31" s="4">
        <v>793.258</v>
      </c>
      <c r="I31" s="4">
        <v>0</v>
      </c>
      <c r="J31" s="4">
        <v>0</v>
      </c>
      <c r="K31" s="4">
        <v>69.233</v>
      </c>
      <c r="L31" s="4">
        <v>2082.43</v>
      </c>
      <c r="M31" s="4">
        <v>0</v>
      </c>
    </row>
    <row r="32" spans="1:13" ht="12.75">
      <c r="A32" t="s">
        <v>42</v>
      </c>
      <c r="B32" t="s">
        <v>18</v>
      </c>
      <c r="C32" s="6">
        <f t="shared" si="1"/>
        <v>803.343</v>
      </c>
      <c r="D32" s="4">
        <v>221.868</v>
      </c>
      <c r="E32" s="4">
        <v>406.66</v>
      </c>
      <c r="F32" s="4">
        <v>0</v>
      </c>
      <c r="G32" s="4">
        <v>0</v>
      </c>
      <c r="H32" s="4">
        <v>35.044</v>
      </c>
      <c r="I32" s="4">
        <v>0</v>
      </c>
      <c r="J32" s="4">
        <v>0</v>
      </c>
      <c r="K32" s="4">
        <v>18.073</v>
      </c>
      <c r="L32" s="4">
        <v>121.698</v>
      </c>
      <c r="M32" s="4">
        <v>0</v>
      </c>
    </row>
    <row r="33" spans="1:13" ht="12.75">
      <c r="A33" s="5" t="s">
        <v>46</v>
      </c>
      <c r="C33" s="3">
        <f t="shared" si="1"/>
        <v>20163.449</v>
      </c>
      <c r="D33" s="3">
        <f>+D29+D30+D31+D32</f>
        <v>6652.29</v>
      </c>
      <c r="E33" s="3">
        <f aca="true" t="shared" si="9" ref="E33:M33">+E29+E30+E31+E32</f>
        <v>1737.9560000000001</v>
      </c>
      <c r="F33" s="3">
        <f t="shared" si="9"/>
        <v>7891.982</v>
      </c>
      <c r="G33" s="3">
        <f t="shared" si="9"/>
        <v>0</v>
      </c>
      <c r="H33" s="3">
        <f t="shared" si="9"/>
        <v>1092.5020000000002</v>
      </c>
      <c r="I33" s="3">
        <f t="shared" si="9"/>
        <v>0</v>
      </c>
      <c r="J33" s="3">
        <f t="shared" si="9"/>
        <v>0</v>
      </c>
      <c r="K33" s="3">
        <f t="shared" si="9"/>
        <v>87.30600000000001</v>
      </c>
      <c r="L33" s="3">
        <f t="shared" si="9"/>
        <v>2701.4129999999996</v>
      </c>
      <c r="M33" s="3">
        <f t="shared" si="9"/>
        <v>0</v>
      </c>
    </row>
    <row r="34" spans="1:13" ht="12.75">
      <c r="A34" t="s">
        <v>47</v>
      </c>
      <c r="B34" t="s">
        <v>18</v>
      </c>
      <c r="C34" s="6">
        <f t="shared" si="1"/>
        <v>37842.51</v>
      </c>
      <c r="D34" s="4">
        <v>17647.046</v>
      </c>
      <c r="E34" s="4">
        <v>11603.879</v>
      </c>
      <c r="F34" s="4">
        <v>1893.509</v>
      </c>
      <c r="G34" s="4">
        <v>0</v>
      </c>
      <c r="H34" s="4">
        <v>2508.354</v>
      </c>
      <c r="I34" s="4"/>
      <c r="J34" s="4">
        <v>0</v>
      </c>
      <c r="K34" s="4">
        <v>2818.111</v>
      </c>
      <c r="L34" s="4">
        <v>1100.802</v>
      </c>
      <c r="M34" s="4">
        <v>270.809</v>
      </c>
    </row>
    <row r="35" spans="1:13" ht="12.75">
      <c r="A35" s="5" t="s">
        <v>48</v>
      </c>
      <c r="C35" s="3">
        <f t="shared" si="1"/>
        <v>37842.51</v>
      </c>
      <c r="D35" s="3">
        <f>+D34</f>
        <v>17647.046</v>
      </c>
      <c r="E35" s="3">
        <f aca="true" t="shared" si="10" ref="E35:M35">+E34</f>
        <v>11603.879</v>
      </c>
      <c r="F35" s="3">
        <f t="shared" si="10"/>
        <v>1893.509</v>
      </c>
      <c r="G35" s="3">
        <f t="shared" si="10"/>
        <v>0</v>
      </c>
      <c r="H35" s="3">
        <f t="shared" si="10"/>
        <v>2508.354</v>
      </c>
      <c r="I35" s="3">
        <f t="shared" si="10"/>
        <v>0</v>
      </c>
      <c r="J35" s="3">
        <f t="shared" si="10"/>
        <v>0</v>
      </c>
      <c r="K35" s="3">
        <f t="shared" si="10"/>
        <v>2818.111</v>
      </c>
      <c r="L35" s="3">
        <f t="shared" si="10"/>
        <v>1100.802</v>
      </c>
      <c r="M35" s="3">
        <f t="shared" si="10"/>
        <v>270.809</v>
      </c>
    </row>
    <row r="36" spans="1:13" ht="12.75">
      <c r="A36" t="s">
        <v>49</v>
      </c>
      <c r="B36" t="s">
        <v>18</v>
      </c>
      <c r="C36" s="6">
        <f t="shared" si="1"/>
        <v>48464.98299999999</v>
      </c>
      <c r="D36" s="4">
        <v>24217.875</v>
      </c>
      <c r="E36" s="4">
        <v>14013.383</v>
      </c>
      <c r="F36" s="4">
        <v>343.628</v>
      </c>
      <c r="G36" s="4">
        <v>0</v>
      </c>
      <c r="H36" s="4">
        <v>4064.454</v>
      </c>
      <c r="I36" s="4">
        <v>0</v>
      </c>
      <c r="J36" s="4">
        <v>0</v>
      </c>
      <c r="K36" s="4">
        <v>5175.886</v>
      </c>
      <c r="L36" s="4">
        <v>464.448</v>
      </c>
      <c r="M36" s="4">
        <v>185.309</v>
      </c>
    </row>
    <row r="37" spans="1:13" ht="12.75">
      <c r="A37" t="s">
        <v>49</v>
      </c>
      <c r="B37" s="7" t="s">
        <v>50</v>
      </c>
      <c r="C37" s="8">
        <f t="shared" si="1"/>
        <v>1502.555</v>
      </c>
      <c r="D37" s="9">
        <v>773.502</v>
      </c>
      <c r="E37" s="9">
        <v>279.333</v>
      </c>
      <c r="F37" s="9">
        <v>0</v>
      </c>
      <c r="G37" s="9">
        <v>0</v>
      </c>
      <c r="H37" s="9">
        <v>348.761</v>
      </c>
      <c r="I37" s="9">
        <v>0</v>
      </c>
      <c r="J37" s="9">
        <v>0</v>
      </c>
      <c r="K37" s="9">
        <v>9.796</v>
      </c>
      <c r="L37" s="9">
        <v>91.163</v>
      </c>
      <c r="M37" s="9">
        <v>0</v>
      </c>
    </row>
    <row r="38" spans="1:13" ht="12.75">
      <c r="A38" t="s">
        <v>49</v>
      </c>
      <c r="B38" t="s">
        <v>51</v>
      </c>
      <c r="C38" s="6">
        <f t="shared" si="1"/>
        <v>18869.137000000002</v>
      </c>
      <c r="D38" s="4">
        <v>3889.915</v>
      </c>
      <c r="E38" s="4">
        <v>1283.275</v>
      </c>
      <c r="F38" s="4">
        <v>8940.476</v>
      </c>
      <c r="G38" s="4">
        <v>251.187</v>
      </c>
      <c r="H38" s="4">
        <v>895.478</v>
      </c>
      <c r="I38" s="4">
        <v>0</v>
      </c>
      <c r="J38" s="4">
        <v>1510.083</v>
      </c>
      <c r="K38" s="4">
        <v>195.758</v>
      </c>
      <c r="L38" s="4">
        <v>1902.965</v>
      </c>
      <c r="M38" s="4">
        <v>0</v>
      </c>
    </row>
    <row r="39" spans="1:13" ht="12.75">
      <c r="A39" t="s">
        <v>49</v>
      </c>
      <c r="B39" t="s">
        <v>52</v>
      </c>
      <c r="C39" s="6">
        <f t="shared" si="1"/>
        <v>2585.7420000000006</v>
      </c>
      <c r="D39" s="4">
        <v>880.398</v>
      </c>
      <c r="E39" s="4">
        <v>471.787</v>
      </c>
      <c r="F39" s="4">
        <v>0</v>
      </c>
      <c r="G39" s="4">
        <v>0</v>
      </c>
      <c r="H39" s="4">
        <v>460.612</v>
      </c>
      <c r="I39" s="4">
        <v>0</v>
      </c>
      <c r="J39" s="4">
        <v>285.253</v>
      </c>
      <c r="K39" s="4">
        <v>77.581</v>
      </c>
      <c r="L39" s="4">
        <v>403.945</v>
      </c>
      <c r="M39" s="4">
        <v>6.166</v>
      </c>
    </row>
    <row r="40" spans="1:13" ht="12.75">
      <c r="A40" s="5" t="s">
        <v>53</v>
      </c>
      <c r="C40" s="3">
        <f t="shared" si="1"/>
        <v>71422.417</v>
      </c>
      <c r="D40" s="3">
        <f>+D36+D37+D38+D39</f>
        <v>29761.690000000002</v>
      </c>
      <c r="E40" s="3">
        <f aca="true" t="shared" si="11" ref="E40:M40">+E36+E37+E38+E39</f>
        <v>16047.778</v>
      </c>
      <c r="F40" s="3">
        <f t="shared" si="11"/>
        <v>9284.104000000001</v>
      </c>
      <c r="G40" s="3">
        <f t="shared" si="11"/>
        <v>251.187</v>
      </c>
      <c r="H40" s="3">
        <f t="shared" si="11"/>
        <v>5769.305</v>
      </c>
      <c r="I40" s="3">
        <f t="shared" si="11"/>
        <v>0</v>
      </c>
      <c r="J40" s="3">
        <f t="shared" si="11"/>
        <v>1795.336</v>
      </c>
      <c r="K40" s="3">
        <f t="shared" si="11"/>
        <v>5459.021000000001</v>
      </c>
      <c r="L40" s="3">
        <f t="shared" si="11"/>
        <v>2862.521</v>
      </c>
      <c r="M40" s="3">
        <f t="shared" si="11"/>
        <v>191.475</v>
      </c>
    </row>
    <row r="41" spans="1:13" ht="12.75">
      <c r="A41" t="s">
        <v>54</v>
      </c>
      <c r="B41" t="s">
        <v>18</v>
      </c>
      <c r="C41" s="6">
        <f t="shared" si="1"/>
        <v>15616.565</v>
      </c>
      <c r="D41" s="4">
        <v>5280.72</v>
      </c>
      <c r="E41" s="4">
        <v>3375.167</v>
      </c>
      <c r="F41" s="4">
        <v>77.527</v>
      </c>
      <c r="G41" s="4">
        <v>0</v>
      </c>
      <c r="H41" s="4">
        <v>1391.849</v>
      </c>
      <c r="I41" s="4">
        <v>0</v>
      </c>
      <c r="J41" s="4">
        <v>0</v>
      </c>
      <c r="K41" s="4">
        <v>3726.989</v>
      </c>
      <c r="L41" s="4">
        <v>1710.516</v>
      </c>
      <c r="M41" s="4">
        <v>53.797</v>
      </c>
    </row>
    <row r="42" spans="1:13" ht="12.75">
      <c r="A42" t="s">
        <v>54</v>
      </c>
      <c r="B42" t="s">
        <v>55</v>
      </c>
      <c r="C42" s="6">
        <f t="shared" si="1"/>
        <v>37.334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37.334</v>
      </c>
      <c r="M42" s="4">
        <v>0</v>
      </c>
    </row>
    <row r="43" spans="1:13" ht="12.75">
      <c r="A43" s="5" t="s">
        <v>56</v>
      </c>
      <c r="C43" s="3">
        <f t="shared" si="1"/>
        <v>15653.899000000001</v>
      </c>
      <c r="D43" s="3">
        <f>+D41+D42</f>
        <v>5280.72</v>
      </c>
      <c r="E43" s="3">
        <f aca="true" t="shared" si="12" ref="E43:M43">+E41+E42</f>
        <v>3375.167</v>
      </c>
      <c r="F43" s="3">
        <f t="shared" si="12"/>
        <v>77.527</v>
      </c>
      <c r="G43" s="3">
        <f t="shared" si="12"/>
        <v>0</v>
      </c>
      <c r="H43" s="3">
        <f t="shared" si="12"/>
        <v>1391.849</v>
      </c>
      <c r="I43" s="3">
        <f t="shared" si="12"/>
        <v>0</v>
      </c>
      <c r="J43" s="3">
        <f t="shared" si="12"/>
        <v>0</v>
      </c>
      <c r="K43" s="3">
        <f t="shared" si="12"/>
        <v>3726.989</v>
      </c>
      <c r="L43" s="3">
        <f t="shared" si="12"/>
        <v>1747.8500000000001</v>
      </c>
      <c r="M43" s="3">
        <f t="shared" si="12"/>
        <v>53.797</v>
      </c>
    </row>
    <row r="44" spans="1:13" ht="12.75">
      <c r="A44" t="s">
        <v>57</v>
      </c>
      <c r="B44" t="s">
        <v>18</v>
      </c>
      <c r="C44" s="6">
        <f t="shared" si="1"/>
        <v>24745.494</v>
      </c>
      <c r="D44" s="4">
        <v>10272.123</v>
      </c>
      <c r="E44" s="4">
        <v>8572.335</v>
      </c>
      <c r="F44" s="4">
        <v>1601.606</v>
      </c>
      <c r="G44" s="4">
        <v>0</v>
      </c>
      <c r="H44" s="4">
        <v>2205.222</v>
      </c>
      <c r="I44" s="4">
        <v>0</v>
      </c>
      <c r="J44" s="4">
        <v>0</v>
      </c>
      <c r="K44" s="4">
        <v>784.841</v>
      </c>
      <c r="L44" s="4">
        <v>1205.887</v>
      </c>
      <c r="M44" s="4">
        <v>103.48</v>
      </c>
    </row>
    <row r="45" spans="1:13" ht="12.75">
      <c r="A45" t="s">
        <v>57</v>
      </c>
      <c r="B45" t="s">
        <v>58</v>
      </c>
      <c r="C45" s="6">
        <f t="shared" si="1"/>
        <v>2101.844</v>
      </c>
      <c r="D45" s="4">
        <v>227.593</v>
      </c>
      <c r="E45" s="4">
        <v>109.045</v>
      </c>
      <c r="F45" s="4">
        <v>685.908</v>
      </c>
      <c r="G45" s="4">
        <v>0</v>
      </c>
      <c r="H45" s="4">
        <v>82.362</v>
      </c>
      <c r="I45" s="4">
        <v>0</v>
      </c>
      <c r="J45" s="4">
        <v>0</v>
      </c>
      <c r="K45" s="4">
        <v>0</v>
      </c>
      <c r="L45" s="4">
        <v>996.936</v>
      </c>
      <c r="M45" s="4">
        <v>0</v>
      </c>
    </row>
    <row r="46" spans="1:13" ht="12.75">
      <c r="A46" s="5" t="s">
        <v>59</v>
      </c>
      <c r="C46" s="3">
        <f t="shared" si="1"/>
        <v>26847.337999999996</v>
      </c>
      <c r="D46" s="3">
        <f>+D44+D45</f>
        <v>10499.716</v>
      </c>
      <c r="E46" s="3">
        <f aca="true" t="shared" si="13" ref="E46:M46">+E44+E45</f>
        <v>8681.38</v>
      </c>
      <c r="F46" s="3">
        <f t="shared" si="13"/>
        <v>2287.514</v>
      </c>
      <c r="G46" s="3">
        <f t="shared" si="13"/>
        <v>0</v>
      </c>
      <c r="H46" s="3">
        <f t="shared" si="13"/>
        <v>2287.5840000000003</v>
      </c>
      <c r="I46" s="3">
        <f t="shared" si="13"/>
        <v>0</v>
      </c>
      <c r="J46" s="3">
        <f t="shared" si="13"/>
        <v>0</v>
      </c>
      <c r="K46" s="3">
        <f t="shared" si="13"/>
        <v>784.841</v>
      </c>
      <c r="L46" s="3">
        <f t="shared" si="13"/>
        <v>2202.823</v>
      </c>
      <c r="M46" s="3">
        <f t="shared" si="13"/>
        <v>103.48</v>
      </c>
    </row>
    <row r="47" spans="1:13" ht="12.75">
      <c r="A47" t="s">
        <v>60</v>
      </c>
      <c r="B47" t="s">
        <v>18</v>
      </c>
      <c r="C47" s="6">
        <f t="shared" si="1"/>
        <v>3082.009</v>
      </c>
      <c r="D47" s="4">
        <v>1301.89</v>
      </c>
      <c r="E47" s="4">
        <v>686.537</v>
      </c>
      <c r="F47" s="4">
        <v>0</v>
      </c>
      <c r="G47" s="4">
        <v>0</v>
      </c>
      <c r="H47" s="4">
        <v>326.87</v>
      </c>
      <c r="I47" s="4">
        <v>0</v>
      </c>
      <c r="J47" s="4">
        <v>0</v>
      </c>
      <c r="K47" s="4">
        <v>312.018</v>
      </c>
      <c r="L47" s="4">
        <v>448.858</v>
      </c>
      <c r="M47" s="4">
        <v>5.836</v>
      </c>
    </row>
    <row r="48" spans="1:13" ht="12.75">
      <c r="A48" s="5" t="s">
        <v>61</v>
      </c>
      <c r="C48" s="3">
        <f t="shared" si="1"/>
        <v>3082.009</v>
      </c>
      <c r="D48" s="3">
        <f>+D47</f>
        <v>1301.89</v>
      </c>
      <c r="E48" s="3">
        <f aca="true" t="shared" si="14" ref="E48:M48">+E47</f>
        <v>686.537</v>
      </c>
      <c r="F48" s="3">
        <f t="shared" si="14"/>
        <v>0</v>
      </c>
      <c r="G48" s="3">
        <f t="shared" si="14"/>
        <v>0</v>
      </c>
      <c r="H48" s="3">
        <f t="shared" si="14"/>
        <v>326.87</v>
      </c>
      <c r="I48" s="3">
        <f t="shared" si="14"/>
        <v>0</v>
      </c>
      <c r="J48" s="3">
        <f t="shared" si="14"/>
        <v>0</v>
      </c>
      <c r="K48" s="3">
        <f t="shared" si="14"/>
        <v>312.018</v>
      </c>
      <c r="L48" s="3">
        <f t="shared" si="14"/>
        <v>448.858</v>
      </c>
      <c r="M48" s="3">
        <f t="shared" si="14"/>
        <v>5.836</v>
      </c>
    </row>
    <row r="49" spans="1:13" ht="12.75">
      <c r="A49" t="s">
        <v>62</v>
      </c>
      <c r="B49" t="s">
        <v>63</v>
      </c>
      <c r="C49" s="6">
        <f t="shared" si="1"/>
        <v>30698.822</v>
      </c>
      <c r="D49" s="4">
        <v>11709.294</v>
      </c>
      <c r="E49" s="4">
        <v>5984.4</v>
      </c>
      <c r="F49" s="4">
        <v>8808.605</v>
      </c>
      <c r="G49" s="4">
        <v>0</v>
      </c>
      <c r="H49" s="4">
        <v>2736.313</v>
      </c>
      <c r="I49" s="4">
        <v>0</v>
      </c>
      <c r="J49" s="4">
        <v>0</v>
      </c>
      <c r="K49" s="4">
        <v>278.14</v>
      </c>
      <c r="L49" s="4">
        <v>1171.413</v>
      </c>
      <c r="M49" s="4">
        <v>10.657</v>
      </c>
    </row>
    <row r="50" spans="1:13" ht="12.75">
      <c r="A50" s="5" t="s">
        <v>64</v>
      </c>
      <c r="C50" s="3">
        <f t="shared" si="1"/>
        <v>30698.822</v>
      </c>
      <c r="D50" s="3">
        <f>+D49</f>
        <v>11709.294</v>
      </c>
      <c r="E50" s="3">
        <f aca="true" t="shared" si="15" ref="E50:M50">+E49</f>
        <v>5984.4</v>
      </c>
      <c r="F50" s="3">
        <f t="shared" si="15"/>
        <v>8808.605</v>
      </c>
      <c r="G50" s="3">
        <f t="shared" si="15"/>
        <v>0</v>
      </c>
      <c r="H50" s="3">
        <f t="shared" si="15"/>
        <v>2736.313</v>
      </c>
      <c r="I50" s="3">
        <f t="shared" si="15"/>
        <v>0</v>
      </c>
      <c r="J50" s="3">
        <f t="shared" si="15"/>
        <v>0</v>
      </c>
      <c r="K50" s="3">
        <f t="shared" si="15"/>
        <v>278.14</v>
      </c>
      <c r="L50" s="3">
        <f t="shared" si="15"/>
        <v>1171.413</v>
      </c>
      <c r="M50" s="3">
        <f t="shared" si="15"/>
        <v>10.657</v>
      </c>
    </row>
    <row r="51" spans="1:13" ht="12.75">
      <c r="A51" t="s">
        <v>65</v>
      </c>
      <c r="B51" t="s">
        <v>18</v>
      </c>
      <c r="C51" s="6">
        <f t="shared" si="1"/>
        <v>4988.956</v>
      </c>
      <c r="D51" s="4">
        <v>1270.388</v>
      </c>
      <c r="E51" s="4">
        <v>2281.319</v>
      </c>
      <c r="F51" s="4">
        <v>0</v>
      </c>
      <c r="G51" s="4">
        <v>0</v>
      </c>
      <c r="H51" s="4">
        <v>255.004</v>
      </c>
      <c r="I51" s="4">
        <v>0</v>
      </c>
      <c r="J51" s="4">
        <v>0</v>
      </c>
      <c r="K51" s="4">
        <v>415.535</v>
      </c>
      <c r="L51" s="4">
        <v>759.844</v>
      </c>
      <c r="M51" s="4">
        <v>6.866</v>
      </c>
    </row>
    <row r="52" spans="1:13" ht="12.75">
      <c r="A52" s="5" t="s">
        <v>66</v>
      </c>
      <c r="C52" s="3">
        <f t="shared" si="1"/>
        <v>4988.956</v>
      </c>
      <c r="D52" s="3">
        <f>+D51</f>
        <v>1270.388</v>
      </c>
      <c r="E52" s="3">
        <f aca="true" t="shared" si="16" ref="E52:M52">+E51</f>
        <v>2281.319</v>
      </c>
      <c r="F52" s="3">
        <f t="shared" si="16"/>
        <v>0</v>
      </c>
      <c r="G52" s="3">
        <f t="shared" si="16"/>
        <v>0</v>
      </c>
      <c r="H52" s="3">
        <f t="shared" si="16"/>
        <v>255.004</v>
      </c>
      <c r="I52" s="3">
        <f t="shared" si="16"/>
        <v>0</v>
      </c>
      <c r="J52" s="3">
        <f t="shared" si="16"/>
        <v>0</v>
      </c>
      <c r="K52" s="3">
        <f t="shared" si="16"/>
        <v>415.535</v>
      </c>
      <c r="L52" s="3">
        <f t="shared" si="16"/>
        <v>759.844</v>
      </c>
      <c r="M52" s="3">
        <f t="shared" si="16"/>
        <v>6.866</v>
      </c>
    </row>
    <row r="53" spans="1:13" ht="12.75">
      <c r="A53" t="s">
        <v>67</v>
      </c>
      <c r="B53" t="s">
        <v>68</v>
      </c>
      <c r="C53" s="6">
        <f t="shared" si="1"/>
        <v>20976.839</v>
      </c>
      <c r="D53" s="4">
        <v>7034.17</v>
      </c>
      <c r="E53" s="4">
        <v>3031.649</v>
      </c>
      <c r="F53" s="4">
        <v>6841.825</v>
      </c>
      <c r="G53" s="4">
        <v>217.322</v>
      </c>
      <c r="H53" s="4">
        <v>1235.695</v>
      </c>
      <c r="I53" s="4">
        <v>0</v>
      </c>
      <c r="J53" s="4">
        <v>0</v>
      </c>
      <c r="K53" s="4">
        <v>0</v>
      </c>
      <c r="L53" s="4">
        <v>2554.64</v>
      </c>
      <c r="M53" s="4">
        <v>61.538</v>
      </c>
    </row>
    <row r="54" spans="1:13" ht="12.75">
      <c r="A54" t="s">
        <v>67</v>
      </c>
      <c r="B54" t="s">
        <v>25</v>
      </c>
      <c r="C54" s="6">
        <f t="shared" si="1"/>
        <v>2398.2</v>
      </c>
      <c r="D54" s="4">
        <v>0</v>
      </c>
      <c r="E54" s="4">
        <v>0</v>
      </c>
      <c r="F54" s="4">
        <v>2398.2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</row>
    <row r="55" spans="1:13" ht="12.75">
      <c r="A55" s="5" t="s">
        <v>69</v>
      </c>
      <c r="C55" s="3">
        <f t="shared" si="1"/>
        <v>23375.038999999997</v>
      </c>
      <c r="D55" s="3">
        <f>+D53+D54</f>
        <v>7034.17</v>
      </c>
      <c r="E55" s="3">
        <f aca="true" t="shared" si="17" ref="E55:M55">+E53+E54</f>
        <v>3031.649</v>
      </c>
      <c r="F55" s="3">
        <f t="shared" si="17"/>
        <v>9240.025</v>
      </c>
      <c r="G55" s="3">
        <f t="shared" si="17"/>
        <v>217.322</v>
      </c>
      <c r="H55" s="3">
        <f t="shared" si="17"/>
        <v>1235.695</v>
      </c>
      <c r="I55" s="3">
        <f t="shared" si="17"/>
        <v>0</v>
      </c>
      <c r="J55" s="3">
        <f t="shared" si="17"/>
        <v>0</v>
      </c>
      <c r="K55" s="3">
        <f t="shared" si="17"/>
        <v>0</v>
      </c>
      <c r="L55" s="3">
        <f t="shared" si="17"/>
        <v>2554.64</v>
      </c>
      <c r="M55" s="3">
        <f t="shared" si="17"/>
        <v>61.538</v>
      </c>
    </row>
    <row r="56" spans="1:13" ht="12.75">
      <c r="A56" t="s">
        <v>70</v>
      </c>
      <c r="B56" t="s">
        <v>71</v>
      </c>
      <c r="C56" s="6">
        <f t="shared" si="1"/>
        <v>17601.701999999997</v>
      </c>
      <c r="D56" s="4">
        <v>3998.056</v>
      </c>
      <c r="E56" s="4">
        <v>709.347</v>
      </c>
      <c r="F56" s="4">
        <v>3865.408</v>
      </c>
      <c r="G56" s="4">
        <v>7812.709</v>
      </c>
      <c r="H56" s="4">
        <v>405.245</v>
      </c>
      <c r="I56" s="4">
        <v>0</v>
      </c>
      <c r="J56" s="4">
        <v>198.942</v>
      </c>
      <c r="K56" s="4">
        <v>0</v>
      </c>
      <c r="L56" s="4">
        <v>382.053</v>
      </c>
      <c r="M56" s="4">
        <v>229.942</v>
      </c>
    </row>
    <row r="57" spans="1:13" ht="12.75">
      <c r="A57" t="s">
        <v>70</v>
      </c>
      <c r="B57" t="s">
        <v>72</v>
      </c>
      <c r="C57" s="6">
        <f t="shared" si="1"/>
        <v>11558.155999999999</v>
      </c>
      <c r="D57" s="4">
        <v>998.121</v>
      </c>
      <c r="E57" s="4">
        <v>243.954</v>
      </c>
      <c r="F57" s="4">
        <v>5422.25</v>
      </c>
      <c r="G57" s="4">
        <v>0</v>
      </c>
      <c r="H57" s="4">
        <v>256.114</v>
      </c>
      <c r="I57" s="4">
        <v>0</v>
      </c>
      <c r="J57" s="4">
        <v>4099.561</v>
      </c>
      <c r="K57" s="4">
        <v>0</v>
      </c>
      <c r="L57" s="4">
        <v>538.156</v>
      </c>
      <c r="M57" s="4">
        <v>0</v>
      </c>
    </row>
    <row r="58" spans="1:13" ht="12.75">
      <c r="A58" t="s">
        <v>70</v>
      </c>
      <c r="B58" t="s">
        <v>73</v>
      </c>
      <c r="C58" s="6">
        <f t="shared" si="1"/>
        <v>17110.982</v>
      </c>
      <c r="D58" s="4">
        <v>6804.432</v>
      </c>
      <c r="E58" s="4">
        <v>8524.827</v>
      </c>
      <c r="F58" s="4">
        <v>0</v>
      </c>
      <c r="G58" s="4">
        <v>0</v>
      </c>
      <c r="H58" s="4">
        <v>563.513</v>
      </c>
      <c r="I58" s="4">
        <v>0</v>
      </c>
      <c r="J58" s="4">
        <v>0</v>
      </c>
      <c r="K58" s="4">
        <v>1218.21</v>
      </c>
      <c r="L58" s="4">
        <v>0</v>
      </c>
      <c r="M58" s="4">
        <v>0</v>
      </c>
    </row>
    <row r="59" spans="1:13" ht="12.75">
      <c r="A59" t="s">
        <v>70</v>
      </c>
      <c r="B59" t="s">
        <v>18</v>
      </c>
      <c r="C59" s="6">
        <f t="shared" si="1"/>
        <v>1257832.0600000003</v>
      </c>
      <c r="D59" s="4">
        <v>513564.592</v>
      </c>
      <c r="E59" s="4">
        <v>410539.208</v>
      </c>
      <c r="F59" s="4">
        <v>193957.647</v>
      </c>
      <c r="G59" s="4">
        <v>0</v>
      </c>
      <c r="H59" s="4">
        <v>35291.442</v>
      </c>
      <c r="I59" s="4">
        <v>0</v>
      </c>
      <c r="J59" s="4">
        <v>0</v>
      </c>
      <c r="K59" s="4">
        <v>88446.78</v>
      </c>
      <c r="L59" s="4">
        <v>6696.226</v>
      </c>
      <c r="M59" s="4">
        <v>9336.165</v>
      </c>
    </row>
    <row r="60" spans="1:13" ht="12.75">
      <c r="A60" t="s">
        <v>70</v>
      </c>
      <c r="B60" t="s">
        <v>25</v>
      </c>
      <c r="C60" s="6">
        <f t="shared" si="1"/>
        <v>38377.56</v>
      </c>
      <c r="D60" s="4">
        <v>0</v>
      </c>
      <c r="E60" s="4">
        <v>20631.87</v>
      </c>
      <c r="F60" s="4">
        <v>17745.69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</row>
    <row r="61" spans="1:13" ht="12.75">
      <c r="A61" s="5" t="s">
        <v>74</v>
      </c>
      <c r="C61" s="3">
        <f t="shared" si="1"/>
        <v>1342480.4600000002</v>
      </c>
      <c r="D61" s="3">
        <f>+D56+D57+D58+D59+D60</f>
        <v>525365.201</v>
      </c>
      <c r="E61" s="3">
        <f aca="true" t="shared" si="18" ref="E61:M61">+E56+E57+E58+E59+E60</f>
        <v>440649.206</v>
      </c>
      <c r="F61" s="3">
        <f t="shared" si="18"/>
        <v>220990.995</v>
      </c>
      <c r="G61" s="3">
        <f t="shared" si="18"/>
        <v>7812.709</v>
      </c>
      <c r="H61" s="3">
        <f t="shared" si="18"/>
        <v>36516.314000000006</v>
      </c>
      <c r="I61" s="3">
        <f t="shared" si="18"/>
        <v>0</v>
      </c>
      <c r="J61" s="3">
        <f t="shared" si="18"/>
        <v>4298.503</v>
      </c>
      <c r="K61" s="3">
        <f t="shared" si="18"/>
        <v>89664.99</v>
      </c>
      <c r="L61" s="3">
        <f t="shared" si="18"/>
        <v>7616.4349999999995</v>
      </c>
      <c r="M61" s="3">
        <f t="shared" si="18"/>
        <v>9566.107</v>
      </c>
    </row>
    <row r="62" spans="1:13" ht="12.75">
      <c r="A62" t="s">
        <v>75</v>
      </c>
      <c r="B62" t="s">
        <v>76</v>
      </c>
      <c r="C62" s="6">
        <f t="shared" si="1"/>
        <v>32270.186</v>
      </c>
      <c r="D62" s="4">
        <v>13119.3</v>
      </c>
      <c r="E62" s="4">
        <v>7039.024</v>
      </c>
      <c r="F62" s="4">
        <v>6236.851</v>
      </c>
      <c r="G62" s="4">
        <v>0</v>
      </c>
      <c r="H62" s="4">
        <v>4156.898</v>
      </c>
      <c r="I62" s="4">
        <v>0</v>
      </c>
      <c r="J62" s="4">
        <v>0</v>
      </c>
      <c r="K62" s="4">
        <v>0</v>
      </c>
      <c r="L62" s="4">
        <v>1718.113</v>
      </c>
      <c r="M62" s="4">
        <v>0</v>
      </c>
    </row>
    <row r="63" spans="1:13" ht="12.75">
      <c r="A63" t="s">
        <v>75</v>
      </c>
      <c r="B63" t="s">
        <v>58</v>
      </c>
      <c r="C63" s="6">
        <f t="shared" si="1"/>
        <v>4.093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4.093</v>
      </c>
      <c r="M63" s="4">
        <v>0</v>
      </c>
    </row>
    <row r="64" spans="1:13" ht="12.75">
      <c r="A64" t="s">
        <v>75</v>
      </c>
      <c r="B64" t="s">
        <v>25</v>
      </c>
      <c r="C64" s="6">
        <f t="shared" si="1"/>
        <v>12567.47</v>
      </c>
      <c r="D64" s="4">
        <v>0</v>
      </c>
      <c r="E64" s="4">
        <v>0</v>
      </c>
      <c r="F64" s="4">
        <v>12567.47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</row>
    <row r="65" spans="1:13" ht="12.75">
      <c r="A65" s="5" t="s">
        <v>77</v>
      </c>
      <c r="C65" s="3">
        <f t="shared" si="1"/>
        <v>44841.749</v>
      </c>
      <c r="D65" s="3">
        <f>+D62+D63+D64</f>
        <v>13119.3</v>
      </c>
      <c r="E65" s="3">
        <f aca="true" t="shared" si="19" ref="E65:M65">+E62+E63+E64</f>
        <v>7039.024</v>
      </c>
      <c r="F65" s="3">
        <f t="shared" si="19"/>
        <v>18804.321</v>
      </c>
      <c r="G65" s="3">
        <f t="shared" si="19"/>
        <v>0</v>
      </c>
      <c r="H65" s="3">
        <f t="shared" si="19"/>
        <v>4156.898</v>
      </c>
      <c r="I65" s="3">
        <f t="shared" si="19"/>
        <v>0</v>
      </c>
      <c r="J65" s="3">
        <f t="shared" si="19"/>
        <v>0</v>
      </c>
      <c r="K65" s="3">
        <f t="shared" si="19"/>
        <v>0</v>
      </c>
      <c r="L65" s="3">
        <f t="shared" si="19"/>
        <v>1722.2060000000001</v>
      </c>
      <c r="M65" s="3">
        <f t="shared" si="19"/>
        <v>0</v>
      </c>
    </row>
    <row r="66" spans="1:13" ht="12.75">
      <c r="A66" t="s">
        <v>78</v>
      </c>
      <c r="B66" t="s">
        <v>79</v>
      </c>
      <c r="C66" s="6">
        <f t="shared" si="1"/>
        <v>6708.892</v>
      </c>
      <c r="D66" s="4">
        <v>863.5</v>
      </c>
      <c r="E66" s="4">
        <v>270.648</v>
      </c>
      <c r="F66" s="4">
        <v>449.119</v>
      </c>
      <c r="G66" s="4">
        <v>46.75</v>
      </c>
      <c r="H66" s="4">
        <v>430.452</v>
      </c>
      <c r="I66" s="4">
        <v>0</v>
      </c>
      <c r="J66" s="4">
        <v>0</v>
      </c>
      <c r="K66" s="4">
        <v>106.047</v>
      </c>
      <c r="L66" s="4">
        <v>4542.376</v>
      </c>
      <c r="M66" s="4">
        <v>0</v>
      </c>
    </row>
    <row r="67" spans="1:13" ht="12.75">
      <c r="A67" t="s">
        <v>78</v>
      </c>
      <c r="B67" t="s">
        <v>18</v>
      </c>
      <c r="C67" s="6">
        <f t="shared" si="1"/>
        <v>18398.041999999998</v>
      </c>
      <c r="D67" s="4">
        <v>8387.45</v>
      </c>
      <c r="E67" s="4">
        <v>3592.689</v>
      </c>
      <c r="F67" s="4">
        <v>2614.558</v>
      </c>
      <c r="G67" s="4">
        <v>0</v>
      </c>
      <c r="H67" s="4">
        <v>1397.334</v>
      </c>
      <c r="I67" s="4">
        <v>0</v>
      </c>
      <c r="J67" s="4">
        <v>0</v>
      </c>
      <c r="K67" s="4">
        <v>1942.63</v>
      </c>
      <c r="L67" s="4">
        <v>453.031</v>
      </c>
      <c r="M67" s="4">
        <v>10.35</v>
      </c>
    </row>
    <row r="68" spans="1:13" ht="12.75">
      <c r="A68" t="s">
        <v>78</v>
      </c>
      <c r="B68" t="s">
        <v>25</v>
      </c>
      <c r="C68" s="6">
        <f t="shared" si="1"/>
        <v>5602.42</v>
      </c>
      <c r="D68" s="4">
        <v>0</v>
      </c>
      <c r="E68" s="4">
        <v>0</v>
      </c>
      <c r="F68" s="4">
        <v>5602.42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</row>
    <row r="69" spans="1:13" ht="12.75">
      <c r="A69" s="5" t="s">
        <v>80</v>
      </c>
      <c r="C69" s="3">
        <f t="shared" si="1"/>
        <v>30709.353999999996</v>
      </c>
      <c r="D69" s="3">
        <f>+D66+D67+D68</f>
        <v>9250.95</v>
      </c>
      <c r="E69" s="3">
        <f aca="true" t="shared" si="20" ref="E69:M69">+E66+E67+E68</f>
        <v>3863.337</v>
      </c>
      <c r="F69" s="3">
        <f t="shared" si="20"/>
        <v>8666.097</v>
      </c>
      <c r="G69" s="3">
        <f t="shared" si="20"/>
        <v>46.75</v>
      </c>
      <c r="H69" s="3">
        <f t="shared" si="20"/>
        <v>1827.786</v>
      </c>
      <c r="I69" s="3">
        <f t="shared" si="20"/>
        <v>0</v>
      </c>
      <c r="J69" s="3">
        <f t="shared" si="20"/>
        <v>0</v>
      </c>
      <c r="K69" s="3">
        <f t="shared" si="20"/>
        <v>2048.677</v>
      </c>
      <c r="L69" s="3">
        <f t="shared" si="20"/>
        <v>4995.407</v>
      </c>
      <c r="M69" s="3">
        <f t="shared" si="20"/>
        <v>10.35</v>
      </c>
    </row>
    <row r="70" spans="1:13" ht="12.75">
      <c r="A70" t="s">
        <v>81</v>
      </c>
      <c r="B70" t="s">
        <v>82</v>
      </c>
      <c r="C70" s="6">
        <f t="shared" si="1"/>
        <v>15521.195999999998</v>
      </c>
      <c r="D70" s="4">
        <v>6813.163</v>
      </c>
      <c r="E70" s="4">
        <v>5457.255</v>
      </c>
      <c r="F70" s="4">
        <v>984.611</v>
      </c>
      <c r="G70" s="4">
        <v>0</v>
      </c>
      <c r="H70" s="4">
        <v>1443.943</v>
      </c>
      <c r="I70" s="4">
        <v>0</v>
      </c>
      <c r="J70" s="4">
        <v>0</v>
      </c>
      <c r="K70" s="4">
        <v>0</v>
      </c>
      <c r="L70" s="4">
        <v>799.987</v>
      </c>
      <c r="M70" s="4">
        <v>22.237</v>
      </c>
    </row>
    <row r="71" spans="1:13" ht="12.75">
      <c r="A71" s="5" t="s">
        <v>83</v>
      </c>
      <c r="C71" s="3">
        <f t="shared" si="1"/>
        <v>15521.195999999998</v>
      </c>
      <c r="D71" s="3">
        <f>+D70</f>
        <v>6813.163</v>
      </c>
      <c r="E71" s="3">
        <f aca="true" t="shared" si="21" ref="E71:M71">+E70</f>
        <v>5457.255</v>
      </c>
      <c r="F71" s="3">
        <f t="shared" si="21"/>
        <v>984.611</v>
      </c>
      <c r="G71" s="3">
        <f t="shared" si="21"/>
        <v>0</v>
      </c>
      <c r="H71" s="3">
        <f t="shared" si="21"/>
        <v>1443.943</v>
      </c>
      <c r="I71" s="3">
        <f t="shared" si="21"/>
        <v>0</v>
      </c>
      <c r="J71" s="3">
        <f t="shared" si="21"/>
        <v>0</v>
      </c>
      <c r="K71" s="3">
        <f t="shared" si="21"/>
        <v>0</v>
      </c>
      <c r="L71" s="3">
        <f t="shared" si="21"/>
        <v>799.987</v>
      </c>
      <c r="M71" s="3">
        <f t="shared" si="21"/>
        <v>22.237</v>
      </c>
    </row>
    <row r="72" spans="1:13" ht="12.75">
      <c r="A72" t="s">
        <v>84</v>
      </c>
      <c r="B72" t="s">
        <v>85</v>
      </c>
      <c r="C72" s="6">
        <f t="shared" si="1"/>
        <v>14672.609999999999</v>
      </c>
      <c r="D72" s="4">
        <v>6454.94</v>
      </c>
      <c r="E72" s="4">
        <v>2854.549</v>
      </c>
      <c r="F72" s="4">
        <v>2311.578</v>
      </c>
      <c r="G72" s="4">
        <v>580.162</v>
      </c>
      <c r="H72" s="4">
        <v>1473.939</v>
      </c>
      <c r="I72" s="4">
        <v>0</v>
      </c>
      <c r="J72" s="4">
        <v>0</v>
      </c>
      <c r="K72" s="4">
        <v>572.463</v>
      </c>
      <c r="L72" s="4">
        <v>190.293</v>
      </c>
      <c r="M72" s="4">
        <v>234.686</v>
      </c>
    </row>
    <row r="73" spans="1:13" ht="12.75">
      <c r="A73" t="s">
        <v>84</v>
      </c>
      <c r="B73" t="s">
        <v>18</v>
      </c>
      <c r="C73" s="6">
        <f t="shared" si="1"/>
        <v>18682.298000000003</v>
      </c>
      <c r="D73" s="4">
        <v>9260.403</v>
      </c>
      <c r="E73" s="4">
        <v>2914.394</v>
      </c>
      <c r="F73" s="4">
        <v>3323.49</v>
      </c>
      <c r="G73" s="4">
        <v>0</v>
      </c>
      <c r="H73" s="4">
        <v>2840.492</v>
      </c>
      <c r="I73" s="4">
        <v>0</v>
      </c>
      <c r="J73" s="4">
        <v>0</v>
      </c>
      <c r="K73" s="4">
        <v>262.239</v>
      </c>
      <c r="L73" s="4">
        <v>72.44</v>
      </c>
      <c r="M73" s="4">
        <v>8.84</v>
      </c>
    </row>
    <row r="74" spans="1:13" ht="12.75">
      <c r="A74" t="s">
        <v>84</v>
      </c>
      <c r="B74" t="s">
        <v>86</v>
      </c>
      <c r="C74" s="6">
        <f t="shared" si="1"/>
        <v>6028.805</v>
      </c>
      <c r="D74" s="4">
        <v>1864.086</v>
      </c>
      <c r="E74" s="4">
        <v>2466.091</v>
      </c>
      <c r="F74" s="4">
        <v>1066.862</v>
      </c>
      <c r="G74" s="4">
        <v>0</v>
      </c>
      <c r="H74" s="4">
        <v>387.434</v>
      </c>
      <c r="I74" s="4">
        <v>0</v>
      </c>
      <c r="J74" s="4">
        <v>0</v>
      </c>
      <c r="K74" s="4">
        <v>0</v>
      </c>
      <c r="L74" s="4">
        <v>244.332</v>
      </c>
      <c r="M74" s="4">
        <v>0</v>
      </c>
    </row>
    <row r="75" spans="1:13" ht="12.75">
      <c r="A75" s="5" t="s">
        <v>87</v>
      </c>
      <c r="C75" s="3">
        <f aca="true" t="shared" si="22" ref="C75:C122">SUM(D75:M75)</f>
        <v>39383.712999999996</v>
      </c>
      <c r="D75" s="3">
        <f>+D72+D73+D74</f>
        <v>17579.429</v>
      </c>
      <c r="E75" s="3">
        <f aca="true" t="shared" si="23" ref="E75:M75">+E72+E73+E74</f>
        <v>8235.034</v>
      </c>
      <c r="F75" s="3">
        <f t="shared" si="23"/>
        <v>6701.929999999999</v>
      </c>
      <c r="G75" s="3">
        <f t="shared" si="23"/>
        <v>580.162</v>
      </c>
      <c r="H75" s="3">
        <f t="shared" si="23"/>
        <v>4701.865000000001</v>
      </c>
      <c r="I75" s="3">
        <f t="shared" si="23"/>
        <v>0</v>
      </c>
      <c r="J75" s="3">
        <f t="shared" si="23"/>
        <v>0</v>
      </c>
      <c r="K75" s="3">
        <f t="shared" si="23"/>
        <v>834.702</v>
      </c>
      <c r="L75" s="3">
        <f t="shared" si="23"/>
        <v>507.065</v>
      </c>
      <c r="M75" s="3">
        <f t="shared" si="23"/>
        <v>243.526</v>
      </c>
    </row>
    <row r="76" spans="1:13" ht="12.75">
      <c r="A76" t="s">
        <v>88</v>
      </c>
      <c r="B76" t="s">
        <v>58</v>
      </c>
      <c r="C76" s="6">
        <f t="shared" si="22"/>
        <v>42229.497</v>
      </c>
      <c r="D76" s="4">
        <v>14026.544</v>
      </c>
      <c r="E76" s="4">
        <v>5013.681</v>
      </c>
      <c r="F76" s="4">
        <v>15905.321</v>
      </c>
      <c r="G76" s="4">
        <v>0</v>
      </c>
      <c r="H76" s="4">
        <v>2957</v>
      </c>
      <c r="I76" s="4">
        <v>0</v>
      </c>
      <c r="J76" s="4">
        <v>0</v>
      </c>
      <c r="K76" s="4">
        <v>0</v>
      </c>
      <c r="L76" s="4">
        <v>4326.951</v>
      </c>
      <c r="M76" s="4">
        <v>0</v>
      </c>
    </row>
    <row r="77" spans="1:14" ht="12.75">
      <c r="A77" t="s">
        <v>88</v>
      </c>
      <c r="B77" t="s">
        <v>18</v>
      </c>
      <c r="C77" s="6">
        <f t="shared" si="22"/>
        <v>847.2650000000001</v>
      </c>
      <c r="D77" s="4">
        <v>0</v>
      </c>
      <c r="E77" s="4">
        <v>163.301</v>
      </c>
      <c r="F77" s="4">
        <v>247.795</v>
      </c>
      <c r="G77" s="4">
        <v>0</v>
      </c>
      <c r="H77" s="4">
        <v>10.425</v>
      </c>
      <c r="I77" s="4">
        <v>0</v>
      </c>
      <c r="J77" s="4">
        <v>0</v>
      </c>
      <c r="K77" s="4">
        <v>0</v>
      </c>
      <c r="L77" s="4">
        <v>425.744</v>
      </c>
      <c r="M77" s="4">
        <v>0</v>
      </c>
      <c r="N77" s="2"/>
    </row>
    <row r="78" spans="1:13" ht="12.75">
      <c r="A78" s="5" t="s">
        <v>89</v>
      </c>
      <c r="C78" s="3">
        <f t="shared" si="22"/>
        <v>43076.762</v>
      </c>
      <c r="D78" s="3">
        <f>+D76+D77</f>
        <v>14026.544</v>
      </c>
      <c r="E78" s="3">
        <f aca="true" t="shared" si="24" ref="E78:M78">+E76+E77</f>
        <v>5176.982</v>
      </c>
      <c r="F78" s="3">
        <f t="shared" si="24"/>
        <v>16153.116</v>
      </c>
      <c r="G78" s="3">
        <f t="shared" si="24"/>
        <v>0</v>
      </c>
      <c r="H78" s="3">
        <f t="shared" si="24"/>
        <v>2967.425</v>
      </c>
      <c r="I78" s="3">
        <f t="shared" si="24"/>
        <v>0</v>
      </c>
      <c r="J78" s="3">
        <f t="shared" si="24"/>
        <v>0</v>
      </c>
      <c r="K78" s="3">
        <f t="shared" si="24"/>
        <v>0</v>
      </c>
      <c r="L78" s="3">
        <f t="shared" si="24"/>
        <v>4752.695</v>
      </c>
      <c r="M78" s="3">
        <f t="shared" si="24"/>
        <v>0</v>
      </c>
    </row>
    <row r="79" spans="1:14" ht="12.75">
      <c r="A79" t="s">
        <v>90</v>
      </c>
      <c r="B79" t="s">
        <v>91</v>
      </c>
      <c r="C79" s="6">
        <f t="shared" si="22"/>
        <v>61549.924000000006</v>
      </c>
      <c r="D79" s="4">
        <v>27312.643</v>
      </c>
      <c r="E79" s="4">
        <v>23725.116</v>
      </c>
      <c r="F79" s="4">
        <v>0</v>
      </c>
      <c r="G79" s="4">
        <v>3493.564</v>
      </c>
      <c r="H79" s="4">
        <v>6737.192</v>
      </c>
      <c r="I79" s="4">
        <v>0</v>
      </c>
      <c r="J79" s="4">
        <v>0</v>
      </c>
      <c r="K79" s="4">
        <v>0</v>
      </c>
      <c r="L79" s="4">
        <v>281.409</v>
      </c>
      <c r="M79" s="4">
        <v>0</v>
      </c>
      <c r="N79" s="2"/>
    </row>
    <row r="80" spans="1:13" ht="12.75">
      <c r="A80" t="s">
        <v>90</v>
      </c>
      <c r="B80" t="s">
        <v>92</v>
      </c>
      <c r="C80" s="6">
        <f t="shared" si="22"/>
        <v>35198.568</v>
      </c>
      <c r="D80" s="4">
        <v>16371.336</v>
      </c>
      <c r="E80" s="4">
        <v>14884.979</v>
      </c>
      <c r="F80" s="4">
        <v>0</v>
      </c>
      <c r="G80" s="4">
        <v>282.681</v>
      </c>
      <c r="H80" s="4">
        <v>3359.203</v>
      </c>
      <c r="I80" s="4">
        <v>0</v>
      </c>
      <c r="J80" s="4">
        <v>0</v>
      </c>
      <c r="K80" s="4">
        <v>300.369</v>
      </c>
      <c r="L80" s="4">
        <v>0</v>
      </c>
      <c r="M80" s="4">
        <v>0</v>
      </c>
    </row>
    <row r="81" spans="1:13" ht="12.75">
      <c r="A81" t="s">
        <v>90</v>
      </c>
      <c r="B81" t="s">
        <v>18</v>
      </c>
      <c r="C81" s="6">
        <f t="shared" si="22"/>
        <v>30747.665</v>
      </c>
      <c r="D81" s="4">
        <v>14805.907</v>
      </c>
      <c r="E81" s="4">
        <v>11892.837</v>
      </c>
      <c r="F81" s="4">
        <v>389.345</v>
      </c>
      <c r="G81" s="4">
        <v>0</v>
      </c>
      <c r="H81" s="4">
        <v>2730.933</v>
      </c>
      <c r="I81" s="4">
        <v>0</v>
      </c>
      <c r="J81" s="4">
        <v>0</v>
      </c>
      <c r="K81" s="4">
        <v>849.419</v>
      </c>
      <c r="L81" s="4">
        <v>1.171</v>
      </c>
      <c r="M81" s="4">
        <v>78.053</v>
      </c>
    </row>
    <row r="82" spans="1:13" ht="12.75">
      <c r="A82" t="s">
        <v>90</v>
      </c>
      <c r="B82" t="s">
        <v>18</v>
      </c>
      <c r="C82" s="6">
        <f t="shared" si="22"/>
        <v>76466.38</v>
      </c>
      <c r="D82" s="4">
        <v>40164.647</v>
      </c>
      <c r="E82" s="4">
        <v>27218.231</v>
      </c>
      <c r="F82" s="4">
        <v>427.562</v>
      </c>
      <c r="G82" s="4">
        <v>0</v>
      </c>
      <c r="H82" s="4">
        <v>6718.97</v>
      </c>
      <c r="I82" s="4">
        <v>0</v>
      </c>
      <c r="J82" s="4">
        <v>0</v>
      </c>
      <c r="K82" s="4">
        <v>1630.34</v>
      </c>
      <c r="L82" s="4">
        <v>19.031</v>
      </c>
      <c r="M82" s="4">
        <v>287.599</v>
      </c>
    </row>
    <row r="83" spans="1:13" ht="12.75">
      <c r="A83" t="s">
        <v>90</v>
      </c>
      <c r="B83" t="s">
        <v>25</v>
      </c>
      <c r="C83" s="6">
        <f t="shared" si="22"/>
        <v>4731.240000000001</v>
      </c>
      <c r="D83" s="4">
        <v>0</v>
      </c>
      <c r="E83" s="4">
        <v>4121.64</v>
      </c>
      <c r="F83" s="4">
        <v>609.6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</row>
    <row r="84" spans="1:14" ht="12.75">
      <c r="A84" s="5" t="s">
        <v>93</v>
      </c>
      <c r="C84" s="3">
        <f t="shared" si="22"/>
        <v>208693.77700000003</v>
      </c>
      <c r="D84" s="3">
        <f>+D79+D80+D81+D82+D83</f>
        <v>98654.533</v>
      </c>
      <c r="E84" s="3">
        <f aca="true" t="shared" si="25" ref="E84:M84">+E79+E80+E81+E82+E83</f>
        <v>81842.803</v>
      </c>
      <c r="F84" s="3">
        <f t="shared" si="25"/>
        <v>1426.507</v>
      </c>
      <c r="G84" s="3">
        <f t="shared" si="25"/>
        <v>3776.245</v>
      </c>
      <c r="H84" s="3">
        <f t="shared" si="25"/>
        <v>19546.298000000003</v>
      </c>
      <c r="I84" s="3">
        <f t="shared" si="25"/>
        <v>0</v>
      </c>
      <c r="J84" s="3">
        <f t="shared" si="25"/>
        <v>0</v>
      </c>
      <c r="K84" s="3">
        <f t="shared" si="25"/>
        <v>2780.1279999999997</v>
      </c>
      <c r="L84" s="3">
        <f t="shared" si="25"/>
        <v>301.611</v>
      </c>
      <c r="M84" s="3">
        <f t="shared" si="25"/>
        <v>365.652</v>
      </c>
      <c r="N84" s="2"/>
    </row>
    <row r="85" spans="1:13" ht="12.75">
      <c r="A85" t="s">
        <v>94</v>
      </c>
      <c r="B85" t="s">
        <v>95</v>
      </c>
      <c r="C85" s="6">
        <f t="shared" si="22"/>
        <v>172923.094</v>
      </c>
      <c r="D85" s="4">
        <v>68061.828</v>
      </c>
      <c r="E85" s="4">
        <v>31029.283</v>
      </c>
      <c r="F85" s="4">
        <v>51092.187</v>
      </c>
      <c r="G85" s="4">
        <v>5524.557</v>
      </c>
      <c r="H85" s="4">
        <v>12129.004</v>
      </c>
      <c r="I85" s="4">
        <v>0</v>
      </c>
      <c r="J85" s="4">
        <v>0</v>
      </c>
      <c r="K85" s="4">
        <v>3158.853</v>
      </c>
      <c r="L85" s="4">
        <v>1927.382</v>
      </c>
      <c r="M85" s="4">
        <v>0</v>
      </c>
    </row>
    <row r="86" spans="1:13" ht="12.75">
      <c r="A86" t="s">
        <v>94</v>
      </c>
      <c r="B86" t="s">
        <v>96</v>
      </c>
      <c r="C86" s="6">
        <f t="shared" si="22"/>
        <v>5747.668</v>
      </c>
      <c r="D86" s="4">
        <v>2118.334</v>
      </c>
      <c r="E86" s="4">
        <v>1017.421</v>
      </c>
      <c r="F86" s="4">
        <v>779.262</v>
      </c>
      <c r="G86" s="4">
        <v>42</v>
      </c>
      <c r="H86" s="4">
        <v>741.643</v>
      </c>
      <c r="I86" s="4">
        <v>0</v>
      </c>
      <c r="J86" s="4">
        <v>0</v>
      </c>
      <c r="K86" s="4">
        <v>0</v>
      </c>
      <c r="L86" s="4">
        <v>1049.008</v>
      </c>
      <c r="M86" s="4">
        <v>0</v>
      </c>
    </row>
    <row r="87" spans="1:14" ht="12.75">
      <c r="A87" t="s">
        <v>94</v>
      </c>
      <c r="B87" t="s">
        <v>97</v>
      </c>
      <c r="C87" s="6">
        <f t="shared" si="22"/>
        <v>4213.353999999999</v>
      </c>
      <c r="D87" s="4">
        <v>1391.1</v>
      </c>
      <c r="E87" s="4">
        <v>818.787</v>
      </c>
      <c r="F87" s="4">
        <v>738.889</v>
      </c>
      <c r="G87" s="4">
        <v>71.952</v>
      </c>
      <c r="H87" s="4">
        <v>522.66</v>
      </c>
      <c r="I87" s="4">
        <v>0</v>
      </c>
      <c r="J87" s="4">
        <v>0</v>
      </c>
      <c r="K87" s="4">
        <v>146.937</v>
      </c>
      <c r="L87" s="4">
        <v>523.029</v>
      </c>
      <c r="M87" s="4">
        <v>0</v>
      </c>
      <c r="N87" s="2"/>
    </row>
    <row r="88" spans="1:13" ht="12.75">
      <c r="A88" t="s">
        <v>94</v>
      </c>
      <c r="B88" t="s">
        <v>25</v>
      </c>
      <c r="C88" s="6">
        <f t="shared" si="22"/>
        <v>8117.79</v>
      </c>
      <c r="D88" s="4">
        <v>0</v>
      </c>
      <c r="E88" s="4">
        <v>0</v>
      </c>
      <c r="F88" s="4">
        <v>8117.79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</row>
    <row r="89" spans="1:13" ht="12.75">
      <c r="A89" s="5" t="s">
        <v>98</v>
      </c>
      <c r="C89" s="3">
        <f t="shared" si="22"/>
        <v>191001.906</v>
      </c>
      <c r="D89" s="3">
        <f>+D85+D86+D87+D88</f>
        <v>71571.262</v>
      </c>
      <c r="E89" s="3">
        <f aca="true" t="shared" si="26" ref="E89:M89">+E85+E86+E87+E88</f>
        <v>32865.490999999995</v>
      </c>
      <c r="F89" s="3">
        <f t="shared" si="26"/>
        <v>60728.128000000004</v>
      </c>
      <c r="G89" s="3">
        <f t="shared" si="26"/>
        <v>5638.509</v>
      </c>
      <c r="H89" s="3">
        <f t="shared" si="26"/>
        <v>13393.307</v>
      </c>
      <c r="I89" s="3">
        <f t="shared" si="26"/>
        <v>0</v>
      </c>
      <c r="J89" s="3">
        <f t="shared" si="26"/>
        <v>0</v>
      </c>
      <c r="K89" s="3">
        <f t="shared" si="26"/>
        <v>3305.79</v>
      </c>
      <c r="L89" s="3">
        <f t="shared" si="26"/>
        <v>3499.4190000000003</v>
      </c>
      <c r="M89" s="3">
        <f t="shared" si="26"/>
        <v>0</v>
      </c>
    </row>
    <row r="90" spans="1:13" ht="12.75">
      <c r="A90" t="s">
        <v>99</v>
      </c>
      <c r="B90" t="s">
        <v>100</v>
      </c>
      <c r="C90" s="6">
        <f t="shared" si="22"/>
        <v>184048.671</v>
      </c>
      <c r="D90" s="4">
        <v>63825.179</v>
      </c>
      <c r="E90" s="4">
        <v>38676.236</v>
      </c>
      <c r="F90" s="4">
        <v>54656.112</v>
      </c>
      <c r="G90" s="4">
        <v>3841.536</v>
      </c>
      <c r="H90" s="4">
        <v>11947.042</v>
      </c>
      <c r="I90" s="4">
        <v>0</v>
      </c>
      <c r="J90" s="4">
        <v>0</v>
      </c>
      <c r="K90" s="4">
        <v>9064.972</v>
      </c>
      <c r="L90" s="4">
        <v>2037.594</v>
      </c>
      <c r="M90" s="4">
        <v>0</v>
      </c>
    </row>
    <row r="91" spans="1:13" ht="12.75">
      <c r="A91" t="s">
        <v>99</v>
      </c>
      <c r="B91" t="s">
        <v>25</v>
      </c>
      <c r="C91" s="6">
        <f t="shared" si="22"/>
        <v>594868.5099999999</v>
      </c>
      <c r="D91" s="4">
        <v>0</v>
      </c>
      <c r="E91" s="4">
        <v>9541.44</v>
      </c>
      <c r="F91" s="4">
        <v>585327.07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</row>
    <row r="92" spans="1:13" ht="12.75">
      <c r="A92" s="5" t="s">
        <v>101</v>
      </c>
      <c r="C92" s="3">
        <f t="shared" si="22"/>
        <v>778917.1809999999</v>
      </c>
      <c r="D92" s="3">
        <f>+D90+D91</f>
        <v>63825.179</v>
      </c>
      <c r="E92" s="3">
        <f aca="true" t="shared" si="27" ref="E92:M92">+E90+E91</f>
        <v>48217.676</v>
      </c>
      <c r="F92" s="3">
        <f t="shared" si="27"/>
        <v>639983.1819999999</v>
      </c>
      <c r="G92" s="3">
        <f t="shared" si="27"/>
        <v>3841.536</v>
      </c>
      <c r="H92" s="3">
        <f t="shared" si="27"/>
        <v>11947.042</v>
      </c>
      <c r="I92" s="3">
        <f t="shared" si="27"/>
        <v>0</v>
      </c>
      <c r="J92" s="3">
        <f t="shared" si="27"/>
        <v>0</v>
      </c>
      <c r="K92" s="3">
        <f t="shared" si="27"/>
        <v>9064.972</v>
      </c>
      <c r="L92" s="3">
        <f t="shared" si="27"/>
        <v>2037.594</v>
      </c>
      <c r="M92" s="3">
        <f t="shared" si="27"/>
        <v>0</v>
      </c>
    </row>
    <row r="93" spans="1:13" ht="12.75">
      <c r="A93" t="s">
        <v>102</v>
      </c>
      <c r="B93" t="s">
        <v>18</v>
      </c>
      <c r="C93" s="6">
        <f t="shared" si="22"/>
        <v>3500.805</v>
      </c>
      <c r="D93" s="4">
        <v>1585.57</v>
      </c>
      <c r="E93" s="4">
        <v>876.154</v>
      </c>
      <c r="F93" s="4">
        <v>0</v>
      </c>
      <c r="G93" s="4">
        <v>0</v>
      </c>
      <c r="H93" s="4">
        <v>451.592</v>
      </c>
      <c r="I93" s="4">
        <v>0</v>
      </c>
      <c r="J93" s="4">
        <v>0</v>
      </c>
      <c r="K93" s="4">
        <v>279.109</v>
      </c>
      <c r="L93" s="4">
        <v>302.229</v>
      </c>
      <c r="M93" s="4">
        <v>6.151</v>
      </c>
    </row>
    <row r="94" spans="1:14" ht="12.75">
      <c r="A94" s="5" t="s">
        <v>103</v>
      </c>
      <c r="C94" s="3">
        <f t="shared" si="22"/>
        <v>3500.805</v>
      </c>
      <c r="D94" s="3">
        <f>+D93</f>
        <v>1585.57</v>
      </c>
      <c r="E94" s="3">
        <f aca="true" t="shared" si="28" ref="E94:M94">+E93</f>
        <v>876.154</v>
      </c>
      <c r="F94" s="3">
        <f t="shared" si="28"/>
        <v>0</v>
      </c>
      <c r="G94" s="3">
        <f t="shared" si="28"/>
        <v>0</v>
      </c>
      <c r="H94" s="3">
        <f t="shared" si="28"/>
        <v>451.592</v>
      </c>
      <c r="I94" s="3">
        <f t="shared" si="28"/>
        <v>0</v>
      </c>
      <c r="J94" s="3">
        <f t="shared" si="28"/>
        <v>0</v>
      </c>
      <c r="K94" s="3">
        <f t="shared" si="28"/>
        <v>279.109</v>
      </c>
      <c r="L94" s="3">
        <f t="shared" si="28"/>
        <v>302.229</v>
      </c>
      <c r="M94" s="3">
        <f t="shared" si="28"/>
        <v>6.151</v>
      </c>
      <c r="N94" s="2"/>
    </row>
    <row r="95" spans="1:13" ht="12.75">
      <c r="A95" t="s">
        <v>104</v>
      </c>
      <c r="B95" t="s">
        <v>105</v>
      </c>
      <c r="C95" s="6">
        <f t="shared" si="22"/>
        <v>97652.268</v>
      </c>
      <c r="D95" s="4">
        <v>49983.805</v>
      </c>
      <c r="E95" s="4">
        <v>39357.922</v>
      </c>
      <c r="F95" s="4">
        <v>0</v>
      </c>
      <c r="G95" s="4">
        <v>2062.321</v>
      </c>
      <c r="H95" s="4">
        <v>5260.973</v>
      </c>
      <c r="I95" s="4">
        <v>0</v>
      </c>
      <c r="J95" s="4">
        <v>0</v>
      </c>
      <c r="K95" s="4">
        <v>987.247</v>
      </c>
      <c r="L95" s="4">
        <v>0</v>
      </c>
      <c r="M95" s="4">
        <v>0</v>
      </c>
    </row>
    <row r="96" spans="1:13" ht="12.75">
      <c r="A96" t="s">
        <v>104</v>
      </c>
      <c r="B96" t="s">
        <v>25</v>
      </c>
      <c r="C96" s="6">
        <f t="shared" si="22"/>
        <v>941.24</v>
      </c>
      <c r="D96" s="4">
        <v>0</v>
      </c>
      <c r="E96" s="4">
        <v>941.24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</row>
    <row r="97" spans="1:13" ht="12.75">
      <c r="A97" s="5" t="s">
        <v>106</v>
      </c>
      <c r="C97" s="3">
        <f t="shared" si="22"/>
        <v>98593.508</v>
      </c>
      <c r="D97" s="3">
        <f>+D95+D96</f>
        <v>49983.805</v>
      </c>
      <c r="E97" s="3">
        <f aca="true" t="shared" si="29" ref="E97:M97">+E95+E96</f>
        <v>40299.162</v>
      </c>
      <c r="F97" s="3">
        <f t="shared" si="29"/>
        <v>0</v>
      </c>
      <c r="G97" s="3">
        <f t="shared" si="29"/>
        <v>2062.321</v>
      </c>
      <c r="H97" s="3">
        <f t="shared" si="29"/>
        <v>5260.973</v>
      </c>
      <c r="I97" s="3">
        <f t="shared" si="29"/>
        <v>0</v>
      </c>
      <c r="J97" s="3">
        <f t="shared" si="29"/>
        <v>0</v>
      </c>
      <c r="K97" s="3">
        <f t="shared" si="29"/>
        <v>987.247</v>
      </c>
      <c r="L97" s="3">
        <f t="shared" si="29"/>
        <v>0</v>
      </c>
      <c r="M97" s="3">
        <f t="shared" si="29"/>
        <v>0</v>
      </c>
    </row>
    <row r="98" spans="1:13" ht="12.75">
      <c r="A98" t="s">
        <v>107</v>
      </c>
      <c r="B98" t="s">
        <v>108</v>
      </c>
      <c r="C98" s="6">
        <f t="shared" si="22"/>
        <v>4105.505</v>
      </c>
      <c r="D98" s="4">
        <v>846.06</v>
      </c>
      <c r="E98" s="4">
        <v>361.674</v>
      </c>
      <c r="F98" s="4">
        <v>1478.094</v>
      </c>
      <c r="G98" s="4">
        <v>0</v>
      </c>
      <c r="H98" s="4">
        <v>197.75</v>
      </c>
      <c r="I98" s="4">
        <v>0</v>
      </c>
      <c r="J98" s="4">
        <v>0</v>
      </c>
      <c r="K98" s="4">
        <v>0</v>
      </c>
      <c r="L98" s="4">
        <v>1221.927</v>
      </c>
      <c r="M98" s="4">
        <v>0</v>
      </c>
    </row>
    <row r="99" spans="1:13" ht="12.75">
      <c r="A99" s="5" t="s">
        <v>109</v>
      </c>
      <c r="C99" s="3">
        <f t="shared" si="22"/>
        <v>4105.505</v>
      </c>
      <c r="D99" s="3">
        <f>+D98</f>
        <v>846.06</v>
      </c>
      <c r="E99" s="3">
        <f aca="true" t="shared" si="30" ref="E99:M99">+E98</f>
        <v>361.674</v>
      </c>
      <c r="F99" s="3">
        <f t="shared" si="30"/>
        <v>1478.094</v>
      </c>
      <c r="G99" s="3">
        <f t="shared" si="30"/>
        <v>0</v>
      </c>
      <c r="H99" s="3">
        <f t="shared" si="30"/>
        <v>197.75</v>
      </c>
      <c r="I99" s="3">
        <f t="shared" si="30"/>
        <v>0</v>
      </c>
      <c r="J99" s="3">
        <f t="shared" si="30"/>
        <v>0</v>
      </c>
      <c r="K99" s="3">
        <f t="shared" si="30"/>
        <v>0</v>
      </c>
      <c r="L99" s="3">
        <f t="shared" si="30"/>
        <v>1221.927</v>
      </c>
      <c r="M99" s="3">
        <f t="shared" si="30"/>
        <v>0</v>
      </c>
    </row>
    <row r="100" spans="1:13" ht="12.75">
      <c r="A100" t="s">
        <v>110</v>
      </c>
      <c r="B100" t="s">
        <v>111</v>
      </c>
      <c r="C100" s="6">
        <f t="shared" si="22"/>
        <v>1561.209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1561.209</v>
      </c>
      <c r="M100" s="4">
        <v>0</v>
      </c>
    </row>
    <row r="101" spans="1:13" ht="12.75">
      <c r="A101" t="s">
        <v>110</v>
      </c>
      <c r="B101" t="s">
        <v>18</v>
      </c>
      <c r="C101" s="6">
        <f t="shared" si="22"/>
        <v>16205.357</v>
      </c>
      <c r="D101" s="4">
        <v>6954.962</v>
      </c>
      <c r="E101" s="4">
        <v>3138.746</v>
      </c>
      <c r="F101" s="4">
        <v>2003.418</v>
      </c>
      <c r="G101" s="4">
        <v>0</v>
      </c>
      <c r="H101" s="4">
        <v>2016.535</v>
      </c>
      <c r="I101" s="4">
        <v>0</v>
      </c>
      <c r="J101" s="4">
        <v>0</v>
      </c>
      <c r="K101" s="4">
        <v>1827.644</v>
      </c>
      <c r="L101" s="4">
        <v>205.939</v>
      </c>
      <c r="M101" s="4">
        <v>58.113</v>
      </c>
    </row>
    <row r="102" spans="1:14" ht="12.75">
      <c r="A102" t="s">
        <v>110</v>
      </c>
      <c r="B102" t="s">
        <v>25</v>
      </c>
      <c r="C102" s="6">
        <f t="shared" si="22"/>
        <v>289.5</v>
      </c>
      <c r="D102" s="4">
        <v>0</v>
      </c>
      <c r="E102" s="4">
        <v>289.5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2"/>
    </row>
    <row r="103" spans="1:13" ht="12.75">
      <c r="A103" s="5" t="s">
        <v>112</v>
      </c>
      <c r="C103" s="3">
        <f t="shared" si="22"/>
        <v>18056.066000000003</v>
      </c>
      <c r="D103" s="3">
        <f>+D100+D101+D102</f>
        <v>6954.962</v>
      </c>
      <c r="E103" s="3">
        <f aca="true" t="shared" si="31" ref="E103:M103">+E100+E101+E102</f>
        <v>3428.246</v>
      </c>
      <c r="F103" s="3">
        <f t="shared" si="31"/>
        <v>2003.418</v>
      </c>
      <c r="G103" s="3">
        <f t="shared" si="31"/>
        <v>0</v>
      </c>
      <c r="H103" s="3">
        <f t="shared" si="31"/>
        <v>2016.535</v>
      </c>
      <c r="I103" s="3">
        <f t="shared" si="31"/>
        <v>0</v>
      </c>
      <c r="J103" s="3">
        <f t="shared" si="31"/>
        <v>0</v>
      </c>
      <c r="K103" s="3">
        <f t="shared" si="31"/>
        <v>1827.644</v>
      </c>
      <c r="L103" s="3">
        <f t="shared" si="31"/>
        <v>1767.1480000000001</v>
      </c>
      <c r="M103" s="3">
        <f t="shared" si="31"/>
        <v>58.113</v>
      </c>
    </row>
    <row r="104" spans="1:13" ht="12.75">
      <c r="A104" t="s">
        <v>113</v>
      </c>
      <c r="B104" t="s">
        <v>114</v>
      </c>
      <c r="C104" s="6">
        <f t="shared" si="22"/>
        <v>18129.2</v>
      </c>
      <c r="D104" s="4">
        <v>5295.705</v>
      </c>
      <c r="E104" s="4">
        <v>2940.321</v>
      </c>
      <c r="F104" s="4">
        <v>6824.46</v>
      </c>
      <c r="G104" s="4">
        <v>0</v>
      </c>
      <c r="H104" s="4">
        <v>1109.43</v>
      </c>
      <c r="I104" s="4">
        <v>0</v>
      </c>
      <c r="J104" s="4">
        <v>0</v>
      </c>
      <c r="K104" s="4">
        <v>0</v>
      </c>
      <c r="L104" s="4">
        <v>1959.284</v>
      </c>
      <c r="M104" s="4">
        <v>0</v>
      </c>
    </row>
    <row r="105" spans="1:13" ht="12.75">
      <c r="A105" s="5" t="s">
        <v>115</v>
      </c>
      <c r="C105" s="3">
        <f t="shared" si="22"/>
        <v>18129.2</v>
      </c>
      <c r="D105" s="3">
        <f>+D104</f>
        <v>5295.705</v>
      </c>
      <c r="E105" s="3">
        <f aca="true" t="shared" si="32" ref="E105:M105">+E104</f>
        <v>2940.321</v>
      </c>
      <c r="F105" s="3">
        <f t="shared" si="32"/>
        <v>6824.46</v>
      </c>
      <c r="G105" s="3">
        <f t="shared" si="32"/>
        <v>0</v>
      </c>
      <c r="H105" s="3">
        <f t="shared" si="32"/>
        <v>1109.43</v>
      </c>
      <c r="I105" s="3">
        <f t="shared" si="32"/>
        <v>0</v>
      </c>
      <c r="J105" s="3">
        <f t="shared" si="32"/>
        <v>0</v>
      </c>
      <c r="K105" s="3">
        <f t="shared" si="32"/>
        <v>0</v>
      </c>
      <c r="L105" s="3">
        <f t="shared" si="32"/>
        <v>1959.284</v>
      </c>
      <c r="M105" s="3">
        <f t="shared" si="32"/>
        <v>0</v>
      </c>
    </row>
    <row r="106" spans="1:13" ht="12.75">
      <c r="A106" t="s">
        <v>116</v>
      </c>
      <c r="B106" t="s">
        <v>117</v>
      </c>
      <c r="C106" s="6">
        <f t="shared" si="22"/>
        <v>26182.253000000004</v>
      </c>
      <c r="D106" s="4">
        <v>2004.059</v>
      </c>
      <c r="E106" s="4">
        <v>1296.392</v>
      </c>
      <c r="F106" s="4">
        <v>10815.486</v>
      </c>
      <c r="G106" s="4">
        <v>6100.308</v>
      </c>
      <c r="H106" s="4">
        <v>695.861</v>
      </c>
      <c r="I106" s="4">
        <v>0</v>
      </c>
      <c r="J106" s="4">
        <v>141.24</v>
      </c>
      <c r="K106" s="4">
        <v>387.025</v>
      </c>
      <c r="L106" s="4">
        <v>4741.882</v>
      </c>
      <c r="M106" s="4">
        <v>0</v>
      </c>
    </row>
    <row r="107" spans="1:13" ht="12.75">
      <c r="A107" t="s">
        <v>116</v>
      </c>
      <c r="B107" t="s">
        <v>118</v>
      </c>
      <c r="C107" s="6">
        <f t="shared" si="22"/>
        <v>236720.632</v>
      </c>
      <c r="D107" s="4">
        <v>90936.093</v>
      </c>
      <c r="E107" s="4">
        <v>29783.013</v>
      </c>
      <c r="F107" s="4">
        <v>87603.338</v>
      </c>
      <c r="G107" s="4">
        <v>8964.095</v>
      </c>
      <c r="H107" s="4">
        <v>14421.833</v>
      </c>
      <c r="I107" s="4">
        <v>0</v>
      </c>
      <c r="J107" s="4">
        <v>0</v>
      </c>
      <c r="K107" s="4">
        <v>4286.033</v>
      </c>
      <c r="L107" s="4">
        <v>182.438</v>
      </c>
      <c r="M107" s="4">
        <v>543.789</v>
      </c>
    </row>
    <row r="108" spans="1:13" ht="12.75">
      <c r="A108" t="s">
        <v>116</v>
      </c>
      <c r="B108" t="s">
        <v>25</v>
      </c>
      <c r="C108" s="6">
        <f t="shared" si="22"/>
        <v>12693.71</v>
      </c>
      <c r="D108" s="4">
        <v>0</v>
      </c>
      <c r="E108" s="4">
        <v>0</v>
      </c>
      <c r="F108" s="4">
        <v>12693.71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</row>
    <row r="109" spans="1:13" ht="12.75">
      <c r="A109" s="5" t="s">
        <v>119</v>
      </c>
      <c r="C109" s="3">
        <f t="shared" si="22"/>
        <v>275596.59500000003</v>
      </c>
      <c r="D109" s="3">
        <f>+D106+D107+D108</f>
        <v>92940.15199999999</v>
      </c>
      <c r="E109" s="3">
        <f aca="true" t="shared" si="33" ref="E109:M109">+E106+E107+E108</f>
        <v>31079.405</v>
      </c>
      <c r="F109" s="3">
        <f t="shared" si="33"/>
        <v>111112.53400000001</v>
      </c>
      <c r="G109" s="3">
        <f t="shared" si="33"/>
        <v>15064.402999999998</v>
      </c>
      <c r="H109" s="3">
        <f t="shared" si="33"/>
        <v>15117.694000000001</v>
      </c>
      <c r="I109" s="3">
        <f t="shared" si="33"/>
        <v>0</v>
      </c>
      <c r="J109" s="3">
        <f t="shared" si="33"/>
        <v>141.24</v>
      </c>
      <c r="K109" s="3">
        <f t="shared" si="33"/>
        <v>4673.058</v>
      </c>
      <c r="L109" s="3">
        <f t="shared" si="33"/>
        <v>4924.32</v>
      </c>
      <c r="M109" s="3">
        <f t="shared" si="33"/>
        <v>543.789</v>
      </c>
    </row>
    <row r="110" spans="1:14" ht="12.75">
      <c r="A110" t="s">
        <v>120</v>
      </c>
      <c r="B110" t="s">
        <v>18</v>
      </c>
      <c r="C110" s="6">
        <f t="shared" si="22"/>
        <v>10016.303</v>
      </c>
      <c r="D110" s="4">
        <v>5055.409</v>
      </c>
      <c r="E110" s="4">
        <v>2232.15</v>
      </c>
      <c r="F110" s="4">
        <v>308.111</v>
      </c>
      <c r="G110" s="4">
        <v>0</v>
      </c>
      <c r="H110" s="4">
        <v>1362.032</v>
      </c>
      <c r="I110" s="4">
        <v>0</v>
      </c>
      <c r="J110" s="4">
        <v>0</v>
      </c>
      <c r="K110" s="4">
        <v>772.207</v>
      </c>
      <c r="L110" s="4">
        <v>251.61</v>
      </c>
      <c r="M110" s="4">
        <v>34.784</v>
      </c>
      <c r="N110" s="2"/>
    </row>
    <row r="111" spans="1:13" ht="12.75">
      <c r="A111" s="5" t="s">
        <v>121</v>
      </c>
      <c r="C111" s="3">
        <f t="shared" si="22"/>
        <v>10016.303</v>
      </c>
      <c r="D111" s="3">
        <f>+D110</f>
        <v>5055.409</v>
      </c>
      <c r="E111" s="3">
        <f aca="true" t="shared" si="34" ref="E111:M111">+E110</f>
        <v>2232.15</v>
      </c>
      <c r="F111" s="3">
        <f t="shared" si="34"/>
        <v>308.111</v>
      </c>
      <c r="G111" s="3">
        <f t="shared" si="34"/>
        <v>0</v>
      </c>
      <c r="H111" s="3">
        <f t="shared" si="34"/>
        <v>1362.032</v>
      </c>
      <c r="I111" s="3">
        <f t="shared" si="34"/>
        <v>0</v>
      </c>
      <c r="J111" s="3">
        <f t="shared" si="34"/>
        <v>0</v>
      </c>
      <c r="K111" s="3">
        <f t="shared" si="34"/>
        <v>772.207</v>
      </c>
      <c r="L111" s="3">
        <f t="shared" si="34"/>
        <v>251.61</v>
      </c>
      <c r="M111" s="3">
        <f t="shared" si="34"/>
        <v>34.784</v>
      </c>
    </row>
    <row r="112" spans="1:13" ht="12.75">
      <c r="A112" t="s">
        <v>122</v>
      </c>
      <c r="B112" t="s">
        <v>18</v>
      </c>
      <c r="C112" s="6">
        <f t="shared" si="22"/>
        <v>2470.223</v>
      </c>
      <c r="D112" s="4">
        <v>814.862</v>
      </c>
      <c r="E112" s="4">
        <v>788.755</v>
      </c>
      <c r="F112" s="4">
        <v>0</v>
      </c>
      <c r="G112" s="4">
        <v>0</v>
      </c>
      <c r="H112" s="4">
        <v>332.102</v>
      </c>
      <c r="I112" s="4">
        <v>0</v>
      </c>
      <c r="J112" s="4">
        <v>0</v>
      </c>
      <c r="K112" s="4">
        <v>196.492</v>
      </c>
      <c r="L112" s="4">
        <v>337.979</v>
      </c>
      <c r="M112" s="4">
        <v>0.033</v>
      </c>
    </row>
    <row r="113" spans="1:13" ht="12.75">
      <c r="A113" s="5" t="s">
        <v>123</v>
      </c>
      <c r="C113" s="3">
        <f t="shared" si="22"/>
        <v>2470.223</v>
      </c>
      <c r="D113" s="3">
        <f>+D112</f>
        <v>814.862</v>
      </c>
      <c r="E113" s="3">
        <f aca="true" t="shared" si="35" ref="E113:M113">+E112</f>
        <v>788.755</v>
      </c>
      <c r="F113" s="3">
        <f t="shared" si="35"/>
        <v>0</v>
      </c>
      <c r="G113" s="3">
        <f t="shared" si="35"/>
        <v>0</v>
      </c>
      <c r="H113" s="3">
        <f t="shared" si="35"/>
        <v>332.102</v>
      </c>
      <c r="I113" s="3">
        <f t="shared" si="35"/>
        <v>0</v>
      </c>
      <c r="J113" s="3">
        <f t="shared" si="35"/>
        <v>0</v>
      </c>
      <c r="K113" s="3">
        <f t="shared" si="35"/>
        <v>196.492</v>
      </c>
      <c r="L113" s="3">
        <f t="shared" si="35"/>
        <v>337.979</v>
      </c>
      <c r="M113" s="3">
        <f t="shared" si="35"/>
        <v>0.033</v>
      </c>
    </row>
    <row r="114" spans="1:13" ht="12.75">
      <c r="A114" t="s">
        <v>124</v>
      </c>
      <c r="B114" t="s">
        <v>125</v>
      </c>
      <c r="C114" s="6">
        <f t="shared" si="22"/>
        <v>1409.584</v>
      </c>
      <c r="D114" s="4">
        <v>638.175</v>
      </c>
      <c r="E114" s="4">
        <v>334.899</v>
      </c>
      <c r="F114" s="4">
        <v>143.779</v>
      </c>
      <c r="G114" s="4">
        <v>65.48</v>
      </c>
      <c r="H114" s="4">
        <v>146.932</v>
      </c>
      <c r="I114" s="4">
        <v>0</v>
      </c>
      <c r="J114" s="4">
        <v>0</v>
      </c>
      <c r="K114" s="4">
        <v>25.836</v>
      </c>
      <c r="L114" s="4">
        <v>54.483</v>
      </c>
      <c r="M114" s="4">
        <v>0</v>
      </c>
    </row>
    <row r="115" spans="1:13" ht="12.75">
      <c r="A115" t="s">
        <v>124</v>
      </c>
      <c r="B115" t="s">
        <v>126</v>
      </c>
      <c r="C115" s="6">
        <f t="shared" si="22"/>
        <v>0</v>
      </c>
      <c r="D115" s="9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t="s">
        <v>124</v>
      </c>
      <c r="B116" s="7" t="s">
        <v>142</v>
      </c>
      <c r="C116" s="6">
        <f t="shared" si="22"/>
        <v>95452.82946999998</v>
      </c>
      <c r="D116" s="9">
        <v>37037.536910988165</v>
      </c>
      <c r="E116" s="9">
        <v>21492.875279875778</v>
      </c>
      <c r="F116" s="9">
        <v>28762.334591997373</v>
      </c>
      <c r="G116" s="9">
        <v>0</v>
      </c>
      <c r="H116" s="9">
        <v>6548.159195926017</v>
      </c>
      <c r="I116" s="9">
        <v>0</v>
      </c>
      <c r="J116" s="9">
        <v>0</v>
      </c>
      <c r="K116" s="9">
        <v>0</v>
      </c>
      <c r="L116" s="9">
        <v>1611.9234912126594</v>
      </c>
      <c r="M116" s="9">
        <v>0</v>
      </c>
    </row>
    <row r="117" spans="1:13" ht="12.75">
      <c r="A117" t="s">
        <v>124</v>
      </c>
      <c r="B117" t="s">
        <v>128</v>
      </c>
      <c r="C117" s="6">
        <f t="shared" si="22"/>
        <v>5697.285</v>
      </c>
      <c r="D117" s="4">
        <v>2885.381</v>
      </c>
      <c r="E117" s="4">
        <v>1628.748</v>
      </c>
      <c r="F117" s="4">
        <v>136.09</v>
      </c>
      <c r="G117" s="4">
        <v>93.079</v>
      </c>
      <c r="H117" s="4">
        <v>878.258</v>
      </c>
      <c r="I117" s="4">
        <v>0</v>
      </c>
      <c r="J117" s="4">
        <v>0</v>
      </c>
      <c r="K117" s="4">
        <v>0</v>
      </c>
      <c r="L117" s="4">
        <v>75.729</v>
      </c>
      <c r="M117" s="4">
        <v>0</v>
      </c>
    </row>
    <row r="118" spans="1:13" ht="12.75">
      <c r="A118" t="s">
        <v>124</v>
      </c>
      <c r="B118" t="s">
        <v>129</v>
      </c>
      <c r="C118" s="6">
        <f t="shared" si="22"/>
        <v>3701.908</v>
      </c>
      <c r="D118" s="4">
        <v>1684.366</v>
      </c>
      <c r="E118" s="4">
        <v>705.859</v>
      </c>
      <c r="F118" s="4">
        <v>0</v>
      </c>
      <c r="G118" s="4">
        <v>0</v>
      </c>
      <c r="H118" s="4">
        <v>376.098</v>
      </c>
      <c r="I118" s="4">
        <v>0</v>
      </c>
      <c r="J118" s="4">
        <v>0</v>
      </c>
      <c r="K118" s="4">
        <v>0</v>
      </c>
      <c r="L118" s="4">
        <v>833.322</v>
      </c>
      <c r="M118" s="4">
        <v>102.263</v>
      </c>
    </row>
    <row r="119" spans="1:13" ht="12.75">
      <c r="A119" t="s">
        <v>124</v>
      </c>
      <c r="B119" t="s">
        <v>25</v>
      </c>
      <c r="C119" s="6">
        <f t="shared" si="22"/>
        <v>95941.17</v>
      </c>
      <c r="D119" s="4">
        <v>0</v>
      </c>
      <c r="E119" s="4">
        <v>0</v>
      </c>
      <c r="F119" s="4">
        <v>95941.17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</row>
    <row r="120" spans="1:13" ht="12.75">
      <c r="A120" s="5" t="s">
        <v>130</v>
      </c>
      <c r="C120" s="3">
        <f t="shared" si="22"/>
        <v>202202.77647</v>
      </c>
      <c r="D120" s="3">
        <f>+D114+D115+D116+D117+D118+D119</f>
        <v>42245.45891098817</v>
      </c>
      <c r="E120" s="3">
        <f aca="true" t="shared" si="36" ref="E120:M120">+E114+E115+E116+E117+E118+E119</f>
        <v>24162.38127987578</v>
      </c>
      <c r="F120" s="3">
        <f t="shared" si="36"/>
        <v>124983.37359199737</v>
      </c>
      <c r="G120" s="3">
        <f t="shared" si="36"/>
        <v>158.559</v>
      </c>
      <c r="H120" s="3">
        <f t="shared" si="36"/>
        <v>7949.447195926016</v>
      </c>
      <c r="I120" s="3">
        <f t="shared" si="36"/>
        <v>0</v>
      </c>
      <c r="J120" s="3">
        <f t="shared" si="36"/>
        <v>0</v>
      </c>
      <c r="K120" s="3">
        <f t="shared" si="36"/>
        <v>25.836</v>
      </c>
      <c r="L120" s="3">
        <f t="shared" si="36"/>
        <v>2575.4574912126595</v>
      </c>
      <c r="M120" s="3">
        <f t="shared" si="36"/>
        <v>102.263</v>
      </c>
    </row>
    <row r="121" spans="1:13" ht="12.75">
      <c r="A121" t="s">
        <v>131</v>
      </c>
      <c r="B121" t="s">
        <v>132</v>
      </c>
      <c r="C121" s="6">
        <f t="shared" si="22"/>
        <v>90360.605</v>
      </c>
      <c r="D121" s="4">
        <v>45194.451</v>
      </c>
      <c r="E121" s="4">
        <v>41623.231</v>
      </c>
      <c r="F121" s="4">
        <v>0</v>
      </c>
      <c r="G121" s="4">
        <v>0</v>
      </c>
      <c r="H121" s="4">
        <v>3542.923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</row>
    <row r="122" spans="1:13" ht="12.75">
      <c r="A122" s="5" t="s">
        <v>133</v>
      </c>
      <c r="C122" s="3">
        <f t="shared" si="22"/>
        <v>90360.605</v>
      </c>
      <c r="D122" s="3">
        <f>+D121</f>
        <v>45194.451</v>
      </c>
      <c r="E122" s="3">
        <f aca="true" t="shared" si="37" ref="E122:M122">+E121</f>
        <v>41623.231</v>
      </c>
      <c r="F122" s="3">
        <f t="shared" si="37"/>
        <v>0</v>
      </c>
      <c r="G122" s="3">
        <f t="shared" si="37"/>
        <v>0</v>
      </c>
      <c r="H122" s="3">
        <f t="shared" si="37"/>
        <v>3542.923</v>
      </c>
      <c r="I122" s="3">
        <f t="shared" si="37"/>
        <v>0</v>
      </c>
      <c r="J122" s="3">
        <f t="shared" si="37"/>
        <v>0</v>
      </c>
      <c r="K122" s="3">
        <f t="shared" si="37"/>
        <v>0</v>
      </c>
      <c r="L122" s="3">
        <f t="shared" si="37"/>
        <v>0</v>
      </c>
      <c r="M122" s="3">
        <f t="shared" si="37"/>
        <v>0</v>
      </c>
    </row>
    <row r="124" spans="1:13" ht="12.75">
      <c r="A124" s="5" t="s">
        <v>134</v>
      </c>
      <c r="C124" s="3">
        <f>SUM(D124:M124)</f>
        <v>1851704.7279999997</v>
      </c>
      <c r="D124" s="3">
        <f aca="true" t="shared" si="38" ref="D124:M124">+D7+D10+D16+D19+D22+D26+D32+D34+D36+D41+D44+D47+D51+D59+D67+D73+D77+D81+D82+D93+D101+D110+D112</f>
        <v>702780.255</v>
      </c>
      <c r="E124" s="3">
        <f t="shared" si="38"/>
        <v>529812.105</v>
      </c>
      <c r="F124" s="3">
        <f t="shared" si="38"/>
        <v>398853.14799999987</v>
      </c>
      <c r="G124" s="3">
        <f t="shared" si="38"/>
        <v>0</v>
      </c>
      <c r="H124" s="3">
        <f t="shared" si="38"/>
        <v>70938.10200000001</v>
      </c>
      <c r="I124" s="3">
        <f t="shared" si="38"/>
        <v>0</v>
      </c>
      <c r="J124" s="3">
        <f t="shared" si="38"/>
        <v>0</v>
      </c>
      <c r="K124" s="3">
        <f t="shared" si="38"/>
        <v>119871.03699999998</v>
      </c>
      <c r="L124" s="3">
        <f t="shared" si="38"/>
        <v>18194.38799999999</v>
      </c>
      <c r="M124" s="3">
        <f t="shared" si="38"/>
        <v>11255.693</v>
      </c>
    </row>
    <row r="125" spans="1:13" ht="12.75">
      <c r="A125" s="5" t="s">
        <v>135</v>
      </c>
      <c r="C125" s="3">
        <f>+C8+C12+C15+C18+C20+C24+C27+C29+C30+C31+C37+C38+C39+C42+C45+C49+C53+C56+C57+C58+C62+C63+C66+C70+C72+C74+C76+C79+C80+C85+C86+C87+C90+C95+C98+C100+C104+C106+C107+C114+C115+C116+C117+C118+C121</f>
        <v>1592110.8154699998</v>
      </c>
      <c r="D125" s="3">
        <f aca="true" t="shared" si="39" ref="D125:M125">+D8+D12+D15+D18+D20+D24+D27+D29+D30+D31+D37+D38+D39+D42+D45+D49+D53+D56+D57+D58+D62+D63+D66+D70+D72+D74+D76+D79+D80+D85+D86+D87+D90+D95+D98+D100+D104+D106+D107+D114+D115+D116+D117+D118+D121</f>
        <v>590028.9789109882</v>
      </c>
      <c r="E125" s="3">
        <f t="shared" si="39"/>
        <v>344047.4722798758</v>
      </c>
      <c r="F125" s="3">
        <f t="shared" si="39"/>
        <v>409652.2635919973</v>
      </c>
      <c r="G125" s="3">
        <f t="shared" si="39"/>
        <v>47941.729</v>
      </c>
      <c r="H125" s="3">
        <f t="shared" si="39"/>
        <v>106629.49819592602</v>
      </c>
      <c r="I125" s="3">
        <f t="shared" si="39"/>
        <v>0</v>
      </c>
      <c r="J125" s="3">
        <f t="shared" si="39"/>
        <v>6235.079</v>
      </c>
      <c r="K125" s="3">
        <f t="shared" si="39"/>
        <v>30641.962</v>
      </c>
      <c r="L125" s="3">
        <f t="shared" si="39"/>
        <v>53448.11149121266</v>
      </c>
      <c r="M125" s="3">
        <f t="shared" si="39"/>
        <v>3485.7210000000005</v>
      </c>
    </row>
    <row r="126" spans="1:13" ht="12.75">
      <c r="A126" s="5" t="s">
        <v>136</v>
      </c>
      <c r="C126" s="3">
        <f>+C13+C54+C60+C64+C68+C83+C88+C91+C96+C102+C108+C119</f>
        <v>826991.7499999999</v>
      </c>
      <c r="D126" s="3">
        <f aca="true" t="shared" si="40" ref="D126:M126">+D13+D54+D60+D64+D68+D83+D88+D91+D96+D102+D108+D119</f>
        <v>0</v>
      </c>
      <c r="E126" s="3">
        <f t="shared" si="40"/>
        <v>35525.689999999995</v>
      </c>
      <c r="F126" s="3">
        <f t="shared" si="40"/>
        <v>791466.0599999999</v>
      </c>
      <c r="G126" s="3">
        <f t="shared" si="40"/>
        <v>0</v>
      </c>
      <c r="H126" s="3">
        <f t="shared" si="40"/>
        <v>0</v>
      </c>
      <c r="I126" s="3">
        <f t="shared" si="40"/>
        <v>0</v>
      </c>
      <c r="J126" s="3">
        <f t="shared" si="40"/>
        <v>0</v>
      </c>
      <c r="K126" s="3">
        <f t="shared" si="40"/>
        <v>0</v>
      </c>
      <c r="L126" s="3">
        <f t="shared" si="40"/>
        <v>0</v>
      </c>
      <c r="M126" s="3">
        <f t="shared" si="40"/>
        <v>0</v>
      </c>
    </row>
    <row r="127" spans="1:13" ht="12.75">
      <c r="A127" s="5" t="s">
        <v>137</v>
      </c>
      <c r="C127" s="3">
        <f>+C9+C11+C14+C17+C21+C23+C25+C28+C33+C35+C40+C43+C46+C48+C50+C52+C55+C61+C65+C69+C71+C75+C78+C84+C89+C92+C94+C97+C99+C103+C105+C109+C111+C113+C120+C122</f>
        <v>4270807.293470001</v>
      </c>
      <c r="D127" s="3">
        <f aca="true" t="shared" si="41" ref="D127:M127">+D9+D11+D14+D17+D21+D23+D25+D28+D33+D35+D40+D43+D46+D48+D50+D52+D55+D61+D65+D69+D71+D75+D78+D84+D89+D92+D94+D97+D99+D103+D105+D109+D111+D113+D120+D122</f>
        <v>1292809.233910988</v>
      </c>
      <c r="E127" s="3">
        <f t="shared" si="41"/>
        <v>909385.2672798758</v>
      </c>
      <c r="F127" s="3">
        <f t="shared" si="41"/>
        <v>1599971.4715919977</v>
      </c>
      <c r="G127" s="3">
        <f t="shared" si="41"/>
        <v>47941.729</v>
      </c>
      <c r="H127" s="3">
        <f t="shared" si="41"/>
        <v>177567.60019592606</v>
      </c>
      <c r="I127" s="3">
        <f t="shared" si="41"/>
        <v>0</v>
      </c>
      <c r="J127" s="3">
        <f t="shared" si="41"/>
        <v>6235.079</v>
      </c>
      <c r="K127" s="3">
        <f t="shared" si="41"/>
        <v>150512.999</v>
      </c>
      <c r="L127" s="3">
        <f t="shared" si="41"/>
        <v>71642.49949121267</v>
      </c>
      <c r="M127" s="3">
        <f t="shared" si="41"/>
        <v>14741.413999999999</v>
      </c>
    </row>
    <row r="128" ht="12.75">
      <c r="A128" s="5"/>
    </row>
    <row r="129" ht="12.75">
      <c r="C129" s="2"/>
    </row>
    <row r="131" spans="2:13" ht="12.75">
      <c r="B131" s="1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2.75">
      <c r="A132" s="7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7"/>
    </row>
    <row r="133" spans="2:13" ht="12.75">
      <c r="B133" s="5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2:13" ht="12.75">
      <c r="B134" s="5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2:13" ht="12.75">
      <c r="B135" s="5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2:13" ht="12.75">
      <c r="B136" s="5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53" ht="12.75">
      <c r="N153" s="2"/>
    </row>
    <row r="175" spans="14:16" ht="12.75">
      <c r="N175" s="7"/>
      <c r="O175" s="7"/>
      <c r="P175" s="7"/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8"/>
  <sheetViews>
    <sheetView tabSelected="1" workbookViewId="0" topLeftCell="A106">
      <selection activeCell="E133" sqref="E133"/>
    </sheetView>
  </sheetViews>
  <sheetFormatPr defaultColWidth="11.421875" defaultRowHeight="12.75"/>
  <cols>
    <col min="1" max="1" width="28.57421875" style="0" customWidth="1"/>
    <col min="2" max="2" width="32.7109375" style="0" customWidth="1"/>
    <col min="3" max="3" width="12.7109375" style="0" customWidth="1"/>
    <col min="9" max="9" width="10.57421875" style="0" customWidth="1"/>
    <col min="10" max="10" width="9.140625" style="0" customWidth="1"/>
    <col min="11" max="11" width="9.7109375" style="0" customWidth="1"/>
    <col min="12" max="12" width="9.57421875" style="0" customWidth="1"/>
    <col min="13" max="13" width="8.57421875" style="0" customWidth="1"/>
  </cols>
  <sheetData>
    <row r="1" spans="1:13" ht="12.75">
      <c r="A1" s="1" t="s">
        <v>0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1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/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138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4</v>
      </c>
      <c r="B6" s="1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</row>
    <row r="7" spans="1:13" ht="12.75">
      <c r="A7" t="s">
        <v>17</v>
      </c>
      <c r="B7" t="s">
        <v>19</v>
      </c>
      <c r="C7" s="4">
        <f>SUM(D7:M7)</f>
        <v>1230</v>
      </c>
      <c r="D7" s="4">
        <v>799</v>
      </c>
      <c r="E7" s="4">
        <v>163</v>
      </c>
      <c r="F7" s="4">
        <v>18</v>
      </c>
      <c r="G7" s="4">
        <v>0</v>
      </c>
      <c r="H7" s="4">
        <v>1</v>
      </c>
      <c r="I7" s="4">
        <v>0</v>
      </c>
      <c r="J7" s="4">
        <v>0</v>
      </c>
      <c r="K7" s="4">
        <v>0</v>
      </c>
      <c r="L7" s="4">
        <v>249</v>
      </c>
      <c r="M7" s="4">
        <v>0</v>
      </c>
    </row>
    <row r="8" spans="1:13" ht="12.75">
      <c r="A8" t="s">
        <v>17</v>
      </c>
      <c r="B8" t="s">
        <v>18</v>
      </c>
      <c r="C8" s="4">
        <f aca="true" t="shared" si="0" ref="C8:C73">SUM(D8:M8)</f>
        <v>4145</v>
      </c>
      <c r="D8" s="4">
        <v>3414</v>
      </c>
      <c r="E8" s="4">
        <v>562</v>
      </c>
      <c r="F8" s="4">
        <v>19</v>
      </c>
      <c r="G8" s="4">
        <v>0</v>
      </c>
      <c r="H8" s="4">
        <v>1</v>
      </c>
      <c r="I8" s="4">
        <v>0</v>
      </c>
      <c r="J8" s="4">
        <v>0</v>
      </c>
      <c r="K8" s="4">
        <v>63</v>
      </c>
      <c r="L8" s="4">
        <v>65</v>
      </c>
      <c r="M8" s="4">
        <v>21</v>
      </c>
    </row>
    <row r="9" spans="1:13" ht="12.75">
      <c r="A9" s="5" t="s">
        <v>20</v>
      </c>
      <c r="C9" s="3">
        <f t="shared" si="0"/>
        <v>5375</v>
      </c>
      <c r="D9" s="3">
        <f>+D7+D8</f>
        <v>4213</v>
      </c>
      <c r="E9" s="3">
        <f aca="true" t="shared" si="1" ref="E9:M9">+E7+E8</f>
        <v>725</v>
      </c>
      <c r="F9" s="3">
        <f t="shared" si="1"/>
        <v>37</v>
      </c>
      <c r="G9" s="3">
        <f t="shared" si="1"/>
        <v>0</v>
      </c>
      <c r="H9" s="3">
        <f t="shared" si="1"/>
        <v>2</v>
      </c>
      <c r="I9" s="3">
        <f t="shared" si="1"/>
        <v>0</v>
      </c>
      <c r="J9" s="3">
        <f t="shared" si="1"/>
        <v>0</v>
      </c>
      <c r="K9" s="3">
        <f t="shared" si="1"/>
        <v>63</v>
      </c>
      <c r="L9" s="3">
        <f t="shared" si="1"/>
        <v>314</v>
      </c>
      <c r="M9" s="3">
        <f t="shared" si="1"/>
        <v>21</v>
      </c>
    </row>
    <row r="10" spans="1:13" ht="12.75">
      <c r="A10" t="s">
        <v>21</v>
      </c>
      <c r="B10" t="s">
        <v>18</v>
      </c>
      <c r="C10" s="4">
        <f t="shared" si="0"/>
        <v>8437</v>
      </c>
      <c r="D10" s="4">
        <v>6741</v>
      </c>
      <c r="E10" s="4">
        <v>1085</v>
      </c>
      <c r="F10" s="4">
        <v>36</v>
      </c>
      <c r="G10" s="4">
        <v>0</v>
      </c>
      <c r="H10" s="4">
        <v>1</v>
      </c>
      <c r="I10" s="4">
        <v>0</v>
      </c>
      <c r="J10" s="4">
        <v>0</v>
      </c>
      <c r="K10" s="4">
        <v>103</v>
      </c>
      <c r="L10" s="4">
        <v>439</v>
      </c>
      <c r="M10" s="4">
        <v>32</v>
      </c>
    </row>
    <row r="11" spans="1:13" ht="12.75">
      <c r="A11" s="5" t="s">
        <v>22</v>
      </c>
      <c r="C11" s="3">
        <f t="shared" si="0"/>
        <v>8437</v>
      </c>
      <c r="D11" s="3">
        <f>+D10</f>
        <v>6741</v>
      </c>
      <c r="E11" s="3">
        <f aca="true" t="shared" si="2" ref="E11:M11">+E10</f>
        <v>1085</v>
      </c>
      <c r="F11" s="3">
        <f t="shared" si="2"/>
        <v>36</v>
      </c>
      <c r="G11" s="3">
        <f t="shared" si="2"/>
        <v>0</v>
      </c>
      <c r="H11" s="3">
        <f t="shared" si="2"/>
        <v>1</v>
      </c>
      <c r="I11" s="3">
        <f t="shared" si="2"/>
        <v>0</v>
      </c>
      <c r="J11" s="3">
        <f t="shared" si="2"/>
        <v>0</v>
      </c>
      <c r="K11" s="3">
        <f t="shared" si="2"/>
        <v>103</v>
      </c>
      <c r="L11" s="3">
        <f t="shared" si="2"/>
        <v>439</v>
      </c>
      <c r="M11" s="3">
        <f t="shared" si="2"/>
        <v>32</v>
      </c>
    </row>
    <row r="12" spans="1:13" ht="12.75">
      <c r="A12" t="s">
        <v>23</v>
      </c>
      <c r="B12" t="s">
        <v>24</v>
      </c>
      <c r="C12" s="4">
        <f t="shared" si="0"/>
        <v>27352</v>
      </c>
      <c r="D12" s="4">
        <v>23929</v>
      </c>
      <c r="E12" s="4">
        <v>2412</v>
      </c>
      <c r="F12" s="4">
        <v>84</v>
      </c>
      <c r="G12" s="4">
        <v>1</v>
      </c>
      <c r="H12" s="4">
        <v>1</v>
      </c>
      <c r="I12" s="4">
        <v>0</v>
      </c>
      <c r="J12" s="4">
        <v>0</v>
      </c>
      <c r="K12" s="4">
        <v>292</v>
      </c>
      <c r="L12" s="4">
        <v>594</v>
      </c>
      <c r="M12" s="4">
        <v>39</v>
      </c>
    </row>
    <row r="13" spans="1:13" ht="12.75">
      <c r="A13" t="s">
        <v>23</v>
      </c>
      <c r="B13" t="s">
        <v>25</v>
      </c>
      <c r="C13" s="4">
        <f t="shared" si="0"/>
        <v>4</v>
      </c>
      <c r="D13" s="4">
        <v>0</v>
      </c>
      <c r="E13" s="4">
        <v>0</v>
      </c>
      <c r="F13" s="4">
        <v>4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 ht="12.75">
      <c r="A14" s="5" t="s">
        <v>26</v>
      </c>
      <c r="C14" s="3">
        <f t="shared" si="0"/>
        <v>27356</v>
      </c>
      <c r="D14" s="3">
        <f>+D12+D13</f>
        <v>23929</v>
      </c>
      <c r="E14" s="3">
        <f aca="true" t="shared" si="3" ref="E14:M14">+E12+E13</f>
        <v>2412</v>
      </c>
      <c r="F14" s="3">
        <f t="shared" si="3"/>
        <v>88</v>
      </c>
      <c r="G14" s="3">
        <f t="shared" si="3"/>
        <v>1</v>
      </c>
      <c r="H14" s="3">
        <f t="shared" si="3"/>
        <v>1</v>
      </c>
      <c r="I14" s="3">
        <f t="shared" si="3"/>
        <v>0</v>
      </c>
      <c r="J14" s="3">
        <f t="shared" si="3"/>
        <v>0</v>
      </c>
      <c r="K14" s="3">
        <f t="shared" si="3"/>
        <v>292</v>
      </c>
      <c r="L14" s="3">
        <f t="shared" si="3"/>
        <v>594</v>
      </c>
      <c r="M14" s="3">
        <f t="shared" si="3"/>
        <v>39</v>
      </c>
    </row>
    <row r="15" spans="1:13" ht="12.75">
      <c r="A15" t="s">
        <v>27</v>
      </c>
      <c r="B15" t="s">
        <v>28</v>
      </c>
      <c r="C15" s="4">
        <f t="shared" si="0"/>
        <v>18433</v>
      </c>
      <c r="D15" s="4">
        <v>15178</v>
      </c>
      <c r="E15" s="4">
        <v>2284</v>
      </c>
      <c r="F15" s="4">
        <v>49</v>
      </c>
      <c r="G15" s="4">
        <v>1</v>
      </c>
      <c r="H15" s="4">
        <v>1</v>
      </c>
      <c r="I15" s="4">
        <v>0</v>
      </c>
      <c r="J15" s="4">
        <v>0</v>
      </c>
      <c r="K15" s="4">
        <v>201</v>
      </c>
      <c r="L15" s="4">
        <v>710</v>
      </c>
      <c r="M15" s="4">
        <v>9</v>
      </c>
    </row>
    <row r="16" spans="1:13" ht="12.75">
      <c r="A16" t="s">
        <v>27</v>
      </c>
      <c r="B16" t="s">
        <v>18</v>
      </c>
      <c r="C16" s="4">
        <f t="shared" si="0"/>
        <v>1</v>
      </c>
      <c r="D16" s="4"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</row>
    <row r="17" spans="1:13" ht="12.75">
      <c r="A17" s="5" t="s">
        <v>29</v>
      </c>
      <c r="C17" s="3">
        <f t="shared" si="0"/>
        <v>18434</v>
      </c>
      <c r="D17" s="3">
        <f>+D15+D16</f>
        <v>15178</v>
      </c>
      <c r="E17" s="3">
        <f aca="true" t="shared" si="4" ref="E17:M17">+E15+E16</f>
        <v>2284</v>
      </c>
      <c r="F17" s="3">
        <f t="shared" si="4"/>
        <v>50</v>
      </c>
      <c r="G17" s="3">
        <f t="shared" si="4"/>
        <v>1</v>
      </c>
      <c r="H17" s="3">
        <f t="shared" si="4"/>
        <v>1</v>
      </c>
      <c r="I17" s="3">
        <f t="shared" si="4"/>
        <v>0</v>
      </c>
      <c r="J17" s="3">
        <f t="shared" si="4"/>
        <v>0</v>
      </c>
      <c r="K17" s="3">
        <f t="shared" si="4"/>
        <v>201</v>
      </c>
      <c r="L17" s="3">
        <f t="shared" si="4"/>
        <v>710</v>
      </c>
      <c r="M17" s="3">
        <f t="shared" si="4"/>
        <v>9</v>
      </c>
    </row>
    <row r="18" spans="1:13" ht="12.75">
      <c r="A18" t="s">
        <v>30</v>
      </c>
      <c r="B18" t="s">
        <v>31</v>
      </c>
      <c r="C18" s="4">
        <f t="shared" si="0"/>
        <v>6817</v>
      </c>
      <c r="D18" s="4">
        <v>5461</v>
      </c>
      <c r="E18" s="4">
        <v>889</v>
      </c>
      <c r="F18" s="4">
        <v>45</v>
      </c>
      <c r="G18" s="4">
        <v>1</v>
      </c>
      <c r="H18" s="4">
        <v>1</v>
      </c>
      <c r="I18" s="4">
        <v>0</v>
      </c>
      <c r="J18" s="4">
        <v>0</v>
      </c>
      <c r="K18" s="4">
        <v>115</v>
      </c>
      <c r="L18" s="4">
        <v>305</v>
      </c>
      <c r="M18" s="4">
        <v>0</v>
      </c>
    </row>
    <row r="19" spans="1:13" ht="12.75">
      <c r="A19" t="s">
        <v>30</v>
      </c>
      <c r="B19" t="s">
        <v>18</v>
      </c>
      <c r="C19" s="4">
        <f t="shared" si="0"/>
        <v>1</v>
      </c>
      <c r="D19" s="4">
        <v>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ht="12.75">
      <c r="A20" t="s">
        <v>30</v>
      </c>
      <c r="B20" t="s">
        <v>32</v>
      </c>
      <c r="C20" s="4">
        <f t="shared" si="0"/>
        <v>1512</v>
      </c>
      <c r="D20" s="4">
        <v>1252</v>
      </c>
      <c r="E20" s="4">
        <v>193</v>
      </c>
      <c r="F20" s="4">
        <v>1</v>
      </c>
      <c r="G20" s="4">
        <v>2</v>
      </c>
      <c r="H20" s="4">
        <v>2</v>
      </c>
      <c r="I20" s="4">
        <v>0</v>
      </c>
      <c r="J20" s="4">
        <v>0</v>
      </c>
      <c r="K20" s="4">
        <v>31</v>
      </c>
      <c r="L20" s="4">
        <v>31</v>
      </c>
      <c r="M20" s="4">
        <v>0</v>
      </c>
    </row>
    <row r="21" spans="1:13" ht="12.75">
      <c r="A21" s="5" t="s">
        <v>33</v>
      </c>
      <c r="C21" s="3">
        <f t="shared" si="0"/>
        <v>8330</v>
      </c>
      <c r="D21" s="3">
        <f>+D18+D19+D20</f>
        <v>6713</v>
      </c>
      <c r="E21" s="3">
        <f aca="true" t="shared" si="5" ref="E21:M21">+E18+E19+E20</f>
        <v>1082</v>
      </c>
      <c r="F21" s="3">
        <f t="shared" si="5"/>
        <v>47</v>
      </c>
      <c r="G21" s="3">
        <f t="shared" si="5"/>
        <v>3</v>
      </c>
      <c r="H21" s="3">
        <f t="shared" si="5"/>
        <v>3</v>
      </c>
      <c r="I21" s="3">
        <f t="shared" si="5"/>
        <v>0</v>
      </c>
      <c r="J21" s="3">
        <f t="shared" si="5"/>
        <v>0</v>
      </c>
      <c r="K21" s="3">
        <f t="shared" si="5"/>
        <v>146</v>
      </c>
      <c r="L21" s="3">
        <f t="shared" si="5"/>
        <v>336</v>
      </c>
      <c r="M21" s="3">
        <f t="shared" si="5"/>
        <v>0</v>
      </c>
    </row>
    <row r="22" spans="1:13" ht="12.75">
      <c r="A22" t="s">
        <v>34</v>
      </c>
      <c r="B22" t="s">
        <v>18</v>
      </c>
      <c r="C22" s="4">
        <f t="shared" si="0"/>
        <v>159</v>
      </c>
      <c r="D22" s="4">
        <v>102</v>
      </c>
      <c r="E22" s="4">
        <v>12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34</v>
      </c>
      <c r="L22" s="4">
        <v>10</v>
      </c>
      <c r="M22" s="4">
        <v>0</v>
      </c>
    </row>
    <row r="23" spans="1:13" ht="12.75">
      <c r="A23" s="5" t="s">
        <v>35</v>
      </c>
      <c r="C23" s="3">
        <f t="shared" si="0"/>
        <v>159</v>
      </c>
      <c r="D23" s="3">
        <f>+D22</f>
        <v>102</v>
      </c>
      <c r="E23" s="3">
        <f aca="true" t="shared" si="6" ref="E23:M23">+E22</f>
        <v>12</v>
      </c>
      <c r="F23" s="3">
        <f t="shared" si="6"/>
        <v>0</v>
      </c>
      <c r="G23" s="3">
        <f t="shared" si="6"/>
        <v>0</v>
      </c>
      <c r="H23" s="3">
        <f t="shared" si="6"/>
        <v>1</v>
      </c>
      <c r="I23" s="3">
        <f t="shared" si="6"/>
        <v>0</v>
      </c>
      <c r="J23" s="3">
        <f t="shared" si="6"/>
        <v>0</v>
      </c>
      <c r="K23" s="3">
        <f t="shared" si="6"/>
        <v>34</v>
      </c>
      <c r="L23" s="3">
        <f t="shared" si="6"/>
        <v>10</v>
      </c>
      <c r="M23" s="3">
        <f t="shared" si="6"/>
        <v>0</v>
      </c>
    </row>
    <row r="24" spans="1:13" ht="12.75">
      <c r="A24" t="s">
        <v>36</v>
      </c>
      <c r="B24" t="s">
        <v>37</v>
      </c>
      <c r="C24" s="4">
        <f t="shared" si="0"/>
        <v>3415</v>
      </c>
      <c r="D24" s="4">
        <v>2699</v>
      </c>
      <c r="E24" s="4">
        <v>444</v>
      </c>
      <c r="F24" s="4">
        <v>26</v>
      </c>
      <c r="G24" s="4">
        <v>1</v>
      </c>
      <c r="H24" s="4">
        <v>1</v>
      </c>
      <c r="I24" s="4">
        <v>0</v>
      </c>
      <c r="J24" s="4">
        <v>0</v>
      </c>
      <c r="K24" s="4">
        <v>0</v>
      </c>
      <c r="L24" s="4">
        <v>244</v>
      </c>
      <c r="M24" s="4">
        <v>0</v>
      </c>
    </row>
    <row r="25" spans="1:13" ht="12.75">
      <c r="A25" s="5" t="s">
        <v>38</v>
      </c>
      <c r="C25" s="3">
        <f t="shared" si="0"/>
        <v>3415</v>
      </c>
      <c r="D25" s="3">
        <f>+D24</f>
        <v>2699</v>
      </c>
      <c r="E25" s="3">
        <f aca="true" t="shared" si="7" ref="E25:M25">+E24</f>
        <v>444</v>
      </c>
      <c r="F25" s="3">
        <f t="shared" si="7"/>
        <v>26</v>
      </c>
      <c r="G25" s="3">
        <f t="shared" si="7"/>
        <v>1</v>
      </c>
      <c r="H25" s="3">
        <f t="shared" si="7"/>
        <v>1</v>
      </c>
      <c r="I25" s="3">
        <f t="shared" si="7"/>
        <v>0</v>
      </c>
      <c r="J25" s="3">
        <f t="shared" si="7"/>
        <v>0</v>
      </c>
      <c r="K25" s="3">
        <f t="shared" si="7"/>
        <v>0</v>
      </c>
      <c r="L25" s="3">
        <f t="shared" si="7"/>
        <v>244</v>
      </c>
      <c r="M25" s="3">
        <f t="shared" si="7"/>
        <v>0</v>
      </c>
    </row>
    <row r="26" spans="1:13" ht="12.75">
      <c r="A26" t="s">
        <v>39</v>
      </c>
      <c r="B26" t="s">
        <v>18</v>
      </c>
      <c r="C26" s="4">
        <f t="shared" si="0"/>
        <v>15798</v>
      </c>
      <c r="D26" s="4">
        <v>12919</v>
      </c>
      <c r="E26" s="4">
        <v>2273</v>
      </c>
      <c r="F26" s="4">
        <v>58</v>
      </c>
      <c r="G26" s="4">
        <v>0</v>
      </c>
      <c r="H26" s="4">
        <v>1</v>
      </c>
      <c r="I26" s="4">
        <v>0</v>
      </c>
      <c r="J26" s="4">
        <v>0</v>
      </c>
      <c r="K26" s="4">
        <v>127</v>
      </c>
      <c r="L26" s="4">
        <v>312</v>
      </c>
      <c r="M26" s="4">
        <v>108</v>
      </c>
    </row>
    <row r="27" spans="1:13" ht="12.75">
      <c r="A27" t="s">
        <v>39</v>
      </c>
      <c r="B27" t="s">
        <v>40</v>
      </c>
      <c r="C27" s="4">
        <f t="shared" si="0"/>
        <v>2676</v>
      </c>
      <c r="D27" s="4">
        <v>1988</v>
      </c>
      <c r="E27" s="4">
        <v>302</v>
      </c>
      <c r="F27" s="4">
        <v>2</v>
      </c>
      <c r="G27" s="4">
        <v>5</v>
      </c>
      <c r="H27" s="4">
        <v>12</v>
      </c>
      <c r="I27" s="4">
        <v>0</v>
      </c>
      <c r="J27" s="4">
        <v>0</v>
      </c>
      <c r="K27" s="4">
        <v>44</v>
      </c>
      <c r="L27" s="4">
        <v>275</v>
      </c>
      <c r="M27" s="4">
        <v>48</v>
      </c>
    </row>
    <row r="28" spans="1:13" ht="12.75">
      <c r="A28" s="5" t="s">
        <v>41</v>
      </c>
      <c r="C28" s="3">
        <f t="shared" si="0"/>
        <v>18474</v>
      </c>
      <c r="D28" s="3">
        <f>+D26+D27</f>
        <v>14907</v>
      </c>
      <c r="E28" s="3">
        <f aca="true" t="shared" si="8" ref="E28:M28">+E26+E27</f>
        <v>2575</v>
      </c>
      <c r="F28" s="3">
        <f t="shared" si="8"/>
        <v>60</v>
      </c>
      <c r="G28" s="3">
        <f t="shared" si="8"/>
        <v>5</v>
      </c>
      <c r="H28" s="3">
        <f t="shared" si="8"/>
        <v>13</v>
      </c>
      <c r="I28" s="3">
        <f t="shared" si="8"/>
        <v>0</v>
      </c>
      <c r="J28" s="3">
        <f t="shared" si="8"/>
        <v>0</v>
      </c>
      <c r="K28" s="3">
        <f t="shared" si="8"/>
        <v>171</v>
      </c>
      <c r="L28" s="3">
        <f t="shared" si="8"/>
        <v>587</v>
      </c>
      <c r="M28" s="3">
        <f t="shared" si="8"/>
        <v>156</v>
      </c>
    </row>
    <row r="29" spans="1:13" ht="12.75">
      <c r="A29" t="s">
        <v>42</v>
      </c>
      <c r="B29" t="s">
        <v>43</v>
      </c>
      <c r="C29" s="4">
        <f t="shared" si="0"/>
        <v>204</v>
      </c>
      <c r="D29" s="4">
        <v>123</v>
      </c>
      <c r="E29" s="4">
        <v>10</v>
      </c>
      <c r="F29" s="4">
        <v>5</v>
      </c>
      <c r="G29" s="4">
        <v>0</v>
      </c>
      <c r="H29" s="4">
        <v>1</v>
      </c>
      <c r="I29" s="4">
        <v>0</v>
      </c>
      <c r="J29" s="4">
        <v>0</v>
      </c>
      <c r="K29" s="4">
        <v>0</v>
      </c>
      <c r="L29" s="4">
        <v>65</v>
      </c>
      <c r="M29" s="4">
        <v>0</v>
      </c>
    </row>
    <row r="30" spans="1:13" ht="12.75">
      <c r="A30" t="s">
        <v>42</v>
      </c>
      <c r="B30" t="s">
        <v>44</v>
      </c>
      <c r="C30" s="4">
        <f t="shared" si="0"/>
        <v>990</v>
      </c>
      <c r="D30" s="4">
        <v>823</v>
      </c>
      <c r="E30" s="4">
        <v>88</v>
      </c>
      <c r="F30" s="4">
        <v>5</v>
      </c>
      <c r="G30" s="4">
        <v>0</v>
      </c>
      <c r="H30" s="4">
        <v>1</v>
      </c>
      <c r="I30" s="4">
        <v>0</v>
      </c>
      <c r="J30" s="4">
        <v>0</v>
      </c>
      <c r="K30" s="4">
        <v>0</v>
      </c>
      <c r="L30" s="4">
        <v>73</v>
      </c>
      <c r="M30" s="4">
        <v>0</v>
      </c>
    </row>
    <row r="31" spans="1:13" ht="12.75">
      <c r="A31" t="s">
        <v>42</v>
      </c>
      <c r="B31" t="s">
        <v>45</v>
      </c>
      <c r="C31" s="4">
        <f t="shared" si="0"/>
        <v>2060</v>
      </c>
      <c r="D31" s="4">
        <v>1534</v>
      </c>
      <c r="E31" s="4">
        <v>58</v>
      </c>
      <c r="F31" s="4">
        <v>74</v>
      </c>
      <c r="G31" s="4">
        <v>0</v>
      </c>
      <c r="H31" s="4">
        <v>15</v>
      </c>
      <c r="I31" s="4">
        <v>0</v>
      </c>
      <c r="J31" s="4">
        <v>0</v>
      </c>
      <c r="K31" s="4">
        <v>14</v>
      </c>
      <c r="L31" s="4">
        <v>365</v>
      </c>
      <c r="M31" s="4">
        <v>0</v>
      </c>
    </row>
    <row r="32" spans="1:13" ht="12.75">
      <c r="A32" t="s">
        <v>42</v>
      </c>
      <c r="B32" t="s">
        <v>18</v>
      </c>
      <c r="C32" s="4">
        <f t="shared" si="0"/>
        <v>125</v>
      </c>
      <c r="D32" s="4">
        <v>104</v>
      </c>
      <c r="E32" s="4">
        <v>10</v>
      </c>
      <c r="F32" s="4">
        <v>0</v>
      </c>
      <c r="G32" s="4">
        <v>0</v>
      </c>
      <c r="H32" s="4">
        <v>1</v>
      </c>
      <c r="I32" s="4">
        <v>0</v>
      </c>
      <c r="J32" s="4">
        <v>0</v>
      </c>
      <c r="K32" s="4">
        <v>4</v>
      </c>
      <c r="L32" s="4">
        <v>6</v>
      </c>
      <c r="M32" s="4">
        <v>0</v>
      </c>
    </row>
    <row r="33" spans="1:13" ht="12.75">
      <c r="A33" s="5" t="s">
        <v>46</v>
      </c>
      <c r="C33" s="3">
        <f t="shared" si="0"/>
        <v>3379</v>
      </c>
      <c r="D33" s="3">
        <f>+D29+D30+D31+D32</f>
        <v>2584</v>
      </c>
      <c r="E33" s="3">
        <f aca="true" t="shared" si="9" ref="E33:M33">+E29+E30+E31+E32</f>
        <v>166</v>
      </c>
      <c r="F33" s="3">
        <f t="shared" si="9"/>
        <v>84</v>
      </c>
      <c r="G33" s="3">
        <f t="shared" si="9"/>
        <v>0</v>
      </c>
      <c r="H33" s="3">
        <f t="shared" si="9"/>
        <v>18</v>
      </c>
      <c r="I33" s="3">
        <f t="shared" si="9"/>
        <v>0</v>
      </c>
      <c r="J33" s="3">
        <f t="shared" si="9"/>
        <v>0</v>
      </c>
      <c r="K33" s="3">
        <f t="shared" si="9"/>
        <v>18</v>
      </c>
      <c r="L33" s="3">
        <f t="shared" si="9"/>
        <v>509</v>
      </c>
      <c r="M33" s="3">
        <f t="shared" si="9"/>
        <v>0</v>
      </c>
    </row>
    <row r="34" spans="1:13" ht="12.75">
      <c r="A34" t="s">
        <v>47</v>
      </c>
      <c r="B34" t="s">
        <v>18</v>
      </c>
      <c r="C34" s="4">
        <f t="shared" si="0"/>
        <v>11035</v>
      </c>
      <c r="D34" s="4">
        <v>9594</v>
      </c>
      <c r="E34" s="4">
        <v>917</v>
      </c>
      <c r="F34" s="4">
        <v>30</v>
      </c>
      <c r="G34" s="4">
        <v>0</v>
      </c>
      <c r="H34" s="4">
        <v>1</v>
      </c>
      <c r="I34" s="4">
        <v>0</v>
      </c>
      <c r="J34" s="4">
        <v>0</v>
      </c>
      <c r="K34" s="4">
        <v>171</v>
      </c>
      <c r="L34" s="4">
        <v>286</v>
      </c>
      <c r="M34" s="4">
        <v>36</v>
      </c>
    </row>
    <row r="35" spans="1:13" ht="12.75">
      <c r="A35" s="5" t="s">
        <v>48</v>
      </c>
      <c r="C35" s="3">
        <f t="shared" si="0"/>
        <v>11035</v>
      </c>
      <c r="D35" s="3">
        <f>+D34</f>
        <v>9594</v>
      </c>
      <c r="E35" s="3">
        <f aca="true" t="shared" si="10" ref="E35:M35">+E34</f>
        <v>917</v>
      </c>
      <c r="F35" s="3">
        <f t="shared" si="10"/>
        <v>30</v>
      </c>
      <c r="G35" s="3">
        <f t="shared" si="10"/>
        <v>0</v>
      </c>
      <c r="H35" s="3">
        <f t="shared" si="10"/>
        <v>1</v>
      </c>
      <c r="I35" s="3">
        <f t="shared" si="10"/>
        <v>0</v>
      </c>
      <c r="J35" s="3">
        <f t="shared" si="10"/>
        <v>0</v>
      </c>
      <c r="K35" s="3">
        <f t="shared" si="10"/>
        <v>171</v>
      </c>
      <c r="L35" s="3">
        <f t="shared" si="10"/>
        <v>286</v>
      </c>
      <c r="M35" s="3">
        <f t="shared" si="10"/>
        <v>36</v>
      </c>
    </row>
    <row r="36" spans="1:13" ht="12.75">
      <c r="A36" t="s">
        <v>49</v>
      </c>
      <c r="B36" t="s">
        <v>18</v>
      </c>
      <c r="C36" s="4">
        <f t="shared" si="0"/>
        <v>21711</v>
      </c>
      <c r="D36" s="4">
        <v>19385</v>
      </c>
      <c r="E36" s="4">
        <v>2026</v>
      </c>
      <c r="F36" s="4">
        <v>7</v>
      </c>
      <c r="G36" s="4">
        <v>0</v>
      </c>
      <c r="H36" s="4">
        <v>1</v>
      </c>
      <c r="I36" s="4">
        <v>0</v>
      </c>
      <c r="J36" s="4">
        <v>0</v>
      </c>
      <c r="K36" s="4">
        <v>116</v>
      </c>
      <c r="L36" s="4">
        <v>125</v>
      </c>
      <c r="M36" s="4">
        <v>51</v>
      </c>
    </row>
    <row r="37" spans="1:13" ht="12.75">
      <c r="A37" t="s">
        <v>49</v>
      </c>
      <c r="B37" s="7" t="s">
        <v>139</v>
      </c>
      <c r="C37" s="4">
        <f t="shared" si="0"/>
        <v>879</v>
      </c>
      <c r="D37" s="9">
        <v>820</v>
      </c>
      <c r="E37" s="9">
        <v>47</v>
      </c>
      <c r="F37" s="9">
        <v>0</v>
      </c>
      <c r="G37" s="9">
        <v>0</v>
      </c>
      <c r="H37" s="9">
        <v>1</v>
      </c>
      <c r="I37" s="9">
        <v>0</v>
      </c>
      <c r="J37" s="9">
        <v>0</v>
      </c>
      <c r="K37" s="9">
        <v>2</v>
      </c>
      <c r="L37" s="9">
        <v>9</v>
      </c>
      <c r="M37" s="9">
        <v>0</v>
      </c>
    </row>
    <row r="38" spans="1:13" ht="12.75">
      <c r="A38" t="s">
        <v>49</v>
      </c>
      <c r="B38" t="s">
        <v>51</v>
      </c>
      <c r="C38" s="4">
        <f t="shared" si="0"/>
        <v>3043</v>
      </c>
      <c r="D38" s="4">
        <v>2257</v>
      </c>
      <c r="E38" s="4">
        <v>277</v>
      </c>
      <c r="F38" s="4">
        <v>79</v>
      </c>
      <c r="G38" s="4">
        <v>1</v>
      </c>
      <c r="H38" s="4">
        <v>1</v>
      </c>
      <c r="I38" s="4">
        <v>0</v>
      </c>
      <c r="J38" s="4">
        <v>52</v>
      </c>
      <c r="K38" s="4">
        <v>32</v>
      </c>
      <c r="L38" s="4">
        <v>344</v>
      </c>
      <c r="M38" s="4">
        <v>0</v>
      </c>
    </row>
    <row r="39" spans="1:13" ht="12.75">
      <c r="A39" t="s">
        <v>49</v>
      </c>
      <c r="B39" t="s">
        <v>52</v>
      </c>
      <c r="C39" s="4">
        <f t="shared" si="0"/>
        <v>700</v>
      </c>
      <c r="D39" s="4">
        <v>471</v>
      </c>
      <c r="E39" s="4">
        <v>113</v>
      </c>
      <c r="F39" s="4">
        <v>0</v>
      </c>
      <c r="G39" s="4">
        <v>0</v>
      </c>
      <c r="H39" s="4">
        <v>1</v>
      </c>
      <c r="I39" s="4">
        <v>0</v>
      </c>
      <c r="J39" s="4">
        <v>4</v>
      </c>
      <c r="K39" s="4">
        <v>14</v>
      </c>
      <c r="L39" s="4">
        <v>94</v>
      </c>
      <c r="M39" s="4">
        <v>3</v>
      </c>
    </row>
    <row r="40" spans="1:13" ht="12.75">
      <c r="A40" s="5" t="s">
        <v>53</v>
      </c>
      <c r="C40" s="3">
        <f>+C36+C37+C38+C39</f>
        <v>26333</v>
      </c>
      <c r="D40" s="3">
        <f aca="true" t="shared" si="11" ref="D40:M40">+D36+D37+D38+D39</f>
        <v>22933</v>
      </c>
      <c r="E40" s="3">
        <f t="shared" si="11"/>
        <v>2463</v>
      </c>
      <c r="F40" s="3">
        <f t="shared" si="11"/>
        <v>86</v>
      </c>
      <c r="G40" s="3">
        <f t="shared" si="11"/>
        <v>1</v>
      </c>
      <c r="H40" s="3">
        <f t="shared" si="11"/>
        <v>4</v>
      </c>
      <c r="I40" s="3">
        <f t="shared" si="11"/>
        <v>0</v>
      </c>
      <c r="J40" s="3">
        <f t="shared" si="11"/>
        <v>56</v>
      </c>
      <c r="K40" s="3">
        <f t="shared" si="11"/>
        <v>164</v>
      </c>
      <c r="L40" s="3">
        <f t="shared" si="11"/>
        <v>572</v>
      </c>
      <c r="M40" s="3">
        <f t="shared" si="11"/>
        <v>54</v>
      </c>
    </row>
    <row r="41" spans="1:13" ht="12.75">
      <c r="A41" t="s">
        <v>54</v>
      </c>
      <c r="B41" t="s">
        <v>18</v>
      </c>
      <c r="C41" s="4">
        <f t="shared" si="0"/>
        <v>3812</v>
      </c>
      <c r="D41" s="4">
        <v>3173</v>
      </c>
      <c r="E41" s="4">
        <v>284</v>
      </c>
      <c r="F41" s="4">
        <v>9</v>
      </c>
      <c r="G41" s="4">
        <v>0</v>
      </c>
      <c r="H41" s="4">
        <v>1</v>
      </c>
      <c r="I41" s="4">
        <v>0</v>
      </c>
      <c r="J41" s="4">
        <v>0</v>
      </c>
      <c r="K41" s="4">
        <v>34</v>
      </c>
      <c r="L41" s="4">
        <v>306</v>
      </c>
      <c r="M41" s="4">
        <v>5</v>
      </c>
    </row>
    <row r="42" spans="1:13" ht="12.75">
      <c r="A42" t="s">
        <v>54</v>
      </c>
      <c r="B42" t="s">
        <v>55</v>
      </c>
      <c r="C42" s="4">
        <f t="shared" si="0"/>
        <v>5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5</v>
      </c>
      <c r="M42" s="4">
        <v>0</v>
      </c>
    </row>
    <row r="43" spans="1:13" ht="12.75">
      <c r="A43" s="5" t="s">
        <v>56</v>
      </c>
      <c r="C43" s="3">
        <f t="shared" si="0"/>
        <v>3817</v>
      </c>
      <c r="D43" s="3">
        <f>+D41+D42</f>
        <v>3173</v>
      </c>
      <c r="E43" s="3">
        <f aca="true" t="shared" si="12" ref="E43:M43">+E41+E42</f>
        <v>284</v>
      </c>
      <c r="F43" s="3">
        <f t="shared" si="12"/>
        <v>9</v>
      </c>
      <c r="G43" s="3">
        <f t="shared" si="12"/>
        <v>0</v>
      </c>
      <c r="H43" s="3">
        <f t="shared" si="12"/>
        <v>1</v>
      </c>
      <c r="I43" s="3">
        <f t="shared" si="12"/>
        <v>0</v>
      </c>
      <c r="J43" s="3">
        <f t="shared" si="12"/>
        <v>0</v>
      </c>
      <c r="K43" s="3">
        <f t="shared" si="12"/>
        <v>34</v>
      </c>
      <c r="L43" s="3">
        <f t="shared" si="12"/>
        <v>311</v>
      </c>
      <c r="M43" s="3">
        <f t="shared" si="12"/>
        <v>5</v>
      </c>
    </row>
    <row r="44" spans="1:13" ht="12.75">
      <c r="A44" t="s">
        <v>57</v>
      </c>
      <c r="B44" t="s">
        <v>18</v>
      </c>
      <c r="C44" s="4">
        <f t="shared" si="0"/>
        <v>8171</v>
      </c>
      <c r="D44" s="4">
        <v>6730</v>
      </c>
      <c r="E44" s="4">
        <v>1000</v>
      </c>
      <c r="F44" s="4">
        <v>59</v>
      </c>
      <c r="G44" s="4">
        <v>0</v>
      </c>
      <c r="H44" s="4">
        <v>1</v>
      </c>
      <c r="I44" s="4">
        <v>0</v>
      </c>
      <c r="J44" s="4">
        <v>0</v>
      </c>
      <c r="K44" s="4">
        <v>81</v>
      </c>
      <c r="L44" s="4">
        <v>257</v>
      </c>
      <c r="M44" s="4">
        <v>43</v>
      </c>
    </row>
    <row r="45" spans="1:13" ht="12.75">
      <c r="A45" t="s">
        <v>57</v>
      </c>
      <c r="B45" t="s">
        <v>58</v>
      </c>
      <c r="C45" s="4">
        <f t="shared" si="0"/>
        <v>341</v>
      </c>
      <c r="D45" s="4">
        <v>136</v>
      </c>
      <c r="E45" s="4">
        <v>20</v>
      </c>
      <c r="F45" s="4">
        <v>15</v>
      </c>
      <c r="G45" s="4">
        <v>0</v>
      </c>
      <c r="H45" s="4">
        <v>1</v>
      </c>
      <c r="I45" s="4">
        <v>0</v>
      </c>
      <c r="J45" s="4">
        <v>0</v>
      </c>
      <c r="K45" s="4">
        <v>0</v>
      </c>
      <c r="L45" s="4">
        <v>169</v>
      </c>
      <c r="M45" s="4">
        <v>0</v>
      </c>
    </row>
    <row r="46" spans="1:13" ht="12.75">
      <c r="A46" s="5" t="s">
        <v>59</v>
      </c>
      <c r="C46" s="3">
        <f t="shared" si="0"/>
        <v>8512</v>
      </c>
      <c r="D46" s="3">
        <f>+D44+D45</f>
        <v>6866</v>
      </c>
      <c r="E46" s="3">
        <f aca="true" t="shared" si="13" ref="E46:M46">+E44+E45</f>
        <v>1020</v>
      </c>
      <c r="F46" s="3">
        <f t="shared" si="13"/>
        <v>74</v>
      </c>
      <c r="G46" s="3">
        <f t="shared" si="13"/>
        <v>0</v>
      </c>
      <c r="H46" s="3">
        <f t="shared" si="13"/>
        <v>2</v>
      </c>
      <c r="I46" s="3">
        <f t="shared" si="13"/>
        <v>0</v>
      </c>
      <c r="J46" s="3">
        <f t="shared" si="13"/>
        <v>0</v>
      </c>
      <c r="K46" s="3">
        <f t="shared" si="13"/>
        <v>81</v>
      </c>
      <c r="L46" s="3">
        <f t="shared" si="13"/>
        <v>426</v>
      </c>
      <c r="M46" s="3">
        <f t="shared" si="13"/>
        <v>43</v>
      </c>
    </row>
    <row r="47" spans="1:13" ht="12.75">
      <c r="A47" t="s">
        <v>60</v>
      </c>
      <c r="B47" t="s">
        <v>18</v>
      </c>
      <c r="C47" s="4">
        <f t="shared" si="0"/>
        <v>1222</v>
      </c>
      <c r="D47" s="4">
        <v>905</v>
      </c>
      <c r="E47" s="4">
        <v>90</v>
      </c>
      <c r="F47" s="4">
        <v>0</v>
      </c>
      <c r="G47" s="4">
        <v>0</v>
      </c>
      <c r="H47" s="4">
        <v>1</v>
      </c>
      <c r="I47" s="4">
        <v>0</v>
      </c>
      <c r="J47" s="4">
        <v>0</v>
      </c>
      <c r="K47" s="4">
        <v>53</v>
      </c>
      <c r="L47" s="4">
        <v>170</v>
      </c>
      <c r="M47" s="4">
        <v>3</v>
      </c>
    </row>
    <row r="48" spans="1:13" ht="12.75">
      <c r="A48" s="5" t="s">
        <v>61</v>
      </c>
      <c r="C48" s="3">
        <f t="shared" si="0"/>
        <v>1222</v>
      </c>
      <c r="D48" s="3">
        <f>+D47</f>
        <v>905</v>
      </c>
      <c r="E48" s="3">
        <f aca="true" t="shared" si="14" ref="E48:M48">+E47</f>
        <v>90</v>
      </c>
      <c r="F48" s="3">
        <f t="shared" si="14"/>
        <v>0</v>
      </c>
      <c r="G48" s="3">
        <f t="shared" si="14"/>
        <v>0</v>
      </c>
      <c r="H48" s="3">
        <f t="shared" si="14"/>
        <v>1</v>
      </c>
      <c r="I48" s="3">
        <f t="shared" si="14"/>
        <v>0</v>
      </c>
      <c r="J48" s="3">
        <f t="shared" si="14"/>
        <v>0</v>
      </c>
      <c r="K48" s="3">
        <f t="shared" si="14"/>
        <v>53</v>
      </c>
      <c r="L48" s="3">
        <f t="shared" si="14"/>
        <v>170</v>
      </c>
      <c r="M48" s="3">
        <f t="shared" si="14"/>
        <v>3</v>
      </c>
    </row>
    <row r="49" spans="1:13" ht="12.75">
      <c r="A49" t="s">
        <v>62</v>
      </c>
      <c r="B49" t="s">
        <v>63</v>
      </c>
      <c r="C49" s="4">
        <f t="shared" si="0"/>
        <v>7432</v>
      </c>
      <c r="D49" s="4">
        <v>6233</v>
      </c>
      <c r="E49" s="4">
        <v>1072</v>
      </c>
      <c r="F49" s="4">
        <v>43</v>
      </c>
      <c r="G49" s="4">
        <v>0</v>
      </c>
      <c r="H49" s="4">
        <v>1</v>
      </c>
      <c r="I49" s="4">
        <v>0</v>
      </c>
      <c r="J49" s="4">
        <v>0</v>
      </c>
      <c r="K49" s="4">
        <v>52</v>
      </c>
      <c r="L49" s="4">
        <v>30</v>
      </c>
      <c r="M49" s="4">
        <v>1</v>
      </c>
    </row>
    <row r="50" spans="1:13" ht="12.75">
      <c r="A50" s="5" t="s">
        <v>64</v>
      </c>
      <c r="C50" s="3">
        <f t="shared" si="0"/>
        <v>7432</v>
      </c>
      <c r="D50" s="3">
        <f>+D49</f>
        <v>6233</v>
      </c>
      <c r="E50" s="3">
        <f aca="true" t="shared" si="15" ref="E50:M50">+E49</f>
        <v>1072</v>
      </c>
      <c r="F50" s="3">
        <f t="shared" si="15"/>
        <v>43</v>
      </c>
      <c r="G50" s="3">
        <f t="shared" si="15"/>
        <v>0</v>
      </c>
      <c r="H50" s="3">
        <f t="shared" si="15"/>
        <v>1</v>
      </c>
      <c r="I50" s="3">
        <f t="shared" si="15"/>
        <v>0</v>
      </c>
      <c r="J50" s="3">
        <f t="shared" si="15"/>
        <v>0</v>
      </c>
      <c r="K50" s="3">
        <f t="shared" si="15"/>
        <v>52</v>
      </c>
      <c r="L50" s="3">
        <f t="shared" si="15"/>
        <v>30</v>
      </c>
      <c r="M50" s="3">
        <f t="shared" si="15"/>
        <v>1</v>
      </c>
    </row>
    <row r="51" spans="1:13" ht="12.75">
      <c r="A51" t="s">
        <v>65</v>
      </c>
      <c r="B51" t="s">
        <v>18</v>
      </c>
      <c r="C51" s="4">
        <f t="shared" si="0"/>
        <v>980</v>
      </c>
      <c r="D51" s="4">
        <v>657</v>
      </c>
      <c r="E51" s="4">
        <v>94</v>
      </c>
      <c r="F51" s="4">
        <v>0</v>
      </c>
      <c r="G51" s="4">
        <v>0</v>
      </c>
      <c r="H51" s="4">
        <v>1</v>
      </c>
      <c r="I51" s="4">
        <v>0</v>
      </c>
      <c r="J51" s="4">
        <v>0</v>
      </c>
      <c r="K51" s="4">
        <v>41</v>
      </c>
      <c r="L51" s="4">
        <v>185</v>
      </c>
      <c r="M51" s="4">
        <v>2</v>
      </c>
    </row>
    <row r="52" spans="1:13" ht="12.75">
      <c r="A52" s="5" t="s">
        <v>66</v>
      </c>
      <c r="C52" s="3">
        <f t="shared" si="0"/>
        <v>980</v>
      </c>
      <c r="D52" s="3">
        <f>+D51</f>
        <v>657</v>
      </c>
      <c r="E52" s="3">
        <f aca="true" t="shared" si="16" ref="E52:M52">+E51</f>
        <v>94</v>
      </c>
      <c r="F52" s="3">
        <f t="shared" si="16"/>
        <v>0</v>
      </c>
      <c r="G52" s="3">
        <f t="shared" si="16"/>
        <v>0</v>
      </c>
      <c r="H52" s="3">
        <f t="shared" si="16"/>
        <v>1</v>
      </c>
      <c r="I52" s="3">
        <f t="shared" si="16"/>
        <v>0</v>
      </c>
      <c r="J52" s="3">
        <f t="shared" si="16"/>
        <v>0</v>
      </c>
      <c r="K52" s="3">
        <f t="shared" si="16"/>
        <v>41</v>
      </c>
      <c r="L52" s="3">
        <f t="shared" si="16"/>
        <v>185</v>
      </c>
      <c r="M52" s="3">
        <f t="shared" si="16"/>
        <v>2</v>
      </c>
    </row>
    <row r="53" spans="1:13" ht="12.75">
      <c r="A53" t="s">
        <v>67</v>
      </c>
      <c r="B53" t="s">
        <v>68</v>
      </c>
      <c r="C53" s="4">
        <f t="shared" si="0"/>
        <v>5473</v>
      </c>
      <c r="D53" s="4">
        <v>4201</v>
      </c>
      <c r="E53" s="4">
        <v>488</v>
      </c>
      <c r="F53" s="4">
        <v>85</v>
      </c>
      <c r="G53" s="4">
        <v>1</v>
      </c>
      <c r="H53" s="4">
        <v>1</v>
      </c>
      <c r="I53" s="4">
        <v>0</v>
      </c>
      <c r="J53" s="4">
        <v>0</v>
      </c>
      <c r="K53" s="4">
        <v>0</v>
      </c>
      <c r="L53" s="4">
        <v>668</v>
      </c>
      <c r="M53" s="4">
        <v>29</v>
      </c>
    </row>
    <row r="54" spans="1:13" ht="12.75">
      <c r="A54" t="s">
        <v>67</v>
      </c>
      <c r="B54" t="s">
        <v>25</v>
      </c>
      <c r="C54" s="4">
        <f t="shared" si="0"/>
        <v>1</v>
      </c>
      <c r="D54" s="4">
        <v>0</v>
      </c>
      <c r="E54" s="4">
        <v>0</v>
      </c>
      <c r="F54" s="4">
        <v>1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</row>
    <row r="55" spans="1:13" ht="12.75">
      <c r="A55" s="5" t="s">
        <v>69</v>
      </c>
      <c r="C55" s="3">
        <f t="shared" si="0"/>
        <v>5474</v>
      </c>
      <c r="D55" s="3">
        <f>+D53+D54</f>
        <v>4201</v>
      </c>
      <c r="E55" s="3">
        <f aca="true" t="shared" si="17" ref="E55:M55">+E53+E54</f>
        <v>488</v>
      </c>
      <c r="F55" s="3">
        <f t="shared" si="17"/>
        <v>86</v>
      </c>
      <c r="G55" s="3">
        <f t="shared" si="17"/>
        <v>1</v>
      </c>
      <c r="H55" s="3">
        <f t="shared" si="17"/>
        <v>1</v>
      </c>
      <c r="I55" s="3">
        <f t="shared" si="17"/>
        <v>0</v>
      </c>
      <c r="J55" s="3">
        <f t="shared" si="17"/>
        <v>0</v>
      </c>
      <c r="K55" s="3">
        <f t="shared" si="17"/>
        <v>0</v>
      </c>
      <c r="L55" s="3">
        <f t="shared" si="17"/>
        <v>668</v>
      </c>
      <c r="M55" s="3">
        <f t="shared" si="17"/>
        <v>29</v>
      </c>
    </row>
    <row r="56" spans="1:13" ht="12.75">
      <c r="A56" t="s">
        <v>70</v>
      </c>
      <c r="B56" t="s">
        <v>71</v>
      </c>
      <c r="C56" s="4">
        <f t="shared" si="0"/>
        <v>2409</v>
      </c>
      <c r="D56" s="4">
        <v>2000</v>
      </c>
      <c r="E56" s="4">
        <v>86</v>
      </c>
      <c r="F56" s="4">
        <v>26</v>
      </c>
      <c r="G56" s="4">
        <v>1</v>
      </c>
      <c r="H56" s="4">
        <v>1</v>
      </c>
      <c r="I56" s="4">
        <v>0</v>
      </c>
      <c r="J56" s="4">
        <v>43</v>
      </c>
      <c r="K56" s="4">
        <v>0</v>
      </c>
      <c r="L56" s="4">
        <v>145</v>
      </c>
      <c r="M56" s="4">
        <v>107</v>
      </c>
    </row>
    <row r="57" spans="1:13" ht="12.75">
      <c r="A57" t="s">
        <v>70</v>
      </c>
      <c r="B57" t="s">
        <v>72</v>
      </c>
      <c r="C57" s="4">
        <f t="shared" si="0"/>
        <v>836</v>
      </c>
      <c r="D57" s="4">
        <v>444</v>
      </c>
      <c r="E57" s="4">
        <v>33</v>
      </c>
      <c r="F57" s="4">
        <v>16</v>
      </c>
      <c r="G57" s="4">
        <v>0</v>
      </c>
      <c r="H57" s="4">
        <v>1</v>
      </c>
      <c r="I57" s="4">
        <v>0</v>
      </c>
      <c r="J57" s="4">
        <v>219</v>
      </c>
      <c r="K57" s="4">
        <v>0</v>
      </c>
      <c r="L57" s="4">
        <v>123</v>
      </c>
      <c r="M57" s="4">
        <v>0</v>
      </c>
    </row>
    <row r="58" spans="1:13" ht="12.75">
      <c r="A58" t="s">
        <v>70</v>
      </c>
      <c r="B58" t="s">
        <v>73</v>
      </c>
      <c r="C58" s="4">
        <f t="shared" si="0"/>
        <v>4740</v>
      </c>
      <c r="D58" s="4">
        <v>4050</v>
      </c>
      <c r="E58" s="4">
        <v>669</v>
      </c>
      <c r="F58" s="4">
        <v>0</v>
      </c>
      <c r="G58" s="4">
        <v>0</v>
      </c>
      <c r="H58" s="4">
        <v>1</v>
      </c>
      <c r="I58" s="4">
        <v>0</v>
      </c>
      <c r="J58" s="4">
        <v>0</v>
      </c>
      <c r="K58" s="4">
        <v>20</v>
      </c>
      <c r="L58" s="4">
        <v>0</v>
      </c>
      <c r="M58" s="4">
        <v>0</v>
      </c>
    </row>
    <row r="59" spans="1:13" ht="12.75">
      <c r="A59" t="s">
        <v>70</v>
      </c>
      <c r="B59" t="s">
        <v>18</v>
      </c>
      <c r="C59" s="4">
        <f t="shared" si="0"/>
        <v>323201</v>
      </c>
      <c r="D59" s="4">
        <v>293433</v>
      </c>
      <c r="E59" s="4">
        <v>26449</v>
      </c>
      <c r="F59" s="4">
        <v>857</v>
      </c>
      <c r="G59" s="4">
        <v>0</v>
      </c>
      <c r="H59" s="4">
        <v>1</v>
      </c>
      <c r="I59" s="4">
        <v>0</v>
      </c>
      <c r="J59" s="4">
        <v>0</v>
      </c>
      <c r="K59" s="4">
        <v>799</v>
      </c>
      <c r="L59" s="4">
        <v>932</v>
      </c>
      <c r="M59" s="4">
        <v>730</v>
      </c>
    </row>
    <row r="60" spans="1:13" ht="12.75">
      <c r="A60" t="s">
        <v>70</v>
      </c>
      <c r="B60" t="s">
        <v>25</v>
      </c>
      <c r="C60" s="4">
        <f t="shared" si="0"/>
        <v>26</v>
      </c>
      <c r="D60" s="4">
        <v>0</v>
      </c>
      <c r="E60" s="4">
        <v>17</v>
      </c>
      <c r="F60" s="4">
        <v>9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</row>
    <row r="61" spans="1:13" ht="12.75">
      <c r="A61" s="5" t="s">
        <v>74</v>
      </c>
      <c r="C61" s="3">
        <f t="shared" si="0"/>
        <v>331212</v>
      </c>
      <c r="D61" s="3">
        <f>+D56+D57+D58+D59+D60</f>
        <v>299927</v>
      </c>
      <c r="E61" s="3">
        <f aca="true" t="shared" si="18" ref="E61:M61">+E56+E57+E58+E59+E60</f>
        <v>27254</v>
      </c>
      <c r="F61" s="3">
        <f t="shared" si="18"/>
        <v>908</v>
      </c>
      <c r="G61" s="3">
        <f t="shared" si="18"/>
        <v>1</v>
      </c>
      <c r="H61" s="3">
        <f t="shared" si="18"/>
        <v>4</v>
      </c>
      <c r="I61" s="3">
        <f t="shared" si="18"/>
        <v>0</v>
      </c>
      <c r="J61" s="3">
        <f t="shared" si="18"/>
        <v>262</v>
      </c>
      <c r="K61" s="3">
        <f t="shared" si="18"/>
        <v>819</v>
      </c>
      <c r="L61" s="3">
        <f t="shared" si="18"/>
        <v>1200</v>
      </c>
      <c r="M61" s="3">
        <f t="shared" si="18"/>
        <v>837</v>
      </c>
    </row>
    <row r="62" spans="1:13" ht="12.75">
      <c r="A62" t="s">
        <v>75</v>
      </c>
      <c r="B62" t="s">
        <v>76</v>
      </c>
      <c r="C62" s="4">
        <f t="shared" si="0"/>
        <v>10275</v>
      </c>
      <c r="D62" s="4">
        <v>8210</v>
      </c>
      <c r="E62" s="4">
        <v>1583</v>
      </c>
      <c r="F62" s="4">
        <v>40</v>
      </c>
      <c r="G62" s="4">
        <v>0</v>
      </c>
      <c r="H62" s="4">
        <v>1</v>
      </c>
      <c r="I62" s="4">
        <v>0</v>
      </c>
      <c r="J62" s="4">
        <v>0</v>
      </c>
      <c r="K62" s="4">
        <v>0</v>
      </c>
      <c r="L62" s="4">
        <v>441</v>
      </c>
      <c r="M62" s="4">
        <v>0</v>
      </c>
    </row>
    <row r="63" spans="1:13" ht="12.75">
      <c r="A63" t="s">
        <v>75</v>
      </c>
      <c r="B63" t="s">
        <v>58</v>
      </c>
      <c r="C63" s="4">
        <f t="shared" si="0"/>
        <v>1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1</v>
      </c>
      <c r="M63" s="4">
        <v>0</v>
      </c>
    </row>
    <row r="64" spans="1:13" ht="12.75">
      <c r="A64" t="s">
        <v>75</v>
      </c>
      <c r="B64" t="s">
        <v>25</v>
      </c>
      <c r="C64" s="4">
        <f t="shared" si="0"/>
        <v>1</v>
      </c>
      <c r="D64" s="4">
        <v>0</v>
      </c>
      <c r="E64" s="4">
        <v>0</v>
      </c>
      <c r="F64" s="4">
        <v>1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</row>
    <row r="65" spans="1:13" ht="12.75">
      <c r="A65" s="5" t="s">
        <v>77</v>
      </c>
      <c r="C65" s="3">
        <f t="shared" si="0"/>
        <v>10277</v>
      </c>
      <c r="D65" s="3">
        <f>+D62+D63+D64</f>
        <v>8210</v>
      </c>
      <c r="E65" s="3">
        <f aca="true" t="shared" si="19" ref="E65:M65">+E62+E63+E64</f>
        <v>1583</v>
      </c>
      <c r="F65" s="3">
        <f t="shared" si="19"/>
        <v>41</v>
      </c>
      <c r="G65" s="3">
        <f t="shared" si="19"/>
        <v>0</v>
      </c>
      <c r="H65" s="3">
        <f t="shared" si="19"/>
        <v>1</v>
      </c>
      <c r="I65" s="3">
        <f t="shared" si="19"/>
        <v>0</v>
      </c>
      <c r="J65" s="3">
        <f t="shared" si="19"/>
        <v>0</v>
      </c>
      <c r="K65" s="3">
        <f t="shared" si="19"/>
        <v>0</v>
      </c>
      <c r="L65" s="3">
        <f t="shared" si="19"/>
        <v>442</v>
      </c>
      <c r="M65" s="3">
        <f t="shared" si="19"/>
        <v>0</v>
      </c>
    </row>
    <row r="66" spans="1:13" ht="12.75">
      <c r="A66" t="s">
        <v>78</v>
      </c>
      <c r="B66" t="s">
        <v>79</v>
      </c>
      <c r="C66" s="4">
        <f t="shared" si="0"/>
        <v>1172</v>
      </c>
      <c r="D66" s="4">
        <v>524</v>
      </c>
      <c r="E66" s="4">
        <v>68</v>
      </c>
      <c r="F66" s="4">
        <v>78</v>
      </c>
      <c r="G66" s="4">
        <v>1</v>
      </c>
      <c r="H66" s="4">
        <v>1</v>
      </c>
      <c r="I66" s="4">
        <v>0</v>
      </c>
      <c r="J66" s="4">
        <v>0</v>
      </c>
      <c r="K66" s="4">
        <v>23</v>
      </c>
      <c r="L66" s="4">
        <v>477</v>
      </c>
      <c r="M66" s="4">
        <v>0</v>
      </c>
    </row>
    <row r="67" spans="1:13" ht="12.75">
      <c r="A67" t="s">
        <v>78</v>
      </c>
      <c r="B67" t="s">
        <v>18</v>
      </c>
      <c r="C67" s="4">
        <f t="shared" si="0"/>
        <v>5867</v>
      </c>
      <c r="D67" s="4">
        <v>4899</v>
      </c>
      <c r="E67" s="4">
        <v>716</v>
      </c>
      <c r="F67" s="4">
        <v>49</v>
      </c>
      <c r="G67" s="4">
        <v>0</v>
      </c>
      <c r="H67" s="4">
        <v>1</v>
      </c>
      <c r="I67" s="4">
        <v>0</v>
      </c>
      <c r="J67" s="4">
        <v>0</v>
      </c>
      <c r="K67" s="4">
        <v>81</v>
      </c>
      <c r="L67" s="4">
        <v>116</v>
      </c>
      <c r="M67" s="4">
        <v>5</v>
      </c>
    </row>
    <row r="68" spans="1:13" ht="12.75">
      <c r="A68" t="s">
        <v>78</v>
      </c>
      <c r="B68" t="s">
        <v>25</v>
      </c>
      <c r="C68" s="4">
        <f t="shared" si="0"/>
        <v>2</v>
      </c>
      <c r="D68" s="4">
        <v>0</v>
      </c>
      <c r="E68" s="4">
        <v>0</v>
      </c>
      <c r="F68" s="4">
        <v>2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</row>
    <row r="69" spans="1:13" ht="12.75">
      <c r="A69" s="5" t="s">
        <v>80</v>
      </c>
      <c r="C69" s="3">
        <f t="shared" si="0"/>
        <v>7041</v>
      </c>
      <c r="D69" s="3">
        <f>+D66+D67+D68</f>
        <v>5423</v>
      </c>
      <c r="E69" s="3">
        <f aca="true" t="shared" si="20" ref="E69:M69">+E66+E67+E68</f>
        <v>784</v>
      </c>
      <c r="F69" s="3">
        <f t="shared" si="20"/>
        <v>129</v>
      </c>
      <c r="G69" s="3">
        <f t="shared" si="20"/>
        <v>1</v>
      </c>
      <c r="H69" s="3">
        <f t="shared" si="20"/>
        <v>2</v>
      </c>
      <c r="I69" s="3">
        <f t="shared" si="20"/>
        <v>0</v>
      </c>
      <c r="J69" s="3">
        <f t="shared" si="20"/>
        <v>0</v>
      </c>
      <c r="K69" s="3">
        <f t="shared" si="20"/>
        <v>104</v>
      </c>
      <c r="L69" s="3">
        <f t="shared" si="20"/>
        <v>593</v>
      </c>
      <c r="M69" s="3">
        <f t="shared" si="20"/>
        <v>5</v>
      </c>
    </row>
    <row r="70" spans="1:13" ht="12.75">
      <c r="A70" t="s">
        <v>81</v>
      </c>
      <c r="B70" t="s">
        <v>82</v>
      </c>
      <c r="C70" s="4">
        <f t="shared" si="0"/>
        <v>4495</v>
      </c>
      <c r="D70" s="4">
        <v>3649</v>
      </c>
      <c r="E70" s="4">
        <v>614</v>
      </c>
      <c r="F70" s="4">
        <v>8</v>
      </c>
      <c r="G70" s="4">
        <v>0</v>
      </c>
      <c r="H70" s="4">
        <v>1</v>
      </c>
      <c r="I70" s="4">
        <v>0</v>
      </c>
      <c r="J70" s="4">
        <v>0</v>
      </c>
      <c r="K70" s="4">
        <v>0</v>
      </c>
      <c r="L70" s="4">
        <v>218</v>
      </c>
      <c r="M70" s="4">
        <v>5</v>
      </c>
    </row>
    <row r="71" spans="1:13" ht="12.75">
      <c r="A71" s="5" t="s">
        <v>83</v>
      </c>
      <c r="C71" s="3">
        <f t="shared" si="0"/>
        <v>4495</v>
      </c>
      <c r="D71" s="3">
        <f>+D70</f>
        <v>3649</v>
      </c>
      <c r="E71" s="3">
        <f aca="true" t="shared" si="21" ref="E71:M71">+E70</f>
        <v>614</v>
      </c>
      <c r="F71" s="3">
        <f t="shared" si="21"/>
        <v>8</v>
      </c>
      <c r="G71" s="3">
        <f t="shared" si="21"/>
        <v>0</v>
      </c>
      <c r="H71" s="3">
        <f t="shared" si="21"/>
        <v>1</v>
      </c>
      <c r="I71" s="3">
        <f t="shared" si="21"/>
        <v>0</v>
      </c>
      <c r="J71" s="3">
        <f t="shared" si="21"/>
        <v>0</v>
      </c>
      <c r="K71" s="3">
        <f t="shared" si="21"/>
        <v>0</v>
      </c>
      <c r="L71" s="3">
        <f t="shared" si="21"/>
        <v>218</v>
      </c>
      <c r="M71" s="3">
        <f t="shared" si="21"/>
        <v>5</v>
      </c>
    </row>
    <row r="72" spans="1:13" ht="12.75">
      <c r="A72" t="s">
        <v>84</v>
      </c>
      <c r="B72" t="s">
        <v>85</v>
      </c>
      <c r="C72" s="4">
        <f t="shared" si="0"/>
        <v>5258</v>
      </c>
      <c r="D72" s="4">
        <v>4389</v>
      </c>
      <c r="E72" s="4">
        <v>483</v>
      </c>
      <c r="F72" s="4">
        <v>14</v>
      </c>
      <c r="G72" s="4">
        <v>1</v>
      </c>
      <c r="H72" s="4">
        <v>1</v>
      </c>
      <c r="I72" s="4">
        <v>0</v>
      </c>
      <c r="J72" s="4">
        <v>0</v>
      </c>
      <c r="K72" s="4">
        <v>53</v>
      </c>
      <c r="L72" s="4">
        <v>162</v>
      </c>
      <c r="M72" s="4">
        <v>155</v>
      </c>
    </row>
    <row r="73" spans="1:13" ht="12.75">
      <c r="A73" t="s">
        <v>84</v>
      </c>
      <c r="B73" t="s">
        <v>18</v>
      </c>
      <c r="C73" s="4">
        <f t="shared" si="0"/>
        <v>7945</v>
      </c>
      <c r="D73" s="4">
        <v>7461</v>
      </c>
      <c r="E73" s="4">
        <v>428</v>
      </c>
      <c r="F73" s="4">
        <v>4</v>
      </c>
      <c r="G73" s="4">
        <v>0</v>
      </c>
      <c r="H73" s="4">
        <v>1</v>
      </c>
      <c r="I73" s="4">
        <v>0</v>
      </c>
      <c r="J73" s="4">
        <v>0</v>
      </c>
      <c r="K73" s="4">
        <v>24</v>
      </c>
      <c r="L73" s="4">
        <v>23</v>
      </c>
      <c r="M73" s="4">
        <v>4</v>
      </c>
    </row>
    <row r="74" spans="1:13" ht="12.75">
      <c r="A74" t="s">
        <v>84</v>
      </c>
      <c r="B74" t="s">
        <v>86</v>
      </c>
      <c r="C74" s="4">
        <f aca="true" t="shared" si="22" ref="C74:C122">SUM(D74:M74)</f>
        <v>1234</v>
      </c>
      <c r="D74" s="4">
        <v>987</v>
      </c>
      <c r="E74" s="4">
        <v>236</v>
      </c>
      <c r="F74" s="4">
        <v>5</v>
      </c>
      <c r="G74" s="4">
        <v>0</v>
      </c>
      <c r="H74" s="4">
        <v>1</v>
      </c>
      <c r="I74" s="4">
        <v>0</v>
      </c>
      <c r="J74" s="4">
        <v>0</v>
      </c>
      <c r="K74" s="4">
        <v>0</v>
      </c>
      <c r="L74" s="4">
        <v>5</v>
      </c>
      <c r="M74" s="4">
        <v>0</v>
      </c>
    </row>
    <row r="75" spans="1:13" ht="12.75">
      <c r="A75" s="5" t="s">
        <v>87</v>
      </c>
      <c r="C75" s="3">
        <f t="shared" si="22"/>
        <v>14437</v>
      </c>
      <c r="D75" s="3">
        <f>+D72+D73+D74</f>
        <v>12837</v>
      </c>
      <c r="E75" s="3">
        <f aca="true" t="shared" si="23" ref="E75:M75">+E72+E73+E74</f>
        <v>1147</v>
      </c>
      <c r="F75" s="3">
        <f t="shared" si="23"/>
        <v>23</v>
      </c>
      <c r="G75" s="3">
        <f t="shared" si="23"/>
        <v>1</v>
      </c>
      <c r="H75" s="3">
        <f t="shared" si="23"/>
        <v>3</v>
      </c>
      <c r="I75" s="3">
        <f t="shared" si="23"/>
        <v>0</v>
      </c>
      <c r="J75" s="3">
        <f t="shared" si="23"/>
        <v>0</v>
      </c>
      <c r="K75" s="3">
        <f t="shared" si="23"/>
        <v>77</v>
      </c>
      <c r="L75" s="3">
        <f t="shared" si="23"/>
        <v>190</v>
      </c>
      <c r="M75" s="3">
        <f t="shared" si="23"/>
        <v>159</v>
      </c>
    </row>
    <row r="76" spans="1:13" ht="12.75">
      <c r="A76" t="s">
        <v>88</v>
      </c>
      <c r="B76" t="s">
        <v>58</v>
      </c>
      <c r="C76" s="4">
        <f t="shared" si="22"/>
        <v>8595</v>
      </c>
      <c r="D76" s="4">
        <v>6548</v>
      </c>
      <c r="E76" s="4">
        <v>864</v>
      </c>
      <c r="F76" s="4">
        <v>136</v>
      </c>
      <c r="G76" s="4">
        <v>0</v>
      </c>
      <c r="H76" s="4">
        <v>1</v>
      </c>
      <c r="I76" s="4">
        <v>0</v>
      </c>
      <c r="J76" s="4">
        <v>0</v>
      </c>
      <c r="K76" s="4">
        <v>0</v>
      </c>
      <c r="L76" s="4">
        <v>1046</v>
      </c>
      <c r="M76" s="4">
        <v>0</v>
      </c>
    </row>
    <row r="77" spans="1:13" ht="12.75">
      <c r="A77" t="s">
        <v>88</v>
      </c>
      <c r="B77" t="s">
        <v>18</v>
      </c>
      <c r="C77" s="4">
        <f t="shared" si="22"/>
        <v>60</v>
      </c>
      <c r="D77" s="4">
        <v>0</v>
      </c>
      <c r="E77" s="4">
        <v>2</v>
      </c>
      <c r="F77" s="4">
        <v>4</v>
      </c>
      <c r="G77" s="4">
        <v>0</v>
      </c>
      <c r="H77" s="4">
        <v>1</v>
      </c>
      <c r="I77" s="4">
        <v>0</v>
      </c>
      <c r="J77" s="4">
        <v>0</v>
      </c>
      <c r="K77" s="4">
        <v>0</v>
      </c>
      <c r="L77" s="4">
        <v>53</v>
      </c>
      <c r="M77" s="4">
        <v>0</v>
      </c>
    </row>
    <row r="78" spans="1:13" ht="12.75">
      <c r="A78" s="5" t="s">
        <v>89</v>
      </c>
      <c r="C78" s="3">
        <f t="shared" si="22"/>
        <v>8655</v>
      </c>
      <c r="D78" s="3">
        <f>+D76+D77</f>
        <v>6548</v>
      </c>
      <c r="E78" s="3">
        <f aca="true" t="shared" si="24" ref="E78:M78">+E76+E77</f>
        <v>866</v>
      </c>
      <c r="F78" s="3">
        <f t="shared" si="24"/>
        <v>140</v>
      </c>
      <c r="G78" s="3">
        <f t="shared" si="24"/>
        <v>0</v>
      </c>
      <c r="H78" s="3">
        <f t="shared" si="24"/>
        <v>2</v>
      </c>
      <c r="I78" s="3">
        <f t="shared" si="24"/>
        <v>0</v>
      </c>
      <c r="J78" s="3">
        <f t="shared" si="24"/>
        <v>0</v>
      </c>
      <c r="K78" s="3">
        <f t="shared" si="24"/>
        <v>0</v>
      </c>
      <c r="L78" s="3">
        <f t="shared" si="24"/>
        <v>1099</v>
      </c>
      <c r="M78" s="3">
        <f t="shared" si="24"/>
        <v>0</v>
      </c>
    </row>
    <row r="79" spans="1:13" ht="12.75">
      <c r="A79" t="s">
        <v>90</v>
      </c>
      <c r="B79" t="s">
        <v>91</v>
      </c>
      <c r="C79" s="4">
        <f t="shared" si="22"/>
        <v>23550</v>
      </c>
      <c r="D79" s="4">
        <v>21376</v>
      </c>
      <c r="E79" s="4">
        <v>2114</v>
      </c>
      <c r="F79" s="4">
        <v>0</v>
      </c>
      <c r="G79" s="4">
        <v>1</v>
      </c>
      <c r="H79" s="4">
        <v>1</v>
      </c>
      <c r="I79" s="4">
        <v>0</v>
      </c>
      <c r="J79" s="4">
        <v>0</v>
      </c>
      <c r="K79" s="4">
        <v>0</v>
      </c>
      <c r="L79" s="4">
        <v>58</v>
      </c>
      <c r="M79" s="4">
        <v>0</v>
      </c>
    </row>
    <row r="80" spans="1:13" ht="12.75">
      <c r="A80" t="s">
        <v>90</v>
      </c>
      <c r="B80" t="s">
        <v>92</v>
      </c>
      <c r="C80" s="4">
        <f t="shared" si="22"/>
        <v>21043</v>
      </c>
      <c r="D80" s="4">
        <v>19336</v>
      </c>
      <c r="E80" s="4">
        <v>1605</v>
      </c>
      <c r="F80" s="4">
        <v>0</v>
      </c>
      <c r="G80" s="4">
        <v>1</v>
      </c>
      <c r="H80" s="4">
        <v>1</v>
      </c>
      <c r="I80" s="4">
        <v>0</v>
      </c>
      <c r="J80" s="4">
        <v>0</v>
      </c>
      <c r="K80" s="4">
        <v>100</v>
      </c>
      <c r="L80" s="4">
        <v>0</v>
      </c>
      <c r="M80" s="4">
        <v>0</v>
      </c>
    </row>
    <row r="81" spans="1:13" ht="12.75">
      <c r="A81" t="s">
        <v>90</v>
      </c>
      <c r="B81" t="s">
        <v>18</v>
      </c>
      <c r="C81" s="4">
        <f t="shared" si="22"/>
        <v>14063</v>
      </c>
      <c r="D81" s="4">
        <v>12929</v>
      </c>
      <c r="E81" s="4">
        <v>1052</v>
      </c>
      <c r="F81" s="4">
        <v>2</v>
      </c>
      <c r="G81" s="4">
        <v>0</v>
      </c>
      <c r="H81" s="4">
        <v>1</v>
      </c>
      <c r="I81" s="4">
        <v>0</v>
      </c>
      <c r="J81" s="4">
        <v>0</v>
      </c>
      <c r="K81" s="4">
        <v>63</v>
      </c>
      <c r="L81" s="4">
        <v>1</v>
      </c>
      <c r="M81" s="4">
        <v>15</v>
      </c>
    </row>
    <row r="82" spans="1:13" ht="12.75">
      <c r="A82" t="s">
        <v>90</v>
      </c>
      <c r="B82" t="s">
        <v>18</v>
      </c>
      <c r="C82" s="4">
        <f t="shared" si="22"/>
        <v>43494</v>
      </c>
      <c r="D82" s="4">
        <v>39863</v>
      </c>
      <c r="E82" s="4">
        <v>3459</v>
      </c>
      <c r="F82" s="4">
        <v>3</v>
      </c>
      <c r="G82" s="4">
        <v>0</v>
      </c>
      <c r="H82" s="4">
        <v>1</v>
      </c>
      <c r="I82" s="4">
        <v>0</v>
      </c>
      <c r="J82" s="4">
        <v>0</v>
      </c>
      <c r="K82" s="4">
        <v>113</v>
      </c>
      <c r="L82" s="4">
        <v>5</v>
      </c>
      <c r="M82" s="4">
        <v>50</v>
      </c>
    </row>
    <row r="83" spans="1:13" ht="12.75">
      <c r="A83" t="s">
        <v>90</v>
      </c>
      <c r="B83" t="s">
        <v>25</v>
      </c>
      <c r="C83" s="4">
        <f t="shared" si="22"/>
        <v>3</v>
      </c>
      <c r="D83" s="4">
        <v>0</v>
      </c>
      <c r="E83" s="4">
        <v>2</v>
      </c>
      <c r="F83" s="4">
        <v>1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</row>
    <row r="84" spans="1:13" ht="12.75">
      <c r="A84" s="5" t="s">
        <v>93</v>
      </c>
      <c r="C84" s="3">
        <f t="shared" si="22"/>
        <v>102153</v>
      </c>
      <c r="D84" s="3">
        <f>+D79+D80+D81+D82+D83</f>
        <v>93504</v>
      </c>
      <c r="E84" s="3">
        <f aca="true" t="shared" si="25" ref="E84:M84">+E79+E80+E81+E82+E83</f>
        <v>8232</v>
      </c>
      <c r="F84" s="3">
        <f t="shared" si="25"/>
        <v>6</v>
      </c>
      <c r="G84" s="3">
        <f t="shared" si="25"/>
        <v>2</v>
      </c>
      <c r="H84" s="3">
        <f t="shared" si="25"/>
        <v>4</v>
      </c>
      <c r="I84" s="3">
        <f t="shared" si="25"/>
        <v>0</v>
      </c>
      <c r="J84" s="3">
        <f t="shared" si="25"/>
        <v>0</v>
      </c>
      <c r="K84" s="3">
        <f t="shared" si="25"/>
        <v>276</v>
      </c>
      <c r="L84" s="3">
        <f t="shared" si="25"/>
        <v>64</v>
      </c>
      <c r="M84" s="3">
        <f t="shared" si="25"/>
        <v>65</v>
      </c>
    </row>
    <row r="85" spans="1:13" ht="12.75">
      <c r="A85" t="s">
        <v>94</v>
      </c>
      <c r="B85" t="s">
        <v>95</v>
      </c>
      <c r="C85" s="4">
        <f t="shared" si="22"/>
        <v>58876</v>
      </c>
      <c r="D85" s="4">
        <v>51365</v>
      </c>
      <c r="E85" s="4">
        <v>6702</v>
      </c>
      <c r="F85" s="4">
        <v>194</v>
      </c>
      <c r="G85" s="4">
        <v>1</v>
      </c>
      <c r="H85" s="4">
        <v>1</v>
      </c>
      <c r="I85" s="4">
        <v>0</v>
      </c>
      <c r="J85" s="4">
        <v>0</v>
      </c>
      <c r="K85" s="4">
        <v>183</v>
      </c>
      <c r="L85" s="4">
        <v>430</v>
      </c>
      <c r="M85" s="4">
        <v>0</v>
      </c>
    </row>
    <row r="86" spans="1:13" ht="12.75">
      <c r="A86" t="s">
        <v>94</v>
      </c>
      <c r="B86" t="s">
        <v>96</v>
      </c>
      <c r="C86" s="4">
        <f t="shared" si="22"/>
        <v>1782</v>
      </c>
      <c r="D86" s="4">
        <v>1240</v>
      </c>
      <c r="E86" s="4">
        <v>275</v>
      </c>
      <c r="F86" s="4">
        <v>15</v>
      </c>
      <c r="G86" s="4">
        <v>1</v>
      </c>
      <c r="H86" s="4">
        <v>1</v>
      </c>
      <c r="I86" s="4">
        <v>0</v>
      </c>
      <c r="J86" s="4">
        <v>0</v>
      </c>
      <c r="K86" s="4">
        <v>0</v>
      </c>
      <c r="L86" s="4">
        <v>250</v>
      </c>
      <c r="M86" s="4">
        <v>0</v>
      </c>
    </row>
    <row r="87" spans="1:13" ht="12.75">
      <c r="A87" t="s">
        <v>94</v>
      </c>
      <c r="B87" t="s">
        <v>97</v>
      </c>
      <c r="C87" s="4">
        <f t="shared" si="22"/>
        <v>1107</v>
      </c>
      <c r="D87" s="4">
        <v>803</v>
      </c>
      <c r="E87" s="4">
        <v>170</v>
      </c>
      <c r="F87" s="4">
        <v>19</v>
      </c>
      <c r="G87" s="4">
        <v>1</v>
      </c>
      <c r="H87" s="4">
        <v>1</v>
      </c>
      <c r="I87" s="4">
        <v>0</v>
      </c>
      <c r="J87" s="4">
        <v>0</v>
      </c>
      <c r="K87" s="4">
        <v>17</v>
      </c>
      <c r="L87" s="4">
        <v>96</v>
      </c>
      <c r="M87" s="4">
        <v>0</v>
      </c>
    </row>
    <row r="88" spans="1:13" ht="12.75">
      <c r="A88" t="s">
        <v>94</v>
      </c>
      <c r="B88" t="s">
        <v>25</v>
      </c>
      <c r="C88" s="4">
        <f t="shared" si="22"/>
        <v>2</v>
      </c>
      <c r="D88" s="4">
        <v>0</v>
      </c>
      <c r="E88" s="4">
        <v>0</v>
      </c>
      <c r="F88" s="4">
        <v>2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</row>
    <row r="89" spans="1:13" ht="12.75">
      <c r="A89" s="5" t="s">
        <v>98</v>
      </c>
      <c r="C89" s="3">
        <f t="shared" si="22"/>
        <v>61767</v>
      </c>
      <c r="D89" s="3">
        <f>+D85+D86+D87+D88</f>
        <v>53408</v>
      </c>
      <c r="E89" s="3">
        <f aca="true" t="shared" si="26" ref="E89:M89">+E85+E86+E87+E88</f>
        <v>7147</v>
      </c>
      <c r="F89" s="3">
        <f t="shared" si="26"/>
        <v>230</v>
      </c>
      <c r="G89" s="3">
        <f t="shared" si="26"/>
        <v>3</v>
      </c>
      <c r="H89" s="3">
        <f t="shared" si="26"/>
        <v>3</v>
      </c>
      <c r="I89" s="3">
        <f t="shared" si="26"/>
        <v>0</v>
      </c>
      <c r="J89" s="3">
        <f t="shared" si="26"/>
        <v>0</v>
      </c>
      <c r="K89" s="3">
        <f t="shared" si="26"/>
        <v>200</v>
      </c>
      <c r="L89" s="3">
        <f t="shared" si="26"/>
        <v>776</v>
      </c>
      <c r="M89" s="3">
        <f t="shared" si="26"/>
        <v>0</v>
      </c>
    </row>
    <row r="90" spans="1:13" ht="12.75">
      <c r="A90" t="s">
        <v>99</v>
      </c>
      <c r="B90" t="s">
        <v>100</v>
      </c>
      <c r="C90" s="4">
        <f t="shared" si="22"/>
        <v>46090</v>
      </c>
      <c r="D90" s="4">
        <v>40373</v>
      </c>
      <c r="E90" s="4">
        <v>4162</v>
      </c>
      <c r="F90" s="4">
        <v>261</v>
      </c>
      <c r="G90" s="4">
        <v>1</v>
      </c>
      <c r="H90" s="4">
        <v>1</v>
      </c>
      <c r="I90" s="4">
        <v>0</v>
      </c>
      <c r="J90" s="4">
        <v>0</v>
      </c>
      <c r="K90" s="4">
        <v>739</v>
      </c>
      <c r="L90" s="4">
        <v>553</v>
      </c>
      <c r="M90" s="4">
        <v>0</v>
      </c>
    </row>
    <row r="91" spans="1:13" ht="12.75">
      <c r="A91" t="s">
        <v>99</v>
      </c>
      <c r="B91" t="s">
        <v>25</v>
      </c>
      <c r="C91" s="4">
        <f t="shared" si="22"/>
        <v>12</v>
      </c>
      <c r="D91" s="4">
        <v>0</v>
      </c>
      <c r="E91" s="4">
        <v>5</v>
      </c>
      <c r="F91" s="4">
        <v>7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</row>
    <row r="92" spans="1:13" ht="12.75">
      <c r="A92" s="5" t="s">
        <v>101</v>
      </c>
      <c r="C92" s="3">
        <f t="shared" si="22"/>
        <v>46102</v>
      </c>
      <c r="D92" s="3">
        <f>+D90+D91</f>
        <v>40373</v>
      </c>
      <c r="E92" s="3">
        <f aca="true" t="shared" si="27" ref="E92:M92">+E90+E91</f>
        <v>4167</v>
      </c>
      <c r="F92" s="3">
        <f t="shared" si="27"/>
        <v>268</v>
      </c>
      <c r="G92" s="3">
        <f t="shared" si="27"/>
        <v>1</v>
      </c>
      <c r="H92" s="3">
        <f t="shared" si="27"/>
        <v>1</v>
      </c>
      <c r="I92" s="3">
        <f t="shared" si="27"/>
        <v>0</v>
      </c>
      <c r="J92" s="3">
        <f t="shared" si="27"/>
        <v>0</v>
      </c>
      <c r="K92" s="3">
        <f t="shared" si="27"/>
        <v>739</v>
      </c>
      <c r="L92" s="3">
        <f t="shared" si="27"/>
        <v>553</v>
      </c>
      <c r="M92" s="3">
        <f t="shared" si="27"/>
        <v>0</v>
      </c>
    </row>
    <row r="93" spans="1:13" ht="12.75">
      <c r="A93" t="s">
        <v>102</v>
      </c>
      <c r="B93" t="s">
        <v>18</v>
      </c>
      <c r="C93" s="4">
        <f t="shared" si="22"/>
        <v>1211</v>
      </c>
      <c r="D93" s="4">
        <v>960</v>
      </c>
      <c r="E93" s="4">
        <v>125</v>
      </c>
      <c r="F93" s="4">
        <v>0</v>
      </c>
      <c r="G93" s="4">
        <v>0</v>
      </c>
      <c r="H93" s="4">
        <v>1</v>
      </c>
      <c r="I93" s="4">
        <v>0</v>
      </c>
      <c r="J93" s="4">
        <v>0</v>
      </c>
      <c r="K93" s="4">
        <v>47</v>
      </c>
      <c r="L93" s="4">
        <v>76</v>
      </c>
      <c r="M93" s="4">
        <v>2</v>
      </c>
    </row>
    <row r="94" spans="1:13" ht="12.75">
      <c r="A94" s="5" t="s">
        <v>103</v>
      </c>
      <c r="C94" s="3">
        <f t="shared" si="22"/>
        <v>1211</v>
      </c>
      <c r="D94" s="3">
        <f>+D93</f>
        <v>960</v>
      </c>
      <c r="E94" s="3">
        <f aca="true" t="shared" si="28" ref="E94:M94">+E93</f>
        <v>125</v>
      </c>
      <c r="F94" s="3">
        <f t="shared" si="28"/>
        <v>0</v>
      </c>
      <c r="G94" s="3">
        <f t="shared" si="28"/>
        <v>0</v>
      </c>
      <c r="H94" s="3">
        <f t="shared" si="28"/>
        <v>1</v>
      </c>
      <c r="I94" s="3">
        <f t="shared" si="28"/>
        <v>0</v>
      </c>
      <c r="J94" s="3">
        <f t="shared" si="28"/>
        <v>0</v>
      </c>
      <c r="K94" s="3">
        <f t="shared" si="28"/>
        <v>47</v>
      </c>
      <c r="L94" s="3">
        <f t="shared" si="28"/>
        <v>76</v>
      </c>
      <c r="M94" s="3">
        <f t="shared" si="28"/>
        <v>2</v>
      </c>
    </row>
    <row r="95" spans="1:13" ht="12.75">
      <c r="A95" t="s">
        <v>104</v>
      </c>
      <c r="B95" t="s">
        <v>105</v>
      </c>
      <c r="C95" s="4">
        <f t="shared" si="22"/>
        <v>29136</v>
      </c>
      <c r="D95" s="4">
        <v>26091</v>
      </c>
      <c r="E95" s="4">
        <v>2959</v>
      </c>
      <c r="F95" s="4">
        <v>0</v>
      </c>
      <c r="G95" s="4">
        <v>1</v>
      </c>
      <c r="H95" s="4">
        <v>1</v>
      </c>
      <c r="I95" s="4">
        <v>0</v>
      </c>
      <c r="J95" s="4">
        <v>0</v>
      </c>
      <c r="K95" s="4">
        <v>84</v>
      </c>
      <c r="L95" s="4">
        <v>0</v>
      </c>
      <c r="M95" s="4">
        <v>0</v>
      </c>
    </row>
    <row r="96" spans="1:13" ht="12.75">
      <c r="A96" t="s">
        <v>104</v>
      </c>
      <c r="B96" t="s">
        <v>25</v>
      </c>
      <c r="C96" s="4">
        <f t="shared" si="22"/>
        <v>1</v>
      </c>
      <c r="D96" s="4">
        <v>0</v>
      </c>
      <c r="E96" s="4">
        <v>1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</row>
    <row r="97" spans="1:13" ht="12.75">
      <c r="A97" s="5" t="s">
        <v>106</v>
      </c>
      <c r="C97" s="3">
        <f t="shared" si="22"/>
        <v>29137</v>
      </c>
      <c r="D97" s="3">
        <f>+D95+D96</f>
        <v>26091</v>
      </c>
      <c r="E97" s="3">
        <f aca="true" t="shared" si="29" ref="E97:M97">+E95+E96</f>
        <v>2960</v>
      </c>
      <c r="F97" s="3">
        <f t="shared" si="29"/>
        <v>0</v>
      </c>
      <c r="G97" s="3">
        <f t="shared" si="29"/>
        <v>1</v>
      </c>
      <c r="H97" s="3">
        <f t="shared" si="29"/>
        <v>1</v>
      </c>
      <c r="I97" s="3">
        <f t="shared" si="29"/>
        <v>0</v>
      </c>
      <c r="J97" s="3">
        <f t="shared" si="29"/>
        <v>0</v>
      </c>
      <c r="K97" s="3">
        <f t="shared" si="29"/>
        <v>84</v>
      </c>
      <c r="L97" s="3">
        <f t="shared" si="29"/>
        <v>0</v>
      </c>
      <c r="M97" s="3">
        <f t="shared" si="29"/>
        <v>0</v>
      </c>
    </row>
    <row r="98" spans="1:13" ht="12.75">
      <c r="A98" t="s">
        <v>107</v>
      </c>
      <c r="B98" t="s">
        <v>108</v>
      </c>
      <c r="C98" s="4">
        <f t="shared" si="22"/>
        <v>802</v>
      </c>
      <c r="D98" s="4">
        <v>454</v>
      </c>
      <c r="E98" s="4">
        <v>65</v>
      </c>
      <c r="F98" s="4">
        <v>6</v>
      </c>
      <c r="G98" s="4">
        <v>0</v>
      </c>
      <c r="H98" s="4">
        <v>1</v>
      </c>
      <c r="I98" s="4">
        <v>0</v>
      </c>
      <c r="J98" s="4">
        <v>0</v>
      </c>
      <c r="K98" s="4">
        <v>0</v>
      </c>
      <c r="L98" s="4">
        <v>276</v>
      </c>
      <c r="M98" s="4">
        <v>0</v>
      </c>
    </row>
    <row r="99" spans="1:13" ht="12.75">
      <c r="A99" s="5" t="s">
        <v>109</v>
      </c>
      <c r="C99" s="3">
        <f t="shared" si="22"/>
        <v>802</v>
      </c>
      <c r="D99" s="3">
        <f>+D98</f>
        <v>454</v>
      </c>
      <c r="E99" s="3">
        <f aca="true" t="shared" si="30" ref="E99:M99">+E98</f>
        <v>65</v>
      </c>
      <c r="F99" s="3">
        <f t="shared" si="30"/>
        <v>6</v>
      </c>
      <c r="G99" s="3">
        <f t="shared" si="30"/>
        <v>0</v>
      </c>
      <c r="H99" s="3">
        <f t="shared" si="30"/>
        <v>1</v>
      </c>
      <c r="I99" s="3">
        <f t="shared" si="30"/>
        <v>0</v>
      </c>
      <c r="J99" s="3">
        <f t="shared" si="30"/>
        <v>0</v>
      </c>
      <c r="K99" s="3">
        <f t="shared" si="30"/>
        <v>0</v>
      </c>
      <c r="L99" s="3">
        <f t="shared" si="30"/>
        <v>276</v>
      </c>
      <c r="M99" s="3">
        <f t="shared" si="30"/>
        <v>0</v>
      </c>
    </row>
    <row r="100" spans="1:13" ht="12.75">
      <c r="A100" t="s">
        <v>110</v>
      </c>
      <c r="B100" t="s">
        <v>111</v>
      </c>
      <c r="C100" s="4">
        <f t="shared" si="22"/>
        <v>444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444</v>
      </c>
      <c r="M100" s="4">
        <v>0</v>
      </c>
    </row>
    <row r="101" spans="1:13" ht="12.75">
      <c r="A101" t="s">
        <v>110</v>
      </c>
      <c r="B101" t="s">
        <v>18</v>
      </c>
      <c r="C101" s="4">
        <f t="shared" si="22"/>
        <v>6045</v>
      </c>
      <c r="D101" s="4">
        <v>5169</v>
      </c>
      <c r="E101" s="4">
        <v>658</v>
      </c>
      <c r="F101" s="4">
        <v>21</v>
      </c>
      <c r="G101" s="4">
        <v>0</v>
      </c>
      <c r="H101" s="4">
        <v>1</v>
      </c>
      <c r="I101" s="4">
        <v>0</v>
      </c>
      <c r="J101" s="4">
        <v>0</v>
      </c>
      <c r="K101" s="4">
        <v>110</v>
      </c>
      <c r="L101" s="4">
        <v>72</v>
      </c>
      <c r="M101" s="4">
        <v>14</v>
      </c>
    </row>
    <row r="102" spans="1:13" ht="12.75">
      <c r="A102" t="s">
        <v>110</v>
      </c>
      <c r="B102" t="s">
        <v>25</v>
      </c>
      <c r="C102" s="4">
        <f t="shared" si="22"/>
        <v>1</v>
      </c>
      <c r="D102" s="4">
        <v>0</v>
      </c>
      <c r="E102" s="4">
        <v>1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</row>
    <row r="103" spans="1:13" ht="12.75">
      <c r="A103" s="5" t="s">
        <v>112</v>
      </c>
      <c r="C103" s="3">
        <f t="shared" si="22"/>
        <v>6490</v>
      </c>
      <c r="D103" s="3">
        <f>+D100+D101+D102</f>
        <v>5169</v>
      </c>
      <c r="E103" s="3">
        <f aca="true" t="shared" si="31" ref="E103:M103">+E100+E101+E102</f>
        <v>659</v>
      </c>
      <c r="F103" s="3">
        <f t="shared" si="31"/>
        <v>21</v>
      </c>
      <c r="G103" s="3">
        <f t="shared" si="31"/>
        <v>0</v>
      </c>
      <c r="H103" s="3">
        <f t="shared" si="31"/>
        <v>1</v>
      </c>
      <c r="I103" s="3">
        <f t="shared" si="31"/>
        <v>0</v>
      </c>
      <c r="J103" s="3">
        <f t="shared" si="31"/>
        <v>0</v>
      </c>
      <c r="K103" s="3">
        <f t="shared" si="31"/>
        <v>110</v>
      </c>
      <c r="L103" s="3">
        <f t="shared" si="31"/>
        <v>516</v>
      </c>
      <c r="M103" s="3">
        <f t="shared" si="31"/>
        <v>14</v>
      </c>
    </row>
    <row r="104" spans="1:13" ht="12.75">
      <c r="A104" t="s">
        <v>113</v>
      </c>
      <c r="B104" t="s">
        <v>114</v>
      </c>
      <c r="C104" s="4">
        <f t="shared" si="22"/>
        <v>4436</v>
      </c>
      <c r="D104" s="4">
        <v>3415</v>
      </c>
      <c r="E104" s="4">
        <v>713</v>
      </c>
      <c r="F104" s="4">
        <v>26</v>
      </c>
      <c r="G104" s="4">
        <v>0</v>
      </c>
      <c r="H104" s="4">
        <v>1</v>
      </c>
      <c r="I104" s="4">
        <v>0</v>
      </c>
      <c r="J104" s="4">
        <v>0</v>
      </c>
      <c r="K104" s="4">
        <v>0</v>
      </c>
      <c r="L104" s="4">
        <v>281</v>
      </c>
      <c r="M104" s="4">
        <v>0</v>
      </c>
    </row>
    <row r="105" spans="1:13" ht="12.75">
      <c r="A105" s="5" t="s">
        <v>115</v>
      </c>
      <c r="C105" s="3">
        <f t="shared" si="22"/>
        <v>4436</v>
      </c>
      <c r="D105" s="3">
        <f>+D104</f>
        <v>3415</v>
      </c>
      <c r="E105" s="3">
        <f aca="true" t="shared" si="32" ref="E105:M105">+E104</f>
        <v>713</v>
      </c>
      <c r="F105" s="3">
        <f t="shared" si="32"/>
        <v>26</v>
      </c>
      <c r="G105" s="3">
        <f t="shared" si="32"/>
        <v>0</v>
      </c>
      <c r="H105" s="3">
        <f t="shared" si="32"/>
        <v>1</v>
      </c>
      <c r="I105" s="3">
        <f t="shared" si="32"/>
        <v>0</v>
      </c>
      <c r="J105" s="3">
        <f t="shared" si="32"/>
        <v>0</v>
      </c>
      <c r="K105" s="3">
        <f t="shared" si="32"/>
        <v>0</v>
      </c>
      <c r="L105" s="3">
        <f t="shared" si="32"/>
        <v>281</v>
      </c>
      <c r="M105" s="3">
        <f t="shared" si="32"/>
        <v>0</v>
      </c>
    </row>
    <row r="106" spans="1:13" ht="12.75">
      <c r="A106" t="s">
        <v>116</v>
      </c>
      <c r="B106" t="s">
        <v>117</v>
      </c>
      <c r="C106" s="4">
        <f t="shared" si="22"/>
        <v>2536</v>
      </c>
      <c r="D106" s="4">
        <v>1132</v>
      </c>
      <c r="E106" s="4">
        <v>229</v>
      </c>
      <c r="F106" s="4">
        <v>151</v>
      </c>
      <c r="G106" s="4">
        <v>1</v>
      </c>
      <c r="H106" s="4">
        <v>1</v>
      </c>
      <c r="I106" s="4">
        <v>0</v>
      </c>
      <c r="J106" s="4">
        <v>4</v>
      </c>
      <c r="K106" s="4">
        <v>90</v>
      </c>
      <c r="L106" s="4">
        <v>928</v>
      </c>
      <c r="M106" s="4">
        <v>0</v>
      </c>
    </row>
    <row r="107" spans="1:13" ht="12.75">
      <c r="A107" t="s">
        <v>116</v>
      </c>
      <c r="B107" t="s">
        <v>118</v>
      </c>
      <c r="C107" s="4">
        <f t="shared" si="22"/>
        <v>52736</v>
      </c>
      <c r="D107" s="4">
        <v>46578</v>
      </c>
      <c r="E107" s="4">
        <v>4887</v>
      </c>
      <c r="F107" s="4">
        <v>928</v>
      </c>
      <c r="G107" s="4">
        <v>1</v>
      </c>
      <c r="H107" s="4">
        <v>1</v>
      </c>
      <c r="I107" s="4">
        <v>0</v>
      </c>
      <c r="J107" s="4">
        <v>0</v>
      </c>
      <c r="K107" s="4">
        <v>308</v>
      </c>
      <c r="L107" s="4">
        <v>32</v>
      </c>
      <c r="M107" s="4">
        <v>1</v>
      </c>
    </row>
    <row r="108" spans="1:13" ht="12.75">
      <c r="A108" t="s">
        <v>116</v>
      </c>
      <c r="B108" t="s">
        <v>25</v>
      </c>
      <c r="C108" s="4">
        <f t="shared" si="22"/>
        <v>3</v>
      </c>
      <c r="D108" s="4">
        <v>0</v>
      </c>
      <c r="E108" s="4">
        <v>0</v>
      </c>
      <c r="F108" s="4">
        <v>3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</row>
    <row r="109" spans="1:13" ht="12.75">
      <c r="A109" s="5" t="s">
        <v>119</v>
      </c>
      <c r="C109" s="3">
        <f t="shared" si="22"/>
        <v>55275</v>
      </c>
      <c r="D109" s="3">
        <f>+D106+D107+D108</f>
        <v>47710</v>
      </c>
      <c r="E109" s="3">
        <f aca="true" t="shared" si="33" ref="E109:M109">+E106+E107+E108</f>
        <v>5116</v>
      </c>
      <c r="F109" s="3">
        <f t="shared" si="33"/>
        <v>1082</v>
      </c>
      <c r="G109" s="3">
        <f t="shared" si="33"/>
        <v>2</v>
      </c>
      <c r="H109" s="3">
        <f t="shared" si="33"/>
        <v>2</v>
      </c>
      <c r="I109" s="3">
        <f t="shared" si="33"/>
        <v>0</v>
      </c>
      <c r="J109" s="3">
        <f t="shared" si="33"/>
        <v>4</v>
      </c>
      <c r="K109" s="3">
        <f t="shared" si="33"/>
        <v>398</v>
      </c>
      <c r="L109" s="3">
        <f t="shared" si="33"/>
        <v>960</v>
      </c>
      <c r="M109" s="3">
        <f t="shared" si="33"/>
        <v>1</v>
      </c>
    </row>
    <row r="110" spans="1:13" ht="12.75">
      <c r="A110" t="s">
        <v>120</v>
      </c>
      <c r="B110" t="s">
        <v>18</v>
      </c>
      <c r="C110" s="4">
        <f t="shared" si="22"/>
        <v>3823</v>
      </c>
      <c r="D110" s="4">
        <v>3255</v>
      </c>
      <c r="E110" s="4">
        <v>317</v>
      </c>
      <c r="F110" s="4">
        <v>14</v>
      </c>
      <c r="G110" s="4">
        <v>0</v>
      </c>
      <c r="H110" s="4">
        <v>1</v>
      </c>
      <c r="I110" s="4">
        <v>0</v>
      </c>
      <c r="J110" s="4">
        <v>0</v>
      </c>
      <c r="K110" s="4">
        <v>105</v>
      </c>
      <c r="L110" s="4">
        <v>115</v>
      </c>
      <c r="M110" s="4">
        <v>16</v>
      </c>
    </row>
    <row r="111" spans="1:13" ht="12.75">
      <c r="A111" s="5" t="s">
        <v>121</v>
      </c>
      <c r="C111" s="3">
        <f t="shared" si="22"/>
        <v>3823</v>
      </c>
      <c r="D111" s="3">
        <f>+D110</f>
        <v>3255</v>
      </c>
      <c r="E111" s="3">
        <f aca="true" t="shared" si="34" ref="E111:M111">+E110</f>
        <v>317</v>
      </c>
      <c r="F111" s="3">
        <f t="shared" si="34"/>
        <v>14</v>
      </c>
      <c r="G111" s="3">
        <f t="shared" si="34"/>
        <v>0</v>
      </c>
      <c r="H111" s="3">
        <f t="shared" si="34"/>
        <v>1</v>
      </c>
      <c r="I111" s="3">
        <f t="shared" si="34"/>
        <v>0</v>
      </c>
      <c r="J111" s="3">
        <f t="shared" si="34"/>
        <v>0</v>
      </c>
      <c r="K111" s="3">
        <f t="shared" si="34"/>
        <v>105</v>
      </c>
      <c r="L111" s="3">
        <f t="shared" si="34"/>
        <v>115</v>
      </c>
      <c r="M111" s="3">
        <f t="shared" si="34"/>
        <v>16</v>
      </c>
    </row>
    <row r="112" spans="1:13" ht="12.75">
      <c r="A112" t="s">
        <v>122</v>
      </c>
      <c r="B112" t="s">
        <v>18</v>
      </c>
      <c r="C112" s="4">
        <f t="shared" si="22"/>
        <v>699</v>
      </c>
      <c r="D112" s="4">
        <v>544</v>
      </c>
      <c r="E112" s="4">
        <v>60</v>
      </c>
      <c r="F112" s="4">
        <v>0</v>
      </c>
      <c r="G112" s="4">
        <v>0</v>
      </c>
      <c r="H112" s="4">
        <v>1</v>
      </c>
      <c r="I112" s="4">
        <v>0</v>
      </c>
      <c r="J112" s="4">
        <v>0</v>
      </c>
      <c r="K112" s="4">
        <v>45</v>
      </c>
      <c r="L112" s="4">
        <v>48</v>
      </c>
      <c r="M112" s="4">
        <v>1</v>
      </c>
    </row>
    <row r="113" spans="1:13" ht="12.75">
      <c r="A113" s="5" t="s">
        <v>123</v>
      </c>
      <c r="C113" s="3">
        <f t="shared" si="22"/>
        <v>699</v>
      </c>
      <c r="D113" s="3">
        <f>+D112</f>
        <v>544</v>
      </c>
      <c r="E113" s="3">
        <f aca="true" t="shared" si="35" ref="E113:M113">+E112</f>
        <v>60</v>
      </c>
      <c r="F113" s="3">
        <f t="shared" si="35"/>
        <v>0</v>
      </c>
      <c r="G113" s="3">
        <f t="shared" si="35"/>
        <v>0</v>
      </c>
      <c r="H113" s="3">
        <f t="shared" si="35"/>
        <v>1</v>
      </c>
      <c r="I113" s="3">
        <f t="shared" si="35"/>
        <v>0</v>
      </c>
      <c r="J113" s="3">
        <f t="shared" si="35"/>
        <v>0</v>
      </c>
      <c r="K113" s="3">
        <f t="shared" si="35"/>
        <v>45</v>
      </c>
      <c r="L113" s="3">
        <f t="shared" si="35"/>
        <v>48</v>
      </c>
      <c r="M113" s="3">
        <f t="shared" si="35"/>
        <v>1</v>
      </c>
    </row>
    <row r="114" spans="1:13" ht="12.75">
      <c r="A114" t="s">
        <v>124</v>
      </c>
      <c r="B114" t="s">
        <v>125</v>
      </c>
      <c r="C114" s="4">
        <f t="shared" si="22"/>
        <v>533</v>
      </c>
      <c r="D114" s="13">
        <v>433</v>
      </c>
      <c r="E114" s="13">
        <v>68</v>
      </c>
      <c r="F114" s="13">
        <v>4</v>
      </c>
      <c r="G114" s="13">
        <v>1</v>
      </c>
      <c r="H114" s="13">
        <v>1</v>
      </c>
      <c r="I114" s="13">
        <v>0</v>
      </c>
      <c r="J114" s="13">
        <v>0</v>
      </c>
      <c r="K114" s="13">
        <v>6</v>
      </c>
      <c r="L114" s="13">
        <v>20</v>
      </c>
      <c r="M114" s="13">
        <v>0</v>
      </c>
    </row>
    <row r="115" spans="1:13" ht="12.75">
      <c r="A115" t="s">
        <v>124</v>
      </c>
      <c r="B115" t="s">
        <v>126</v>
      </c>
      <c r="C115" s="4">
        <f t="shared" si="22"/>
        <v>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t="s">
        <v>124</v>
      </c>
      <c r="B116" t="s">
        <v>127</v>
      </c>
      <c r="C116" s="4">
        <f t="shared" si="22"/>
        <v>23411</v>
      </c>
      <c r="D116" s="4">
        <v>20000</v>
      </c>
      <c r="E116" s="4">
        <v>3000</v>
      </c>
      <c r="F116" s="4">
        <v>160</v>
      </c>
      <c r="G116" s="4">
        <v>0</v>
      </c>
      <c r="H116" s="4">
        <v>1</v>
      </c>
      <c r="I116" s="4">
        <v>0</v>
      </c>
      <c r="J116" s="4">
        <v>0</v>
      </c>
      <c r="K116" s="4">
        <v>0</v>
      </c>
      <c r="L116" s="4">
        <v>250</v>
      </c>
      <c r="M116" s="4">
        <v>0</v>
      </c>
    </row>
    <row r="117" spans="1:13" ht="12.75">
      <c r="A117" t="s">
        <v>124</v>
      </c>
      <c r="B117" t="s">
        <v>128</v>
      </c>
      <c r="C117" s="4">
        <f t="shared" si="22"/>
        <v>3778</v>
      </c>
      <c r="D117" s="4">
        <v>3503</v>
      </c>
      <c r="E117" s="4">
        <v>250</v>
      </c>
      <c r="F117" s="4">
        <v>3</v>
      </c>
      <c r="G117" s="4">
        <v>1</v>
      </c>
      <c r="H117" s="4">
        <v>1</v>
      </c>
      <c r="I117" s="4">
        <v>0</v>
      </c>
      <c r="J117" s="4">
        <v>0</v>
      </c>
      <c r="K117" s="4">
        <v>0</v>
      </c>
      <c r="L117" s="4">
        <v>20</v>
      </c>
      <c r="M117" s="4">
        <v>0</v>
      </c>
    </row>
    <row r="118" spans="1:13" ht="12.75">
      <c r="A118" t="s">
        <v>124</v>
      </c>
      <c r="B118" t="s">
        <v>129</v>
      </c>
      <c r="C118" s="4">
        <f t="shared" si="22"/>
        <v>1468</v>
      </c>
      <c r="D118" s="4">
        <v>1236</v>
      </c>
      <c r="E118" s="4">
        <v>151</v>
      </c>
      <c r="F118" s="4">
        <v>0</v>
      </c>
      <c r="G118" s="4">
        <v>0</v>
      </c>
      <c r="H118" s="4">
        <v>1</v>
      </c>
      <c r="I118" s="4">
        <v>0</v>
      </c>
      <c r="J118" s="4">
        <v>0</v>
      </c>
      <c r="K118" s="4">
        <v>0</v>
      </c>
      <c r="L118" s="4">
        <v>79</v>
      </c>
      <c r="M118" s="4">
        <v>1</v>
      </c>
    </row>
    <row r="119" spans="1:13" ht="12.75">
      <c r="A119" t="s">
        <v>124</v>
      </c>
      <c r="B119" t="s">
        <v>25</v>
      </c>
      <c r="C119" s="4">
        <f t="shared" si="22"/>
        <v>5</v>
      </c>
      <c r="D119" s="4">
        <v>0</v>
      </c>
      <c r="E119" s="4">
        <v>0</v>
      </c>
      <c r="F119" s="4">
        <v>5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</row>
    <row r="120" spans="1:13" ht="12.75">
      <c r="A120" s="5" t="s">
        <v>130</v>
      </c>
      <c r="C120" s="3">
        <f t="shared" si="22"/>
        <v>29195</v>
      </c>
      <c r="D120" s="3">
        <f>+D114+D115+D116+D117+D118+D119</f>
        <v>25172</v>
      </c>
      <c r="E120" s="3">
        <f aca="true" t="shared" si="36" ref="E120:M120">+E114+E115+E116+E117+E118+E119</f>
        <v>3469</v>
      </c>
      <c r="F120" s="3">
        <f t="shared" si="36"/>
        <v>172</v>
      </c>
      <c r="G120" s="3">
        <f t="shared" si="36"/>
        <v>2</v>
      </c>
      <c r="H120" s="3">
        <f t="shared" si="36"/>
        <v>4</v>
      </c>
      <c r="I120" s="3">
        <f t="shared" si="36"/>
        <v>0</v>
      </c>
      <c r="J120" s="3">
        <f t="shared" si="36"/>
        <v>0</v>
      </c>
      <c r="K120" s="3">
        <f t="shared" si="36"/>
        <v>6</v>
      </c>
      <c r="L120" s="3">
        <f t="shared" si="36"/>
        <v>369</v>
      </c>
      <c r="M120" s="3">
        <f t="shared" si="36"/>
        <v>1</v>
      </c>
    </row>
    <row r="121" spans="1:13" ht="12.75">
      <c r="A121" t="s">
        <v>131</v>
      </c>
      <c r="B121" t="s">
        <v>132</v>
      </c>
      <c r="C121" s="6">
        <f t="shared" si="22"/>
        <v>29064</v>
      </c>
      <c r="D121" s="4">
        <v>26164</v>
      </c>
      <c r="E121" s="4">
        <v>2899</v>
      </c>
      <c r="F121" s="4">
        <v>0</v>
      </c>
      <c r="G121" s="4">
        <v>0</v>
      </c>
      <c r="H121" s="4">
        <v>1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</row>
    <row r="122" spans="1:13" ht="12.75">
      <c r="A122" s="5" t="s">
        <v>133</v>
      </c>
      <c r="C122" s="3">
        <f t="shared" si="22"/>
        <v>29064</v>
      </c>
      <c r="D122" s="3">
        <f>+D121</f>
        <v>26164</v>
      </c>
      <c r="E122" s="3">
        <f aca="true" t="shared" si="37" ref="E122:M122">+E121</f>
        <v>2899</v>
      </c>
      <c r="F122" s="3">
        <f t="shared" si="37"/>
        <v>0</v>
      </c>
      <c r="G122" s="3">
        <f t="shared" si="37"/>
        <v>0</v>
      </c>
      <c r="H122" s="3">
        <f t="shared" si="37"/>
        <v>1</v>
      </c>
      <c r="I122" s="3">
        <f t="shared" si="37"/>
        <v>0</v>
      </c>
      <c r="J122" s="3">
        <f t="shared" si="37"/>
        <v>0</v>
      </c>
      <c r="K122" s="3">
        <f t="shared" si="37"/>
        <v>0</v>
      </c>
      <c r="L122" s="3">
        <f t="shared" si="37"/>
        <v>0</v>
      </c>
      <c r="M122" s="3">
        <f t="shared" si="37"/>
        <v>0</v>
      </c>
    </row>
    <row r="123" spans="3:13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5" t="s">
        <v>134</v>
      </c>
      <c r="C124" s="3">
        <f>+C8+C10+C16+C19+C22+C26+C32+C34+C36+C41+C44+C47+C51+C59+C67+C73+C77+C81+C82+C93+C101+C110+C112</f>
        <v>482005</v>
      </c>
      <c r="D124" s="3">
        <f aca="true" t="shared" si="38" ref="D124:M124">+D8+D10+D16+D19+D22+D26+D32+D34+D36+D41+D44+D47+D51+D59+D67+D73+D77+D81+D82+D93+D101+D110+D112</f>
        <v>432237</v>
      </c>
      <c r="E124" s="3">
        <f t="shared" si="38"/>
        <v>41619</v>
      </c>
      <c r="F124" s="3">
        <f t="shared" si="38"/>
        <v>1174</v>
      </c>
      <c r="G124" s="3">
        <f t="shared" si="38"/>
        <v>0</v>
      </c>
      <c r="H124" s="3">
        <f t="shared" si="38"/>
        <v>21</v>
      </c>
      <c r="I124" s="3">
        <f t="shared" si="38"/>
        <v>0</v>
      </c>
      <c r="J124" s="3">
        <f t="shared" si="38"/>
        <v>0</v>
      </c>
      <c r="K124" s="3">
        <f t="shared" si="38"/>
        <v>2214</v>
      </c>
      <c r="L124" s="3">
        <f t="shared" si="38"/>
        <v>3602</v>
      </c>
      <c r="M124" s="3">
        <f t="shared" si="38"/>
        <v>1138</v>
      </c>
    </row>
    <row r="125" spans="1:14" ht="12.75">
      <c r="A125" s="5" t="s">
        <v>135</v>
      </c>
      <c r="C125" s="3">
        <f>+C127-C124-C126</f>
        <v>422369</v>
      </c>
      <c r="D125" s="3">
        <f aca="true" t="shared" si="39" ref="D125:M125">+D127-D124-D126</f>
        <v>362204</v>
      </c>
      <c r="E125" s="3">
        <f t="shared" si="39"/>
        <v>43745</v>
      </c>
      <c r="F125" s="3">
        <f t="shared" si="39"/>
        <v>2621</v>
      </c>
      <c r="G125" s="3">
        <f t="shared" si="39"/>
        <v>27</v>
      </c>
      <c r="H125" s="3">
        <f t="shared" si="39"/>
        <v>67</v>
      </c>
      <c r="I125" s="3">
        <f t="shared" si="39"/>
        <v>0</v>
      </c>
      <c r="J125" s="3">
        <f t="shared" si="39"/>
        <v>322</v>
      </c>
      <c r="K125" s="3">
        <f t="shared" si="39"/>
        <v>2420</v>
      </c>
      <c r="L125" s="3">
        <f t="shared" si="39"/>
        <v>10565</v>
      </c>
      <c r="M125" s="3">
        <f t="shared" si="39"/>
        <v>398</v>
      </c>
      <c r="N125" s="10"/>
    </row>
    <row r="126" spans="1:13" ht="12.75">
      <c r="A126" s="5" t="s">
        <v>136</v>
      </c>
      <c r="C126" s="3">
        <f>+C13+C54+C60+C64+C68+C83+C88+C91+C96+C102+C108+C119</f>
        <v>61</v>
      </c>
      <c r="D126" s="3">
        <f aca="true" t="shared" si="40" ref="D126:M126">+D13+D54+D60+D64+D68+D83+D88+D91+D96+D102+D108+D119</f>
        <v>0</v>
      </c>
      <c r="E126" s="3">
        <f t="shared" si="40"/>
        <v>26</v>
      </c>
      <c r="F126" s="3">
        <f t="shared" si="40"/>
        <v>35</v>
      </c>
      <c r="G126" s="3">
        <f t="shared" si="40"/>
        <v>0</v>
      </c>
      <c r="H126" s="3">
        <f t="shared" si="40"/>
        <v>0</v>
      </c>
      <c r="I126" s="3">
        <f t="shared" si="40"/>
        <v>0</v>
      </c>
      <c r="J126" s="3">
        <f t="shared" si="40"/>
        <v>0</v>
      </c>
      <c r="K126" s="3">
        <f t="shared" si="40"/>
        <v>0</v>
      </c>
      <c r="L126" s="3">
        <f t="shared" si="40"/>
        <v>0</v>
      </c>
      <c r="M126" s="3">
        <f t="shared" si="40"/>
        <v>0</v>
      </c>
    </row>
    <row r="127" spans="1:13" ht="12.75">
      <c r="A127" s="5" t="s">
        <v>137</v>
      </c>
      <c r="C127" s="3">
        <f>+C9+C11+C14+C17+C21+C23+C25+C28+C33+C35+C40+C43+C46+C48+C50+C52+C55+C61+C65+C69+C71+C75+C78+C84+C89+C92+C94+C97+C99+C103+C105+C109+C111+C113+C120+C122</f>
        <v>904435</v>
      </c>
      <c r="D127" s="3">
        <f aca="true" t="shared" si="41" ref="D127:M127">+D9+D11+D14+D17+D21+D23+D25+D28+D33+D35+D40+D43+D46+D48+D50+D52+D55+D61+D65+D69+D71+D75+D78+D84+D89+D92+D94+D97+D99+D103+D105+D109+D111+D113+D120+D122</f>
        <v>794441</v>
      </c>
      <c r="E127" s="3">
        <f t="shared" si="41"/>
        <v>85390</v>
      </c>
      <c r="F127" s="3">
        <f t="shared" si="41"/>
        <v>3830</v>
      </c>
      <c r="G127" s="3">
        <f t="shared" si="41"/>
        <v>27</v>
      </c>
      <c r="H127" s="3">
        <f t="shared" si="41"/>
        <v>88</v>
      </c>
      <c r="I127" s="3">
        <f t="shared" si="41"/>
        <v>0</v>
      </c>
      <c r="J127" s="3">
        <f t="shared" si="41"/>
        <v>322</v>
      </c>
      <c r="K127" s="3">
        <f t="shared" si="41"/>
        <v>4634</v>
      </c>
      <c r="L127" s="3">
        <f t="shared" si="41"/>
        <v>14167</v>
      </c>
      <c r="M127" s="3">
        <f t="shared" si="41"/>
        <v>1536</v>
      </c>
    </row>
    <row r="128" spans="4:13" ht="12.75"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3:13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5" t="s">
        <v>140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5" t="s">
        <v>141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3:13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3:13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3:13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3:13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3:13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3:13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3:13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2012-12-11T20:30:12Z</cp:lastPrinted>
  <dcterms:created xsi:type="dcterms:W3CDTF">2012-12-10T19:44:57Z</dcterms:created>
  <dcterms:modified xsi:type="dcterms:W3CDTF">2012-12-17T15:41:15Z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