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nfactur" sheetId="1" r:id="rId1"/>
    <sheet name="ede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<sst xmlns="http://schemas.openxmlformats.org/spreadsheetml/2006/main" count="988" uniqueCount="254">
  <si>
    <t>AÑO 2011</t>
  </si>
  <si>
    <t>PROVINCIA DE BUENOS AIRES- AREA NORTE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</si>
  <si>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</si>
  <si>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</si>
  <si>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</si>
  <si>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</si>
  <si>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</si>
  <si>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</si>
  <si>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</si>
  <si>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</si>
  <si>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</si>
  <si>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</si>
  <si>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</si>
  <si>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</si>
  <si>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</si>
  <si>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</si>
  <si>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</si>
  <si>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25 de Mayo</t>
  </si>
  <si>
    <t>Coop de Pedernales</t>
  </si>
  <si>
    <t>Coop de 25 de Mayo Sur</t>
  </si>
  <si>
    <t>Coop de Bolivar</t>
  </si>
  <si>
    <t>EDEN S.A</t>
  </si>
  <si>
    <t>Coop de Gdor. Ugarte</t>
  </si>
  <si>
    <t>Coop de Norberto de la Riestra</t>
  </si>
  <si>
    <t>Total 25 de Mayo</t>
  </si>
  <si>
    <t>9 de Julio</t>
  </si>
  <si>
    <t>Coop de La Niña</t>
  </si>
  <si>
    <t>Coop de Facundo Quiroga</t>
  </si>
  <si>
    <t>10 de Julio</t>
  </si>
  <si>
    <t>Coop de French</t>
  </si>
  <si>
    <t>Coop de Dudignac</t>
  </si>
  <si>
    <t>Coop de 9 de julio, Mariano Moreno</t>
  </si>
  <si>
    <t>Total 9 de Julio</t>
  </si>
  <si>
    <t>Adolfo Alsina</t>
  </si>
  <si>
    <t>Coop de Adolfo Alsina</t>
  </si>
  <si>
    <t>Coop de Rivera</t>
  </si>
  <si>
    <t>Total Adolfo Alsina</t>
  </si>
  <si>
    <t>Alberti</t>
  </si>
  <si>
    <t>Coop de Coronel Mom</t>
  </si>
  <si>
    <t>Coop de Coronel Seguí</t>
  </si>
  <si>
    <t>Coop de Pla</t>
  </si>
  <si>
    <t>GUMEM</t>
  </si>
  <si>
    <t>Total Alberti</t>
  </si>
  <si>
    <t>Arrecifes</t>
  </si>
  <si>
    <t>Coop de Todd</t>
  </si>
  <si>
    <t>Coop de Viña</t>
  </si>
  <si>
    <t>Total Arrecifes</t>
  </si>
  <si>
    <t>Baradero</t>
  </si>
  <si>
    <t>Coop de Villa Lia Ltda.</t>
  </si>
  <si>
    <t>Total Baradero</t>
  </si>
  <si>
    <t>Bolívar</t>
  </si>
  <si>
    <t>Coop de Urdampilleta</t>
  </si>
  <si>
    <t>Coop de Pirovano</t>
  </si>
  <si>
    <t>Total Bolívar</t>
  </si>
  <si>
    <t>Bragado</t>
  </si>
  <si>
    <t>Coop de Olascoaga</t>
  </si>
  <si>
    <t>Coop de Bragado</t>
  </si>
  <si>
    <t>Total Bragado</t>
  </si>
  <si>
    <t>Campana</t>
  </si>
  <si>
    <t>Coop de Provision  p/ P. Forestales</t>
  </si>
  <si>
    <t>Total Campana</t>
  </si>
  <si>
    <t>Cañuelas</t>
  </si>
  <si>
    <t>Coop de Monte</t>
  </si>
  <si>
    <t>Total Cañuelas</t>
  </si>
  <si>
    <t>Capitán Sarmiento</t>
  </si>
  <si>
    <t>Coop de La Luisa</t>
  </si>
  <si>
    <t>sin datos</t>
  </si>
  <si>
    <t>Total Capitán Sarmiento</t>
  </si>
  <si>
    <t>Carlos Casares</t>
  </si>
  <si>
    <t>Coop de Z. Norte Casares Ltda.</t>
  </si>
  <si>
    <t>Total Carlos Casares</t>
  </si>
  <si>
    <t>Carlos Tejedor</t>
  </si>
  <si>
    <t>Coop de Colonia Sere</t>
  </si>
  <si>
    <t>Coop de Timote</t>
  </si>
  <si>
    <t>Coop de Curarú</t>
  </si>
  <si>
    <t>Coop de Carlos Tejedor</t>
  </si>
  <si>
    <t>Coop de Tres Algarrobos</t>
  </si>
  <si>
    <t>Total Carlos Tejedor</t>
  </si>
  <si>
    <t>Carmen de Areco</t>
  </si>
  <si>
    <t>Coop de Carmen de Areco</t>
  </si>
  <si>
    <t>Total Carmen de Areco</t>
  </si>
  <si>
    <t>Chacabuco</t>
  </si>
  <si>
    <t>Coop de Chacabuco</t>
  </si>
  <si>
    <t>Coop de Salto</t>
  </si>
  <si>
    <t>Total Chacabuco</t>
  </si>
  <si>
    <t>Chivilcoy</t>
  </si>
  <si>
    <t>Coop de Gorostiaga</t>
  </si>
  <si>
    <t>Coop de San Sebastian Ltda</t>
  </si>
  <si>
    <t>Coop de Moquehua</t>
  </si>
  <si>
    <t>Total Chivilcoy</t>
  </si>
  <si>
    <t>Colón</t>
  </si>
  <si>
    <t>Coop de Colón</t>
  </si>
  <si>
    <t>Coop de Pearson</t>
  </si>
  <si>
    <t>Total Colón</t>
  </si>
  <si>
    <t>Daireaux</t>
  </si>
  <si>
    <t>Coop de Daireaux</t>
  </si>
  <si>
    <t>Coop de Huanguelen</t>
  </si>
  <si>
    <t>Municipio de Salazar</t>
  </si>
  <si>
    <t>Total Daireaux</t>
  </si>
  <si>
    <t>Escobar</t>
  </si>
  <si>
    <t>Coop de Escobar Norte</t>
  </si>
  <si>
    <t>Total Escobar</t>
  </si>
  <si>
    <t>Exaltación de la Cruz</t>
  </si>
  <si>
    <t>Coop de Lujan</t>
  </si>
  <si>
    <t>Coop de Parada Robles</t>
  </si>
  <si>
    <t>Total Exaltación de la Cruz</t>
  </si>
  <si>
    <t>Florentino Ameghino</t>
  </si>
  <si>
    <t>Coop de Ameghino</t>
  </si>
  <si>
    <t>Coop de Pasteur</t>
  </si>
  <si>
    <t>Total Florentino Ameghino</t>
  </si>
  <si>
    <t>General Arenales</t>
  </si>
  <si>
    <t>Coop de La Angelita</t>
  </si>
  <si>
    <t>Coop El Chingolo (Santa Fe)</t>
  </si>
  <si>
    <t>Coop de Ferré</t>
  </si>
  <si>
    <t>Total General Arenales</t>
  </si>
  <si>
    <t>General Las Heras</t>
  </si>
  <si>
    <t>Total General Las Heras</t>
  </si>
  <si>
    <t>General Pinto</t>
  </si>
  <si>
    <t>Coop de Iriarte</t>
  </si>
  <si>
    <t>Coop de Coronel Granada</t>
  </si>
  <si>
    <t>Coop de El Dorado</t>
  </si>
  <si>
    <t>Coop de Germania</t>
  </si>
  <si>
    <t>Total General Pinto</t>
  </si>
  <si>
    <t>General Viamonte</t>
  </si>
  <si>
    <t>Coop de San Emilio</t>
  </si>
  <si>
    <t>Coop de Zavalia</t>
  </si>
  <si>
    <t>Coop de General Viamonte</t>
  </si>
  <si>
    <t>Coop de Baigorrita</t>
  </si>
  <si>
    <t>Total General Viamonte</t>
  </si>
  <si>
    <t>General Villegas</t>
  </si>
  <si>
    <t>Coop de Piedritas</t>
  </si>
  <si>
    <t>Coop de Emilio Bunge</t>
  </si>
  <si>
    <t>Coop de Banderalo</t>
  </si>
  <si>
    <t>Coop de Cañada Seca</t>
  </si>
  <si>
    <t>Coop de Villa Saboya</t>
  </si>
  <si>
    <t>Coop de Villa Sauze</t>
  </si>
  <si>
    <t>Coop de Santa Regina</t>
  </si>
  <si>
    <t>Coop de Charlone</t>
  </si>
  <si>
    <t>Coop de Santa Eleodora</t>
  </si>
  <si>
    <t>Coop de Rufino (Santa Fe)</t>
  </si>
  <si>
    <t>Total General Villegas</t>
  </si>
  <si>
    <t>Hipólito Yrigoyen</t>
  </si>
  <si>
    <t>Total Hipólito Yrigoyen</t>
  </si>
  <si>
    <t>Junín</t>
  </si>
  <si>
    <t>Coop de Morse</t>
  </si>
  <si>
    <t>Coop de Fortín Tiburcio</t>
  </si>
  <si>
    <t>Coop de Agustín Roca Ltda.</t>
  </si>
  <si>
    <t>Coop de Agustina</t>
  </si>
  <si>
    <t>Coop de Junin - La Agraria</t>
  </si>
  <si>
    <t>Coop de Laplacette</t>
  </si>
  <si>
    <t>Total Junín</t>
  </si>
  <si>
    <t>Leandro N. Alem</t>
  </si>
  <si>
    <t>Total Leandro N. Alem</t>
  </si>
  <si>
    <t>Lincoln</t>
  </si>
  <si>
    <t>Coop de Arenaza</t>
  </si>
  <si>
    <t>Coop de Martinez de Hoz</t>
  </si>
  <si>
    <t>Coop de Bayauca</t>
  </si>
  <si>
    <t>Coop de Carlos Salas La Pradera</t>
  </si>
  <si>
    <t>Coop de Las Toscas</t>
  </si>
  <si>
    <t>Coop de Roberts</t>
  </si>
  <si>
    <t>Coop de El Triunfo</t>
  </si>
  <si>
    <t>Total Lincoln</t>
  </si>
  <si>
    <t>Lobos</t>
  </si>
  <si>
    <t>Coop de Antonio Carboni</t>
  </si>
  <si>
    <t>Total Lobos</t>
  </si>
  <si>
    <t>Luján</t>
  </si>
  <si>
    <t>Total Luján</t>
  </si>
  <si>
    <t>Mercedes</t>
  </si>
  <si>
    <t>Coop de Mercedes Julio Levin de Agote</t>
  </si>
  <si>
    <t>Total Mercedes</t>
  </si>
  <si>
    <t>Monte</t>
  </si>
  <si>
    <t>Total Monte</t>
  </si>
  <si>
    <t>Navarro</t>
  </si>
  <si>
    <t>Coop de Navarro COPESNA</t>
  </si>
  <si>
    <t>Coop de Suipacha</t>
  </si>
  <si>
    <t>Total Navarro</t>
  </si>
  <si>
    <t>Pehuajó</t>
  </si>
  <si>
    <t>Coop de Pehuajó</t>
  </si>
  <si>
    <t>Total Pehuajó</t>
  </si>
  <si>
    <t>Pellegrini</t>
  </si>
  <si>
    <t>Total Pellegrini</t>
  </si>
  <si>
    <t>Pergamino</t>
  </si>
  <si>
    <t>Coop El Socorro</t>
  </si>
  <si>
    <t>Coop de La Violeta</t>
  </si>
  <si>
    <t>Coop de Mariano Alfonzo</t>
  </si>
  <si>
    <t>Coop de Manuel Ocampo</t>
  </si>
  <si>
    <t>Coop de Urquiza</t>
  </si>
  <si>
    <t>Coop de Guerrico</t>
  </si>
  <si>
    <t>Coop de Rancagua</t>
  </si>
  <si>
    <t>Coop de Pinzón</t>
  </si>
  <si>
    <t>Coop de Ayerza</t>
  </si>
  <si>
    <t>Coop de Mariano Benitez</t>
  </si>
  <si>
    <t>Coop de Pergamino</t>
  </si>
  <si>
    <t>Total Pergamino</t>
  </si>
  <si>
    <t>Ramallo</t>
  </si>
  <si>
    <t>Coop de Ramallo</t>
  </si>
  <si>
    <t>Total Ramallo</t>
  </si>
  <si>
    <t>Rivadavia</t>
  </si>
  <si>
    <t>Coop de Fortín Olavarria</t>
  </si>
  <si>
    <t>Coop de Sansinena</t>
  </si>
  <si>
    <t>Coop de Roosevelt</t>
  </si>
  <si>
    <t>Coop de Rivadavia</t>
  </si>
  <si>
    <t>Coop de Gonzalez Moreno</t>
  </si>
  <si>
    <t>Total Rivadavia</t>
  </si>
  <si>
    <t>Rojas</t>
  </si>
  <si>
    <t>Coop de Rojas</t>
  </si>
  <si>
    <t>Total Rojas</t>
  </si>
  <si>
    <t>Roque Pérez</t>
  </si>
  <si>
    <t>Total Roque Pérez</t>
  </si>
  <si>
    <t>Saladillo</t>
  </si>
  <si>
    <t>Coop de Saladillo</t>
  </si>
  <si>
    <t>Total Saladillo</t>
  </si>
  <si>
    <t>Saliqueló</t>
  </si>
  <si>
    <t>Coop de Quenuma</t>
  </si>
  <si>
    <t>Total Saliqueló</t>
  </si>
  <si>
    <t>Salto</t>
  </si>
  <si>
    <t>Coop de Inés Indart</t>
  </si>
  <si>
    <t>Coop de Gahan</t>
  </si>
  <si>
    <t>Total Salto</t>
  </si>
  <si>
    <t>San Andrés de Giles</t>
  </si>
  <si>
    <t>Coop de Villa Ruiz</t>
  </si>
  <si>
    <t>Coop de Azcuenaga</t>
  </si>
  <si>
    <t>Coop de Franklin</t>
  </si>
  <si>
    <t>Coop de Cucullú</t>
  </si>
  <si>
    <t>Total San Andrés de Giles</t>
  </si>
  <si>
    <t>San Antonio de Areco</t>
  </si>
  <si>
    <t>Coop de San A. de Areco</t>
  </si>
  <si>
    <t>Total San Antonio de Areco</t>
  </si>
  <si>
    <t>San Nicolás</t>
  </si>
  <si>
    <t>Coop de La Emilia</t>
  </si>
  <si>
    <t>Coop de General Rojo</t>
  </si>
  <si>
    <t>Total San Nicolás</t>
  </si>
  <si>
    <t>San Pedro</t>
  </si>
  <si>
    <t>Coop de San Pedro</t>
  </si>
  <si>
    <t>Total San Pedro</t>
  </si>
  <si>
    <t>Suipacha</t>
  </si>
  <si>
    <t>Total Suipacha</t>
  </si>
  <si>
    <t>Trenque Lauquen</t>
  </si>
  <si>
    <t>Coop de Trenque Lauquén</t>
  </si>
  <si>
    <t>Total Trenque Lauquen</t>
  </si>
  <si>
    <t>Tres Lomas</t>
  </si>
  <si>
    <t>Total Tres Lomas</t>
  </si>
  <si>
    <t>Zárate</t>
  </si>
  <si>
    <t>Coop de Zárate</t>
  </si>
  <si>
    <t>Total Zárate</t>
  </si>
  <si>
    <t>Total EDEN</t>
  </si>
  <si>
    <t>Total Cooperativas</t>
  </si>
  <si>
    <t>Total GUMEM</t>
  </si>
  <si>
    <t>Total Area EDEN</t>
  </si>
  <si>
    <t>Lass cooperativas en rojo han sido estimadas.</t>
  </si>
  <si>
    <t>La Cooperativa de Monte ha sido cargada en el area EDEA</t>
  </si>
  <si>
    <t>Cantidad de usuarios</t>
  </si>
  <si>
    <t>Cop de Urdampilleta</t>
  </si>
  <si>
    <t>Coop de Arroyo Dulce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</si>
</sst>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4" fillId="0" borderId="1" xfId="21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workbookViewId="0" topLeftCell="A251">
      <selection activeCell="C270" sqref="C270"/>
    </sheetView>
  </sheetViews>
  <sheetFormatPr defaultColWidth="11.421875" defaultRowHeight="12.75"/>
  <cols>
    <col min="1" max="1" width="21.8515625" style="0" customWidth="1"/>
    <col min="2" max="2" width="30.421875" style="0" customWidth="1"/>
    <col min="3" max="3" width="15.421875" style="0" customWidth="1"/>
    <col min="9" max="9" width="10.140625" style="0" customWidth="1"/>
    <col min="10" max="10" width="9.7109375" style="0" customWidth="1"/>
    <col min="11" max="11" width="9.57421875" style="0" customWidth="1"/>
    <col min="12" max="12" width="10.57421875" style="0" customWidth="1"/>
    <col min="13" max="13" width="9.2812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2890.116</v>
      </c>
      <c r="D7" s="4">
        <v>1396.123</v>
      </c>
      <c r="E7" s="4">
        <v>857.172</v>
      </c>
      <c r="F7" s="4">
        <v>0</v>
      </c>
      <c r="G7" s="4">
        <v>0</v>
      </c>
      <c r="H7" s="4">
        <v>160</v>
      </c>
      <c r="I7" s="4">
        <v>0</v>
      </c>
      <c r="J7" s="4">
        <v>0</v>
      </c>
      <c r="K7" s="4">
        <v>0</v>
      </c>
      <c r="L7" s="4">
        <v>476.821</v>
      </c>
      <c r="M7" s="4">
        <v>0</v>
      </c>
    </row>
    <row r="8" spans="1:13" ht="12.75">
      <c r="A8" t="s">
        <v>17</v>
      </c>
      <c r="B8" t="s">
        <v>19</v>
      </c>
      <c r="C8" s="4">
        <f aca="true" t="shared" si="0" ref="C8:C71">SUM(D8:M8)</f>
        <v>3551.632</v>
      </c>
      <c r="D8" s="4">
        <v>820.576</v>
      </c>
      <c r="E8" s="4">
        <v>228.332</v>
      </c>
      <c r="F8" s="4">
        <v>0</v>
      </c>
      <c r="G8" s="4">
        <v>0</v>
      </c>
      <c r="H8" s="4">
        <v>130.359</v>
      </c>
      <c r="I8" s="4">
        <v>0</v>
      </c>
      <c r="J8" s="4">
        <v>0</v>
      </c>
      <c r="K8" s="4">
        <v>68.576</v>
      </c>
      <c r="L8" s="4">
        <v>2303.789</v>
      </c>
      <c r="M8" s="4">
        <v>0</v>
      </c>
    </row>
    <row r="9" spans="1:13" ht="12.75">
      <c r="A9" t="s">
        <v>17</v>
      </c>
      <c r="B9" t="s">
        <v>20</v>
      </c>
      <c r="C9" s="4">
        <f t="shared" si="0"/>
        <v>1188.272</v>
      </c>
      <c r="D9" s="4">
        <v>634.145</v>
      </c>
      <c r="E9" s="4">
        <v>261.41</v>
      </c>
      <c r="F9" s="4">
        <v>35.277</v>
      </c>
      <c r="G9" s="4">
        <v>0</v>
      </c>
      <c r="H9" s="4">
        <v>70.617</v>
      </c>
      <c r="I9" s="4">
        <v>0</v>
      </c>
      <c r="J9" s="4">
        <v>0</v>
      </c>
      <c r="K9" s="4">
        <v>1.756</v>
      </c>
      <c r="L9" s="4">
        <v>185.067</v>
      </c>
      <c r="M9" s="4">
        <v>0</v>
      </c>
    </row>
    <row r="10" spans="1:13" ht="12.75">
      <c r="A10" t="s">
        <v>17</v>
      </c>
      <c r="B10" t="s">
        <v>21</v>
      </c>
      <c r="C10" s="4">
        <f t="shared" si="0"/>
        <v>36059.891</v>
      </c>
      <c r="D10" s="4">
        <v>15294.995</v>
      </c>
      <c r="E10" s="4">
        <v>8404.828</v>
      </c>
      <c r="F10" s="4">
        <v>9551.303</v>
      </c>
      <c r="G10" s="4">
        <v>0</v>
      </c>
      <c r="H10" s="4">
        <v>1963.134</v>
      </c>
      <c r="I10" s="4">
        <v>0</v>
      </c>
      <c r="J10" s="4">
        <v>0</v>
      </c>
      <c r="K10" s="4">
        <v>0</v>
      </c>
      <c r="L10" s="4">
        <v>832.298</v>
      </c>
      <c r="M10" s="4">
        <v>13.333</v>
      </c>
    </row>
    <row r="11" spans="1:13" ht="12.75">
      <c r="A11" t="s">
        <v>17</v>
      </c>
      <c r="B11" t="s">
        <v>22</v>
      </c>
      <c r="C11" s="4">
        <f t="shared" si="0"/>
        <v>1667.562</v>
      </c>
      <c r="D11" s="4">
        <v>408.051</v>
      </c>
      <c r="E11" s="4">
        <v>110.407</v>
      </c>
      <c r="F11" s="4">
        <v>765.67</v>
      </c>
      <c r="G11" s="4">
        <v>22.845</v>
      </c>
      <c r="H11" s="4">
        <v>79.406</v>
      </c>
      <c r="I11" s="4">
        <v>0</v>
      </c>
      <c r="J11" s="4">
        <v>0</v>
      </c>
      <c r="K11" s="4">
        <v>0</v>
      </c>
      <c r="L11" s="4">
        <v>243.971</v>
      </c>
      <c r="M11" s="4">
        <v>37.212</v>
      </c>
    </row>
    <row r="12" spans="1:13" ht="12.75">
      <c r="A12" t="s">
        <v>17</v>
      </c>
      <c r="B12" t="s">
        <v>23</v>
      </c>
      <c r="C12" s="4">
        <f t="shared" si="0"/>
        <v>8284.011</v>
      </c>
      <c r="D12" s="4">
        <v>3511.64</v>
      </c>
      <c r="E12" s="4">
        <v>1655.181</v>
      </c>
      <c r="F12" s="4">
        <v>541.026</v>
      </c>
      <c r="G12" s="4">
        <v>119.858</v>
      </c>
      <c r="H12" s="4">
        <v>460.102</v>
      </c>
      <c r="I12" s="4">
        <v>0</v>
      </c>
      <c r="J12" s="4">
        <v>0</v>
      </c>
      <c r="K12" s="4">
        <v>0</v>
      </c>
      <c r="L12" s="4">
        <v>1996.204</v>
      </c>
      <c r="M12" s="4">
        <v>0</v>
      </c>
    </row>
    <row r="13" spans="1:13" ht="12.75">
      <c r="A13" s="5" t="s">
        <v>24</v>
      </c>
      <c r="C13" s="3">
        <f t="shared" si="0"/>
        <v>53641.484000000004</v>
      </c>
      <c r="D13" s="3">
        <f>+D7+D8+D9+D10+D11+D12</f>
        <v>22065.53</v>
      </c>
      <c r="E13" s="3">
        <f aca="true" t="shared" si="1" ref="E13:M13">+E7+E8+E9+E10+E11+E12</f>
        <v>11517.33</v>
      </c>
      <c r="F13" s="3">
        <f t="shared" si="1"/>
        <v>10893.276</v>
      </c>
      <c r="G13" s="3">
        <f t="shared" si="1"/>
        <v>142.703</v>
      </c>
      <c r="H13" s="3">
        <f t="shared" si="1"/>
        <v>2863.618</v>
      </c>
      <c r="I13" s="3">
        <f t="shared" si="1"/>
        <v>0</v>
      </c>
      <c r="J13" s="3">
        <f t="shared" si="1"/>
        <v>0</v>
      </c>
      <c r="K13" s="3">
        <f t="shared" si="1"/>
        <v>70.332</v>
      </c>
      <c r="L13" s="3">
        <f t="shared" si="1"/>
        <v>6038.150000000001</v>
      </c>
      <c r="M13" s="3">
        <f t="shared" si="1"/>
        <v>50.545</v>
      </c>
    </row>
    <row r="14" spans="1:13" ht="12.75">
      <c r="A14" t="s">
        <v>25</v>
      </c>
      <c r="B14" s="6" t="s">
        <v>26</v>
      </c>
      <c r="C14" s="7">
        <f t="shared" si="0"/>
        <v>1485</v>
      </c>
      <c r="D14" s="7">
        <v>247</v>
      </c>
      <c r="E14" s="7">
        <v>88</v>
      </c>
      <c r="F14" s="7">
        <v>649</v>
      </c>
      <c r="G14" s="7">
        <v>0</v>
      </c>
      <c r="H14" s="7">
        <v>50</v>
      </c>
      <c r="I14" s="7">
        <v>0</v>
      </c>
      <c r="J14" s="7">
        <v>0</v>
      </c>
      <c r="K14" s="7">
        <v>27</v>
      </c>
      <c r="L14" s="7">
        <v>424</v>
      </c>
      <c r="M14" s="7">
        <v>0</v>
      </c>
    </row>
    <row r="15" spans="1:13" ht="12.75">
      <c r="A15" t="s">
        <v>25</v>
      </c>
      <c r="B15" t="s">
        <v>27</v>
      </c>
      <c r="C15" s="4">
        <f t="shared" si="0"/>
        <v>4677.379000000001</v>
      </c>
      <c r="D15" s="4">
        <v>1343.515</v>
      </c>
      <c r="E15" s="4">
        <v>2261.397</v>
      </c>
      <c r="F15" s="4">
        <v>0</v>
      </c>
      <c r="G15" s="4">
        <v>0</v>
      </c>
      <c r="H15" s="4">
        <v>320.034</v>
      </c>
      <c r="I15" s="4">
        <v>0</v>
      </c>
      <c r="J15" s="4">
        <v>0</v>
      </c>
      <c r="K15" s="4">
        <v>43.887</v>
      </c>
      <c r="L15" s="4">
        <v>708.546</v>
      </c>
      <c r="M15" s="4">
        <v>0</v>
      </c>
    </row>
    <row r="16" spans="1:13" ht="12.75">
      <c r="A16" t="s">
        <v>28</v>
      </c>
      <c r="B16" s="6" t="s">
        <v>29</v>
      </c>
      <c r="C16" s="7">
        <f t="shared" si="0"/>
        <v>2520</v>
      </c>
      <c r="D16" s="7">
        <v>520</v>
      </c>
      <c r="E16" s="7">
        <v>1664</v>
      </c>
      <c r="F16" s="7">
        <v>0</v>
      </c>
      <c r="G16" s="7">
        <v>0</v>
      </c>
      <c r="H16" s="7">
        <v>98</v>
      </c>
      <c r="I16" s="7">
        <v>0</v>
      </c>
      <c r="J16" s="7">
        <v>0</v>
      </c>
      <c r="K16" s="7">
        <v>0</v>
      </c>
      <c r="L16" s="7">
        <v>238</v>
      </c>
      <c r="M16" s="7">
        <v>0</v>
      </c>
    </row>
    <row r="17" spans="1:13" ht="12.75">
      <c r="A17" t="s">
        <v>25</v>
      </c>
      <c r="B17" t="s">
        <v>30</v>
      </c>
      <c r="C17" s="4">
        <f t="shared" si="0"/>
        <v>4841.06</v>
      </c>
      <c r="D17" s="4">
        <v>2092.77</v>
      </c>
      <c r="E17" s="4">
        <v>643.249</v>
      </c>
      <c r="F17" s="4">
        <v>1236.862</v>
      </c>
      <c r="G17" s="4">
        <v>98.496</v>
      </c>
      <c r="H17" s="4">
        <v>299.05</v>
      </c>
      <c r="I17" s="4">
        <v>0</v>
      </c>
      <c r="J17" s="4">
        <v>0</v>
      </c>
      <c r="K17" s="4">
        <v>119.625</v>
      </c>
      <c r="L17" s="4">
        <v>328.02</v>
      </c>
      <c r="M17" s="4">
        <v>22.988</v>
      </c>
    </row>
    <row r="18" spans="1:13" ht="12.75">
      <c r="A18" t="s">
        <v>25</v>
      </c>
      <c r="B18" t="s">
        <v>31</v>
      </c>
      <c r="C18" s="4">
        <f t="shared" si="0"/>
        <v>72233.93400000001</v>
      </c>
      <c r="D18" s="4">
        <v>27962.835</v>
      </c>
      <c r="E18" s="4">
        <v>21594.353</v>
      </c>
      <c r="F18" s="4">
        <v>16733.358</v>
      </c>
      <c r="G18" s="4">
        <v>0</v>
      </c>
      <c r="H18" s="4">
        <v>3841.765</v>
      </c>
      <c r="I18" s="4">
        <v>0</v>
      </c>
      <c r="J18" s="4">
        <v>0</v>
      </c>
      <c r="K18" s="4">
        <v>0</v>
      </c>
      <c r="L18" s="4">
        <v>2101.623</v>
      </c>
      <c r="M18" s="4">
        <v>0</v>
      </c>
    </row>
    <row r="19" spans="1:13" ht="12.75">
      <c r="A19" s="5" t="s">
        <v>32</v>
      </c>
      <c r="C19" s="3">
        <f t="shared" si="0"/>
        <v>85757.373</v>
      </c>
      <c r="D19" s="3">
        <f>+D14+D15+D16+D17+D18</f>
        <v>32166.12</v>
      </c>
      <c r="E19" s="3">
        <f aca="true" t="shared" si="2" ref="E19:M19">+E14+E15+E16+E17+E18</f>
        <v>26250.999</v>
      </c>
      <c r="F19" s="3">
        <f t="shared" si="2"/>
        <v>18619.22</v>
      </c>
      <c r="G19" s="3">
        <f t="shared" si="2"/>
        <v>98.496</v>
      </c>
      <c r="H19" s="3">
        <f t="shared" si="2"/>
        <v>4608.849</v>
      </c>
      <c r="I19" s="3">
        <f t="shared" si="2"/>
        <v>0</v>
      </c>
      <c r="J19" s="3">
        <f t="shared" si="2"/>
        <v>0</v>
      </c>
      <c r="K19" s="3">
        <f t="shared" si="2"/>
        <v>190.512</v>
      </c>
      <c r="L19" s="3">
        <f t="shared" si="2"/>
        <v>3800.1890000000003</v>
      </c>
      <c r="M19" s="3">
        <f t="shared" si="2"/>
        <v>22.988</v>
      </c>
    </row>
    <row r="20" spans="1:13" ht="12.75">
      <c r="A20" t="s">
        <v>33</v>
      </c>
      <c r="B20" t="s">
        <v>34</v>
      </c>
      <c r="C20" s="4">
        <f t="shared" si="0"/>
        <v>2236.368</v>
      </c>
      <c r="D20" s="4">
        <v>0</v>
      </c>
      <c r="E20" s="4">
        <v>878.458</v>
      </c>
      <c r="F20" s="4">
        <v>89.706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1268.204</v>
      </c>
      <c r="M20" s="4">
        <v>0</v>
      </c>
    </row>
    <row r="21" spans="1:13" ht="12.75">
      <c r="A21" t="s">
        <v>33</v>
      </c>
      <c r="B21" t="s">
        <v>35</v>
      </c>
      <c r="C21" s="4">
        <f t="shared" si="0"/>
        <v>5593.389</v>
      </c>
      <c r="D21" s="4">
        <v>2195.702</v>
      </c>
      <c r="E21" s="4">
        <v>1527.95</v>
      </c>
      <c r="F21" s="4">
        <v>953.038</v>
      </c>
      <c r="G21" s="4">
        <v>0</v>
      </c>
      <c r="H21" s="4">
        <v>566.906</v>
      </c>
      <c r="I21" s="4">
        <v>0</v>
      </c>
      <c r="J21" s="4">
        <v>0</v>
      </c>
      <c r="K21" s="4">
        <v>0</v>
      </c>
      <c r="L21" s="4">
        <v>349.793</v>
      </c>
      <c r="M21" s="4">
        <v>0</v>
      </c>
    </row>
    <row r="22" spans="1:13" ht="12.75">
      <c r="A22" s="5" t="s">
        <v>36</v>
      </c>
      <c r="C22" s="3">
        <f t="shared" si="0"/>
        <v>7829.757</v>
      </c>
      <c r="D22" s="3">
        <f>+D20+D21</f>
        <v>2195.702</v>
      </c>
      <c r="E22" s="3">
        <f aca="true" t="shared" si="3" ref="E22:M22">+E20+E21</f>
        <v>2406.408</v>
      </c>
      <c r="F22" s="3">
        <f t="shared" si="3"/>
        <v>1042.744</v>
      </c>
      <c r="G22" s="3">
        <f t="shared" si="3"/>
        <v>0</v>
      </c>
      <c r="H22" s="3">
        <f t="shared" si="3"/>
        <v>566.906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1617.9969999999998</v>
      </c>
      <c r="M22" s="3">
        <f t="shared" si="3"/>
        <v>0</v>
      </c>
    </row>
    <row r="23" spans="1:13" ht="12.75">
      <c r="A23" t="s">
        <v>37</v>
      </c>
      <c r="B23" t="s">
        <v>38</v>
      </c>
      <c r="C23" s="4">
        <f t="shared" si="0"/>
        <v>1845.665</v>
      </c>
      <c r="D23" s="4">
        <v>669.553</v>
      </c>
      <c r="E23" s="4">
        <v>216.418</v>
      </c>
      <c r="F23" s="4">
        <v>689.242</v>
      </c>
      <c r="G23" s="4">
        <v>0</v>
      </c>
      <c r="H23" s="4">
        <v>49.024</v>
      </c>
      <c r="I23" s="4">
        <v>0</v>
      </c>
      <c r="J23" s="4">
        <v>0</v>
      </c>
      <c r="K23" s="4">
        <v>46.809</v>
      </c>
      <c r="L23" s="4">
        <v>174.619</v>
      </c>
      <c r="M23" s="4">
        <v>0</v>
      </c>
    </row>
    <row r="24" spans="1:13" ht="12.75">
      <c r="A24" t="s">
        <v>37</v>
      </c>
      <c r="B24" t="s">
        <v>39</v>
      </c>
      <c r="C24" s="4">
        <f t="shared" si="0"/>
        <v>559.62</v>
      </c>
      <c r="D24" s="4">
        <v>147.008</v>
      </c>
      <c r="E24" s="4">
        <v>100.312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312.3</v>
      </c>
      <c r="M24" s="4">
        <v>0</v>
      </c>
    </row>
    <row r="25" spans="1:13" ht="12.75">
      <c r="A25" t="s">
        <v>37</v>
      </c>
      <c r="B25" t="s">
        <v>40</v>
      </c>
      <c r="C25" s="4">
        <f t="shared" si="0"/>
        <v>768.081</v>
      </c>
      <c r="D25" s="4">
        <v>166.205</v>
      </c>
      <c r="E25" s="4">
        <v>228.458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373.418</v>
      </c>
      <c r="M25" s="4">
        <v>0</v>
      </c>
    </row>
    <row r="26" spans="1:13" ht="12.75">
      <c r="A26" t="s">
        <v>37</v>
      </c>
      <c r="B26" t="s">
        <v>21</v>
      </c>
      <c r="C26" s="4">
        <f t="shared" si="0"/>
        <v>15132.749999999998</v>
      </c>
      <c r="D26" s="4">
        <v>5836.611</v>
      </c>
      <c r="E26" s="4">
        <v>3900.735</v>
      </c>
      <c r="F26" s="4">
        <v>3899.902</v>
      </c>
      <c r="G26" s="4">
        <v>0</v>
      </c>
      <c r="H26" s="4">
        <v>1105.854</v>
      </c>
      <c r="I26" s="4">
        <v>0</v>
      </c>
      <c r="J26" s="4">
        <v>0</v>
      </c>
      <c r="K26" s="4">
        <v>0</v>
      </c>
      <c r="L26" s="4">
        <v>382.572</v>
      </c>
      <c r="M26" s="4">
        <v>7.076</v>
      </c>
    </row>
    <row r="27" spans="1:13" ht="12.75">
      <c r="A27" t="s">
        <v>37</v>
      </c>
      <c r="B27" t="s">
        <v>23</v>
      </c>
      <c r="C27" s="4">
        <f t="shared" si="0"/>
        <v>172</v>
      </c>
      <c r="D27" s="4">
        <v>147</v>
      </c>
      <c r="E27" s="4">
        <v>0</v>
      </c>
      <c r="F27" s="4">
        <v>0</v>
      </c>
      <c r="G27" s="4">
        <v>0</v>
      </c>
      <c r="H27" s="4">
        <v>25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12.75">
      <c r="A28" t="s">
        <v>37</v>
      </c>
      <c r="B28" t="s">
        <v>41</v>
      </c>
      <c r="C28" s="4">
        <f t="shared" si="0"/>
        <v>2700.19</v>
      </c>
      <c r="D28" s="4">
        <v>0</v>
      </c>
      <c r="E28" s="4">
        <v>0</v>
      </c>
      <c r="F28" s="4">
        <v>2700.19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ht="12.75">
      <c r="A29" s="5" t="s">
        <v>42</v>
      </c>
      <c r="C29" s="3">
        <f t="shared" si="0"/>
        <v>21178.306</v>
      </c>
      <c r="D29" s="3">
        <f>+D23+D24+D25+D26+D27+D28</f>
        <v>6966.377</v>
      </c>
      <c r="E29" s="3">
        <f aca="true" t="shared" si="4" ref="E29:M29">+E23+E24+E25+E26+E27+E28</f>
        <v>4445.923</v>
      </c>
      <c r="F29" s="3">
        <f t="shared" si="4"/>
        <v>7289.334000000001</v>
      </c>
      <c r="G29" s="3">
        <f t="shared" si="4"/>
        <v>0</v>
      </c>
      <c r="H29" s="3">
        <f t="shared" si="4"/>
        <v>1179.8780000000002</v>
      </c>
      <c r="I29" s="3">
        <f t="shared" si="4"/>
        <v>0</v>
      </c>
      <c r="J29" s="3">
        <f t="shared" si="4"/>
        <v>0</v>
      </c>
      <c r="K29" s="3">
        <f t="shared" si="4"/>
        <v>46.809</v>
      </c>
      <c r="L29" s="3">
        <f t="shared" si="4"/>
        <v>1242.909</v>
      </c>
      <c r="M29" s="3">
        <f t="shared" si="4"/>
        <v>7.076</v>
      </c>
    </row>
    <row r="30" spans="1:13" ht="12.75">
      <c r="A30" t="s">
        <v>43</v>
      </c>
      <c r="B30" t="s">
        <v>21</v>
      </c>
      <c r="C30" s="4">
        <f t="shared" si="0"/>
        <v>52997.727000000006</v>
      </c>
      <c r="D30" s="4">
        <v>19316.443</v>
      </c>
      <c r="E30" s="4">
        <v>11822.69</v>
      </c>
      <c r="F30" s="4">
        <v>16014.497</v>
      </c>
      <c r="G30" s="4">
        <v>0</v>
      </c>
      <c r="H30" s="4">
        <v>2929.662</v>
      </c>
      <c r="I30" s="4">
        <v>0</v>
      </c>
      <c r="J30" s="4">
        <v>0</v>
      </c>
      <c r="K30" s="4">
        <v>0</v>
      </c>
      <c r="L30" s="4">
        <v>2885.315</v>
      </c>
      <c r="M30" s="4">
        <v>29.12</v>
      </c>
    </row>
    <row r="31" spans="1:13" ht="12.75">
      <c r="A31" t="s">
        <v>43</v>
      </c>
      <c r="B31" t="s">
        <v>44</v>
      </c>
      <c r="C31" s="4">
        <f t="shared" si="0"/>
        <v>2062.889</v>
      </c>
      <c r="D31" s="4">
        <v>682.438</v>
      </c>
      <c r="E31" s="4">
        <v>135.355</v>
      </c>
      <c r="F31" s="4">
        <v>789.971</v>
      </c>
      <c r="G31" s="4">
        <v>0</v>
      </c>
      <c r="H31" s="4">
        <v>203.527</v>
      </c>
      <c r="I31" s="4">
        <v>0</v>
      </c>
      <c r="J31" s="4">
        <v>0</v>
      </c>
      <c r="K31" s="4">
        <v>23.957</v>
      </c>
      <c r="L31" s="4">
        <v>227.641</v>
      </c>
      <c r="M31" s="4">
        <v>0</v>
      </c>
    </row>
    <row r="32" spans="1:13" ht="12.75">
      <c r="A32" t="s">
        <v>43</v>
      </c>
      <c r="B32" t="s">
        <v>45</v>
      </c>
      <c r="C32" s="4">
        <f t="shared" si="0"/>
        <v>1322.9820000000002</v>
      </c>
      <c r="D32" s="4">
        <v>461.73</v>
      </c>
      <c r="E32" s="4">
        <v>453.869</v>
      </c>
      <c r="F32" s="4">
        <v>0</v>
      </c>
      <c r="G32" s="4">
        <v>12.561</v>
      </c>
      <c r="H32" s="4">
        <v>167.663</v>
      </c>
      <c r="I32" s="4">
        <v>0</v>
      </c>
      <c r="J32" s="4">
        <v>0</v>
      </c>
      <c r="K32" s="4">
        <v>12.438</v>
      </c>
      <c r="L32" s="4">
        <v>214.721</v>
      </c>
      <c r="M32" s="4">
        <v>0</v>
      </c>
    </row>
    <row r="33" spans="1:13" ht="12.75">
      <c r="A33" t="s">
        <v>43</v>
      </c>
      <c r="B33" t="s">
        <v>41</v>
      </c>
      <c r="C33" s="4">
        <f t="shared" si="0"/>
        <v>3901.9</v>
      </c>
      <c r="D33" s="4">
        <v>0</v>
      </c>
      <c r="E33" s="4">
        <v>0</v>
      </c>
      <c r="F33" s="4">
        <v>3901.9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5" t="s">
        <v>46</v>
      </c>
      <c r="C34" s="3">
        <f t="shared" si="0"/>
        <v>60285.498</v>
      </c>
      <c r="D34" s="3">
        <f>+D30+D31+D32+D33</f>
        <v>20460.610999999997</v>
      </c>
      <c r="E34" s="3">
        <f aca="true" t="shared" si="5" ref="E34:M34">+E30+E31+E32+E33</f>
        <v>12411.914</v>
      </c>
      <c r="F34" s="3">
        <f t="shared" si="5"/>
        <v>20706.368000000002</v>
      </c>
      <c r="G34" s="3">
        <f t="shared" si="5"/>
        <v>12.561</v>
      </c>
      <c r="H34" s="3">
        <f t="shared" si="5"/>
        <v>3300.852</v>
      </c>
      <c r="I34" s="3">
        <f t="shared" si="5"/>
        <v>0</v>
      </c>
      <c r="J34" s="3">
        <f t="shared" si="5"/>
        <v>0</v>
      </c>
      <c r="K34" s="3">
        <f t="shared" si="5"/>
        <v>36.395</v>
      </c>
      <c r="L34" s="3">
        <f t="shared" si="5"/>
        <v>3327.677</v>
      </c>
      <c r="M34" s="3">
        <f t="shared" si="5"/>
        <v>29.12</v>
      </c>
    </row>
    <row r="35" spans="1:13" ht="12.75">
      <c r="A35" t="s">
        <v>47</v>
      </c>
      <c r="B35" t="s">
        <v>48</v>
      </c>
      <c r="C35" s="4">
        <f t="shared" si="0"/>
        <v>125.70599999999999</v>
      </c>
      <c r="D35" s="4">
        <v>0</v>
      </c>
      <c r="E35" s="4">
        <v>0</v>
      </c>
      <c r="F35" s="4">
        <v>74.72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50.986</v>
      </c>
      <c r="M35" s="4">
        <v>0</v>
      </c>
    </row>
    <row r="36" spans="1:13" ht="12.75">
      <c r="A36" t="s">
        <v>47</v>
      </c>
      <c r="B36" t="s">
        <v>21</v>
      </c>
      <c r="C36" s="4">
        <f t="shared" si="0"/>
        <v>54689.66299999999</v>
      </c>
      <c r="D36" s="4">
        <v>22549.418</v>
      </c>
      <c r="E36" s="4">
        <v>12167.476</v>
      </c>
      <c r="F36" s="4">
        <v>12245.041</v>
      </c>
      <c r="G36" s="4">
        <v>0</v>
      </c>
      <c r="H36" s="4">
        <v>3491.255</v>
      </c>
      <c r="I36" s="4">
        <v>0</v>
      </c>
      <c r="J36" s="4">
        <v>0</v>
      </c>
      <c r="K36" s="4">
        <v>0</v>
      </c>
      <c r="L36" s="4">
        <v>4143.445</v>
      </c>
      <c r="M36" s="4">
        <v>93.028</v>
      </c>
    </row>
    <row r="37" spans="1:13" ht="12.75">
      <c r="A37" t="s">
        <v>47</v>
      </c>
      <c r="B37" t="s">
        <v>41</v>
      </c>
      <c r="C37" s="4">
        <f t="shared" si="0"/>
        <v>192548.21000000002</v>
      </c>
      <c r="D37" s="4">
        <v>0</v>
      </c>
      <c r="E37" s="4">
        <v>197.39</v>
      </c>
      <c r="F37" s="4">
        <v>192350.82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12.75">
      <c r="A38" s="5" t="s">
        <v>49</v>
      </c>
      <c r="C38" s="3">
        <f t="shared" si="0"/>
        <v>247363.579</v>
      </c>
      <c r="D38" s="3">
        <f>+D35+D36+D37</f>
        <v>22549.418</v>
      </c>
      <c r="E38" s="3">
        <f aca="true" t="shared" si="6" ref="E38:M38">+E35+E36+E37</f>
        <v>12364.866</v>
      </c>
      <c r="F38" s="3">
        <f t="shared" si="6"/>
        <v>204670.581</v>
      </c>
      <c r="G38" s="3">
        <f t="shared" si="6"/>
        <v>0</v>
      </c>
      <c r="H38" s="3">
        <f t="shared" si="6"/>
        <v>3491.255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4194.431</v>
      </c>
      <c r="M38" s="3">
        <f t="shared" si="6"/>
        <v>93.028</v>
      </c>
    </row>
    <row r="39" spans="1:13" ht="12.75">
      <c r="A39" t="s">
        <v>50</v>
      </c>
      <c r="B39" t="s">
        <v>19</v>
      </c>
      <c r="C39" s="4">
        <f t="shared" si="0"/>
        <v>8.783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8.783</v>
      </c>
      <c r="M39" s="4">
        <v>0</v>
      </c>
    </row>
    <row r="40" spans="1:13" ht="12.75">
      <c r="A40" t="s">
        <v>50</v>
      </c>
      <c r="B40" t="s">
        <v>20</v>
      </c>
      <c r="C40" s="4">
        <f t="shared" si="0"/>
        <v>50248.21599999999</v>
      </c>
      <c r="D40" s="4">
        <v>20455.38</v>
      </c>
      <c r="E40" s="4">
        <v>6473.353</v>
      </c>
      <c r="F40" s="4">
        <v>14770.417</v>
      </c>
      <c r="G40" s="4">
        <v>0</v>
      </c>
      <c r="H40" s="4">
        <v>3898.666</v>
      </c>
      <c r="I40" s="4">
        <v>0</v>
      </c>
      <c r="J40" s="4">
        <v>0</v>
      </c>
      <c r="K40" s="4">
        <v>944.287</v>
      </c>
      <c r="L40" s="4">
        <v>3706.113</v>
      </c>
      <c r="M40" s="4">
        <v>0</v>
      </c>
    </row>
    <row r="41" spans="1:13" ht="12.75">
      <c r="A41" t="s">
        <v>50</v>
      </c>
      <c r="B41" s="6" t="s">
        <v>51</v>
      </c>
      <c r="C41" s="7">
        <f t="shared" si="0"/>
        <v>3058.7270000000003</v>
      </c>
      <c r="D41" s="7">
        <v>1580.816</v>
      </c>
      <c r="E41" s="7">
        <v>711.01</v>
      </c>
      <c r="F41" s="7">
        <v>0</v>
      </c>
      <c r="G41" s="7">
        <v>0</v>
      </c>
      <c r="H41" s="7">
        <v>315.144</v>
      </c>
      <c r="I41" s="7">
        <v>0</v>
      </c>
      <c r="J41" s="7">
        <v>0</v>
      </c>
      <c r="K41" s="7">
        <v>49.817</v>
      </c>
      <c r="L41" s="7">
        <v>401.94</v>
      </c>
      <c r="M41" s="7">
        <v>0</v>
      </c>
    </row>
    <row r="42" spans="1:13" ht="12.75">
      <c r="A42" t="s">
        <v>50</v>
      </c>
      <c r="B42" t="s">
        <v>52</v>
      </c>
      <c r="C42" s="4">
        <f t="shared" si="0"/>
        <v>2536.723</v>
      </c>
      <c r="D42" s="4">
        <v>1224.838</v>
      </c>
      <c r="E42" s="4">
        <v>428.493</v>
      </c>
      <c r="F42" s="4">
        <v>0</v>
      </c>
      <c r="G42" s="4">
        <v>27.456</v>
      </c>
      <c r="H42" s="4">
        <v>253.306</v>
      </c>
      <c r="I42" s="4">
        <v>0</v>
      </c>
      <c r="J42" s="4">
        <v>0</v>
      </c>
      <c r="K42" s="4">
        <v>129.302</v>
      </c>
      <c r="L42" s="4">
        <v>458.045</v>
      </c>
      <c r="M42" s="4">
        <v>15.283</v>
      </c>
    </row>
    <row r="43" spans="1:13" ht="12.75">
      <c r="A43" t="s">
        <v>50</v>
      </c>
      <c r="B43" t="s">
        <v>41</v>
      </c>
      <c r="C43" s="4">
        <f t="shared" si="0"/>
        <v>304.6</v>
      </c>
      <c r="D43" s="4">
        <v>0</v>
      </c>
      <c r="E43" s="4">
        <v>304.6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ht="12.75">
      <c r="A44" s="5" t="s">
        <v>53</v>
      </c>
      <c r="C44" s="3">
        <f t="shared" si="0"/>
        <v>56157.049000000006</v>
      </c>
      <c r="D44" s="3">
        <f>+D39+D40+D41+D42+D43</f>
        <v>23261.034</v>
      </c>
      <c r="E44" s="3">
        <f aca="true" t="shared" si="7" ref="E44:M44">+E39+E40+E41+E42+E43</f>
        <v>7917.456000000001</v>
      </c>
      <c r="F44" s="3">
        <f t="shared" si="7"/>
        <v>14770.417</v>
      </c>
      <c r="G44" s="3">
        <f t="shared" si="7"/>
        <v>27.456</v>
      </c>
      <c r="H44" s="3">
        <f t="shared" si="7"/>
        <v>4467.116</v>
      </c>
      <c r="I44" s="3">
        <f t="shared" si="7"/>
        <v>0</v>
      </c>
      <c r="J44" s="3">
        <f t="shared" si="7"/>
        <v>0</v>
      </c>
      <c r="K44" s="3">
        <f t="shared" si="7"/>
        <v>1123.406</v>
      </c>
      <c r="L44" s="3">
        <f t="shared" si="7"/>
        <v>4574.880999999999</v>
      </c>
      <c r="M44" s="3">
        <f t="shared" si="7"/>
        <v>15.283</v>
      </c>
    </row>
    <row r="45" spans="1:13" ht="12.75">
      <c r="A45" t="s">
        <v>54</v>
      </c>
      <c r="B45" t="s">
        <v>55</v>
      </c>
      <c r="C45" s="4">
        <f t="shared" si="0"/>
        <v>375.64300000000003</v>
      </c>
      <c r="D45" s="4">
        <v>96.784</v>
      </c>
      <c r="E45" s="4">
        <v>0</v>
      </c>
      <c r="F45" s="4">
        <v>0</v>
      </c>
      <c r="G45" s="4">
        <v>0</v>
      </c>
      <c r="H45" s="4">
        <v>70.56</v>
      </c>
      <c r="I45" s="4">
        <v>0</v>
      </c>
      <c r="J45" s="4">
        <v>0</v>
      </c>
      <c r="K45" s="4">
        <v>42.064</v>
      </c>
      <c r="L45" s="4">
        <v>166.235</v>
      </c>
      <c r="M45" s="4">
        <v>0</v>
      </c>
    </row>
    <row r="46" spans="1:13" ht="12.75">
      <c r="A46" t="s">
        <v>54</v>
      </c>
      <c r="B46" t="s">
        <v>56</v>
      </c>
      <c r="C46" s="4">
        <f t="shared" si="0"/>
        <v>9551.261</v>
      </c>
      <c r="D46" s="4">
        <v>3235.925</v>
      </c>
      <c r="E46" s="4">
        <v>712.17</v>
      </c>
      <c r="F46" s="4">
        <v>2592.843</v>
      </c>
      <c r="G46" s="4">
        <v>49.148</v>
      </c>
      <c r="H46" s="4">
        <v>53.283</v>
      </c>
      <c r="I46" s="4">
        <v>0</v>
      </c>
      <c r="J46" s="4">
        <v>0</v>
      </c>
      <c r="K46" s="4">
        <v>261.718</v>
      </c>
      <c r="L46" s="4">
        <v>2646.174</v>
      </c>
      <c r="M46" s="4">
        <v>0</v>
      </c>
    </row>
    <row r="47" spans="1:13" ht="12.75">
      <c r="A47" t="s">
        <v>54</v>
      </c>
      <c r="B47" t="s">
        <v>21</v>
      </c>
      <c r="C47" s="4">
        <f t="shared" si="0"/>
        <v>277070.76099999994</v>
      </c>
      <c r="D47" s="4">
        <v>26135.384</v>
      </c>
      <c r="E47" s="4">
        <v>12921.978</v>
      </c>
      <c r="F47" s="4">
        <v>234775.934</v>
      </c>
      <c r="G47" s="4">
        <v>0</v>
      </c>
      <c r="H47" s="4">
        <v>2707.257</v>
      </c>
      <c r="I47" s="4">
        <v>0</v>
      </c>
      <c r="J47" s="4">
        <v>0</v>
      </c>
      <c r="K47" s="4">
        <v>0</v>
      </c>
      <c r="L47" s="4">
        <v>476.68</v>
      </c>
      <c r="M47" s="4">
        <v>53.528</v>
      </c>
    </row>
    <row r="48" spans="1:13" ht="12.75">
      <c r="A48" t="s">
        <v>54</v>
      </c>
      <c r="B48" t="s">
        <v>41</v>
      </c>
      <c r="C48" s="4">
        <f t="shared" si="0"/>
        <v>202.67</v>
      </c>
      <c r="D48" s="4">
        <v>0</v>
      </c>
      <c r="E48" s="4">
        <v>135.76</v>
      </c>
      <c r="F48" s="4">
        <v>66.91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12.75">
      <c r="A49" s="5" t="s">
        <v>57</v>
      </c>
      <c r="C49" s="3">
        <f t="shared" si="0"/>
        <v>287200.33499999996</v>
      </c>
      <c r="D49" s="3">
        <f>+D45+D46+D47+D48</f>
        <v>29468.092999999997</v>
      </c>
      <c r="E49" s="3">
        <f aca="true" t="shared" si="8" ref="E49:M49">+E45+E46+E47+E48</f>
        <v>13769.908</v>
      </c>
      <c r="F49" s="3">
        <f t="shared" si="8"/>
        <v>237435.687</v>
      </c>
      <c r="G49" s="3">
        <f t="shared" si="8"/>
        <v>49.148</v>
      </c>
      <c r="H49" s="3">
        <f t="shared" si="8"/>
        <v>2831.1</v>
      </c>
      <c r="I49" s="3">
        <f t="shared" si="8"/>
        <v>0</v>
      </c>
      <c r="J49" s="3">
        <f t="shared" si="8"/>
        <v>0</v>
      </c>
      <c r="K49" s="3">
        <f t="shared" si="8"/>
        <v>303.78200000000004</v>
      </c>
      <c r="L49" s="3">
        <f t="shared" si="8"/>
        <v>3289.089</v>
      </c>
      <c r="M49" s="3">
        <f t="shared" si="8"/>
        <v>53.528</v>
      </c>
    </row>
    <row r="50" spans="1:13" ht="12.75">
      <c r="A50" t="s">
        <v>58</v>
      </c>
      <c r="B50" t="s">
        <v>59</v>
      </c>
      <c r="C50" s="4">
        <f t="shared" si="0"/>
        <v>1792.184</v>
      </c>
      <c r="D50" s="4">
        <v>0</v>
      </c>
      <c r="E50" s="4">
        <v>400.519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1391.665</v>
      </c>
      <c r="M50" s="4">
        <v>0</v>
      </c>
    </row>
    <row r="51" spans="1:13" ht="12.75">
      <c r="A51" t="s">
        <v>58</v>
      </c>
      <c r="B51" t="s">
        <v>21</v>
      </c>
      <c r="C51" s="4">
        <f t="shared" si="0"/>
        <v>224931.03</v>
      </c>
      <c r="D51" s="4">
        <v>62314.874</v>
      </c>
      <c r="E51" s="4">
        <v>35904.661</v>
      </c>
      <c r="F51" s="4">
        <v>118048.101</v>
      </c>
      <c r="G51" s="4">
        <v>0</v>
      </c>
      <c r="H51" s="4">
        <v>7622.67</v>
      </c>
      <c r="I51" s="4">
        <v>0</v>
      </c>
      <c r="J51" s="4">
        <v>0</v>
      </c>
      <c r="K51" s="4">
        <v>0</v>
      </c>
      <c r="L51" s="4">
        <v>969.216</v>
      </c>
      <c r="M51" s="4">
        <v>71.508</v>
      </c>
    </row>
    <row r="52" spans="1:13" ht="12.75">
      <c r="A52" t="s">
        <v>58</v>
      </c>
      <c r="B52" t="s">
        <v>41</v>
      </c>
      <c r="C52" s="4">
        <f t="shared" si="0"/>
        <v>1244998.9800000002</v>
      </c>
      <c r="D52" s="4">
        <v>0</v>
      </c>
      <c r="E52" s="4">
        <v>8484.61</v>
      </c>
      <c r="F52" s="4">
        <v>1236514.37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ht="12.75">
      <c r="A53" s="5" t="s">
        <v>60</v>
      </c>
      <c r="C53" s="3">
        <f t="shared" si="0"/>
        <v>1471722.1940000001</v>
      </c>
      <c r="D53" s="3">
        <f>+D50+D51+D52</f>
        <v>62314.874</v>
      </c>
      <c r="E53" s="3">
        <f aca="true" t="shared" si="9" ref="E53:M53">+E50+E51+E52</f>
        <v>44789.79</v>
      </c>
      <c r="F53" s="3">
        <f t="shared" si="9"/>
        <v>1354562.4710000001</v>
      </c>
      <c r="G53" s="3">
        <f t="shared" si="9"/>
        <v>0</v>
      </c>
      <c r="H53" s="3">
        <f t="shared" si="9"/>
        <v>7622.67</v>
      </c>
      <c r="I53" s="3">
        <f t="shared" si="9"/>
        <v>0</v>
      </c>
      <c r="J53" s="3">
        <f t="shared" si="9"/>
        <v>0</v>
      </c>
      <c r="K53" s="3">
        <f t="shared" si="9"/>
        <v>0</v>
      </c>
      <c r="L53" s="3">
        <f t="shared" si="9"/>
        <v>2360.881</v>
      </c>
      <c r="M53" s="3">
        <f t="shared" si="9"/>
        <v>71.508</v>
      </c>
    </row>
    <row r="54" spans="1:13" ht="12.75">
      <c r="A54" t="s">
        <v>61</v>
      </c>
      <c r="B54" t="s">
        <v>62</v>
      </c>
      <c r="C54" s="4">
        <f t="shared" si="0"/>
        <v>126.07900000000001</v>
      </c>
      <c r="D54" s="4">
        <v>0</v>
      </c>
      <c r="E54" s="4">
        <v>0</v>
      </c>
      <c r="F54" s="4">
        <v>87.141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38.938</v>
      </c>
      <c r="M54" s="4">
        <v>0</v>
      </c>
    </row>
    <row r="55" spans="1:13" ht="12.75">
      <c r="A55" s="5" t="s">
        <v>63</v>
      </c>
      <c r="C55" s="3">
        <f t="shared" si="0"/>
        <v>126.07900000000001</v>
      </c>
      <c r="D55" s="3">
        <f>+D54</f>
        <v>0</v>
      </c>
      <c r="E55" s="3">
        <f aca="true" t="shared" si="10" ref="E55:M55">+E54</f>
        <v>0</v>
      </c>
      <c r="F55" s="3">
        <f t="shared" si="10"/>
        <v>87.141</v>
      </c>
      <c r="G55" s="3">
        <f t="shared" si="10"/>
        <v>0</v>
      </c>
      <c r="H55" s="3">
        <f t="shared" si="10"/>
        <v>0</v>
      </c>
      <c r="I55" s="3">
        <f t="shared" si="10"/>
        <v>0</v>
      </c>
      <c r="J55" s="3">
        <f t="shared" si="10"/>
        <v>0</v>
      </c>
      <c r="K55" s="3">
        <f t="shared" si="10"/>
        <v>0</v>
      </c>
      <c r="L55" s="3">
        <f t="shared" si="10"/>
        <v>38.938</v>
      </c>
      <c r="M55" s="3">
        <f t="shared" si="10"/>
        <v>0</v>
      </c>
    </row>
    <row r="56" spans="1:13" ht="12.75">
      <c r="A56" t="s">
        <v>64</v>
      </c>
      <c r="B56" s="6" t="s">
        <v>65</v>
      </c>
      <c r="C56" s="7">
        <v>0</v>
      </c>
      <c r="D56" s="7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t="s">
        <v>64</v>
      </c>
      <c r="B57" t="s">
        <v>21</v>
      </c>
      <c r="C57" s="4">
        <f t="shared" si="0"/>
        <v>45979.670000000006</v>
      </c>
      <c r="D57" s="4">
        <v>9912.997</v>
      </c>
      <c r="E57" s="4">
        <v>5632.255</v>
      </c>
      <c r="F57" s="4">
        <v>26966.6</v>
      </c>
      <c r="G57" s="4">
        <v>0</v>
      </c>
      <c r="H57" s="4">
        <v>1341.73</v>
      </c>
      <c r="I57" s="4">
        <v>0</v>
      </c>
      <c r="J57" s="4">
        <v>0</v>
      </c>
      <c r="K57" s="4">
        <v>0</v>
      </c>
      <c r="L57" s="4">
        <v>2073.127</v>
      </c>
      <c r="M57" s="4">
        <v>52.961</v>
      </c>
    </row>
    <row r="58" spans="1:13" ht="12.75">
      <c r="A58" t="s">
        <v>64</v>
      </c>
      <c r="B58" t="s">
        <v>41</v>
      </c>
      <c r="C58" s="4">
        <f t="shared" si="0"/>
        <v>520.24</v>
      </c>
      <c r="D58" s="4">
        <v>0</v>
      </c>
      <c r="E58" s="4">
        <v>9.21</v>
      </c>
      <c r="F58" s="4">
        <v>511.03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ht="12.75">
      <c r="A59" s="5" t="s">
        <v>67</v>
      </c>
      <c r="C59" s="3">
        <f t="shared" si="0"/>
        <v>46499.91</v>
      </c>
      <c r="D59" s="3">
        <f>+D56+D57+D58</f>
        <v>9912.997</v>
      </c>
      <c r="E59" s="3">
        <f aca="true" t="shared" si="11" ref="E59:M59">+E56+E57+E58</f>
        <v>5641.465</v>
      </c>
      <c r="F59" s="3">
        <f t="shared" si="11"/>
        <v>27477.629999999997</v>
      </c>
      <c r="G59" s="3">
        <f t="shared" si="11"/>
        <v>0</v>
      </c>
      <c r="H59" s="3">
        <f t="shared" si="11"/>
        <v>1341.73</v>
      </c>
      <c r="I59" s="3">
        <f t="shared" si="11"/>
        <v>0</v>
      </c>
      <c r="J59" s="3">
        <f t="shared" si="11"/>
        <v>0</v>
      </c>
      <c r="K59" s="3">
        <f t="shared" si="11"/>
        <v>0</v>
      </c>
      <c r="L59" s="3">
        <f t="shared" si="11"/>
        <v>2073.127</v>
      </c>
      <c r="M59" s="3">
        <f t="shared" si="11"/>
        <v>52.961</v>
      </c>
    </row>
    <row r="60" spans="1:13" ht="12.75">
      <c r="A60" t="s">
        <v>68</v>
      </c>
      <c r="B60" t="s">
        <v>21</v>
      </c>
      <c r="C60" s="4">
        <f t="shared" si="0"/>
        <v>35308.597</v>
      </c>
      <c r="D60" s="4">
        <v>14031.63</v>
      </c>
      <c r="E60" s="4">
        <v>9431.644</v>
      </c>
      <c r="F60" s="4">
        <v>7870.499</v>
      </c>
      <c r="G60" s="4">
        <v>0</v>
      </c>
      <c r="H60" s="4">
        <v>2001.259</v>
      </c>
      <c r="I60" s="4">
        <v>0</v>
      </c>
      <c r="J60" s="4">
        <v>0</v>
      </c>
      <c r="K60" s="4">
        <v>0</v>
      </c>
      <c r="L60" s="4">
        <v>1931.966</v>
      </c>
      <c r="M60" s="4">
        <v>41.599</v>
      </c>
    </row>
    <row r="61" spans="1:13" ht="12.75">
      <c r="A61" t="s">
        <v>68</v>
      </c>
      <c r="B61" t="s">
        <v>69</v>
      </c>
      <c r="C61" s="4">
        <f t="shared" si="0"/>
        <v>6735.902999999999</v>
      </c>
      <c r="D61" s="4">
        <v>724.488</v>
      </c>
      <c r="E61" s="4">
        <v>994.055</v>
      </c>
      <c r="F61" s="4">
        <v>4201.287</v>
      </c>
      <c r="G61" s="4">
        <v>0</v>
      </c>
      <c r="H61" s="4">
        <v>320.152</v>
      </c>
      <c r="I61" s="4">
        <v>0</v>
      </c>
      <c r="J61" s="4">
        <v>0</v>
      </c>
      <c r="K61" s="4">
        <v>0</v>
      </c>
      <c r="L61" s="4">
        <v>482.731</v>
      </c>
      <c r="M61" s="4">
        <v>13.19</v>
      </c>
    </row>
    <row r="62" spans="1:13" ht="12.75">
      <c r="A62" t="s">
        <v>68</v>
      </c>
      <c r="B62" t="s">
        <v>41</v>
      </c>
      <c r="C62" s="4">
        <f t="shared" si="0"/>
        <v>3300.14</v>
      </c>
      <c r="D62" s="4">
        <v>0</v>
      </c>
      <c r="E62" s="4">
        <v>0</v>
      </c>
      <c r="F62" s="4">
        <v>3300.14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ht="12.75">
      <c r="A63" s="5" t="s">
        <v>70</v>
      </c>
      <c r="C63" s="3">
        <f t="shared" si="0"/>
        <v>45344.64</v>
      </c>
      <c r="D63" s="3">
        <f>+D60+D61+D62</f>
        <v>14756.117999999999</v>
      </c>
      <c r="E63" s="3">
        <f aca="true" t="shared" si="12" ref="E63:M63">+E60+E61+E62</f>
        <v>10425.699</v>
      </c>
      <c r="F63" s="3">
        <f t="shared" si="12"/>
        <v>15371.926</v>
      </c>
      <c r="G63" s="3">
        <f t="shared" si="12"/>
        <v>0</v>
      </c>
      <c r="H63" s="3">
        <f t="shared" si="12"/>
        <v>2321.411</v>
      </c>
      <c r="I63" s="3">
        <f t="shared" si="12"/>
        <v>0</v>
      </c>
      <c r="J63" s="3">
        <f t="shared" si="12"/>
        <v>0</v>
      </c>
      <c r="K63" s="3">
        <f t="shared" si="12"/>
        <v>0</v>
      </c>
      <c r="L63" s="3">
        <f t="shared" si="12"/>
        <v>2414.697</v>
      </c>
      <c r="M63" s="3">
        <f t="shared" si="12"/>
        <v>54.788999999999994</v>
      </c>
    </row>
    <row r="64" spans="1:13" ht="12.75">
      <c r="A64" t="s">
        <v>71</v>
      </c>
      <c r="B64" t="s">
        <v>72</v>
      </c>
      <c r="C64" s="4">
        <f t="shared" si="0"/>
        <v>1473.412</v>
      </c>
      <c r="D64" s="4">
        <v>615.607</v>
      </c>
      <c r="E64" s="4">
        <v>396.617</v>
      </c>
      <c r="F64" s="4">
        <v>0</v>
      </c>
      <c r="G64" s="4">
        <v>0</v>
      </c>
      <c r="H64" s="4">
        <v>176.87</v>
      </c>
      <c r="I64" s="4">
        <v>0</v>
      </c>
      <c r="J64" s="4">
        <v>0</v>
      </c>
      <c r="K64" s="4">
        <v>0</v>
      </c>
      <c r="L64" s="4">
        <v>284.318</v>
      </c>
      <c r="M64" s="4">
        <v>0</v>
      </c>
    </row>
    <row r="65" spans="1:13" ht="12.75">
      <c r="A65" t="s">
        <v>71</v>
      </c>
      <c r="B65" t="s">
        <v>73</v>
      </c>
      <c r="C65" s="4">
        <f t="shared" si="0"/>
        <v>1178.769</v>
      </c>
      <c r="D65" s="4">
        <v>415.455</v>
      </c>
      <c r="E65" s="4">
        <v>139.212</v>
      </c>
      <c r="F65" s="4">
        <v>116.141</v>
      </c>
      <c r="G65" s="4">
        <v>0</v>
      </c>
      <c r="H65" s="4">
        <v>151.397</v>
      </c>
      <c r="I65" s="4">
        <v>0</v>
      </c>
      <c r="J65" s="4">
        <v>0</v>
      </c>
      <c r="K65" s="4">
        <v>0</v>
      </c>
      <c r="L65" s="4">
        <v>356.564</v>
      </c>
      <c r="M65" s="4">
        <v>0</v>
      </c>
    </row>
    <row r="66" spans="1:13" ht="12.75">
      <c r="A66" t="s">
        <v>71</v>
      </c>
      <c r="B66" t="s">
        <v>74</v>
      </c>
      <c r="C66" s="4">
        <f t="shared" si="0"/>
        <v>1893.843</v>
      </c>
      <c r="D66" s="4">
        <v>330.272</v>
      </c>
      <c r="E66" s="4">
        <v>109.955</v>
      </c>
      <c r="F66" s="4">
        <v>799.004</v>
      </c>
      <c r="G66" s="4">
        <v>0</v>
      </c>
      <c r="H66" s="4">
        <v>181.865</v>
      </c>
      <c r="I66" s="4">
        <v>0</v>
      </c>
      <c r="J66" s="4">
        <v>0</v>
      </c>
      <c r="K66" s="4">
        <v>0</v>
      </c>
      <c r="L66" s="4">
        <v>472.747</v>
      </c>
      <c r="M66" s="4">
        <v>0</v>
      </c>
    </row>
    <row r="67" spans="1:13" ht="12.75">
      <c r="A67" t="s">
        <v>71</v>
      </c>
      <c r="B67" t="s">
        <v>75</v>
      </c>
      <c r="C67" s="4">
        <f t="shared" si="0"/>
        <v>10469.051000000001</v>
      </c>
      <c r="D67" s="4">
        <v>3842.521</v>
      </c>
      <c r="E67" s="4">
        <v>2887.243</v>
      </c>
      <c r="F67" s="4">
        <v>1293.122</v>
      </c>
      <c r="G67" s="4">
        <v>110.618</v>
      </c>
      <c r="H67" s="4">
        <v>1003.11</v>
      </c>
      <c r="I67" s="4">
        <v>0</v>
      </c>
      <c r="J67" s="4">
        <v>0</v>
      </c>
      <c r="K67" s="4">
        <v>339.657</v>
      </c>
      <c r="L67" s="4">
        <v>992.78</v>
      </c>
      <c r="M67" s="4">
        <v>0</v>
      </c>
    </row>
    <row r="68" spans="1:13" ht="12.75">
      <c r="A68" t="s">
        <v>71</v>
      </c>
      <c r="B68" t="s">
        <v>76</v>
      </c>
      <c r="C68" s="4">
        <f t="shared" si="0"/>
        <v>8045.182000000001</v>
      </c>
      <c r="D68" s="4">
        <v>2558.221</v>
      </c>
      <c r="E68" s="4">
        <v>1462.922</v>
      </c>
      <c r="F68" s="4">
        <v>2409.425</v>
      </c>
      <c r="G68" s="4">
        <v>0</v>
      </c>
      <c r="H68" s="4">
        <v>820.401</v>
      </c>
      <c r="I68" s="4">
        <v>0</v>
      </c>
      <c r="J68" s="4">
        <v>0</v>
      </c>
      <c r="K68" s="4">
        <v>0</v>
      </c>
      <c r="L68" s="4">
        <v>781.506</v>
      </c>
      <c r="M68" s="4">
        <v>12.707</v>
      </c>
    </row>
    <row r="69" spans="1:13" ht="12.75">
      <c r="A69" s="5" t="s">
        <v>77</v>
      </c>
      <c r="C69" s="3">
        <f t="shared" si="0"/>
        <v>23060.256999999998</v>
      </c>
      <c r="D69" s="3">
        <f>+D64+D65+D66+D67+D68</f>
        <v>7762.075999999999</v>
      </c>
      <c r="E69" s="3">
        <f aca="true" t="shared" si="13" ref="E69:M69">+E64+E65+E66+E67+E68</f>
        <v>4995.9490000000005</v>
      </c>
      <c r="F69" s="3">
        <f t="shared" si="13"/>
        <v>4617.692</v>
      </c>
      <c r="G69" s="3">
        <f t="shared" si="13"/>
        <v>110.618</v>
      </c>
      <c r="H69" s="3">
        <f t="shared" si="13"/>
        <v>2333.643</v>
      </c>
      <c r="I69" s="3">
        <f t="shared" si="13"/>
        <v>0</v>
      </c>
      <c r="J69" s="3">
        <f t="shared" si="13"/>
        <v>0</v>
      </c>
      <c r="K69" s="3">
        <f t="shared" si="13"/>
        <v>339.657</v>
      </c>
      <c r="L69" s="3">
        <f t="shared" si="13"/>
        <v>2887.915</v>
      </c>
      <c r="M69" s="3">
        <f t="shared" si="13"/>
        <v>12.707</v>
      </c>
    </row>
    <row r="70" spans="1:13" ht="12.75">
      <c r="A70" t="s">
        <v>78</v>
      </c>
      <c r="B70" t="s">
        <v>79</v>
      </c>
      <c r="C70" s="4">
        <f t="shared" si="0"/>
        <v>30631.364999999994</v>
      </c>
      <c r="D70" s="4">
        <v>9688.148</v>
      </c>
      <c r="E70" s="4">
        <v>3431.29</v>
      </c>
      <c r="F70" s="4">
        <v>13189.006</v>
      </c>
      <c r="G70" s="4">
        <v>962.117</v>
      </c>
      <c r="H70" s="4">
        <v>1703.906</v>
      </c>
      <c r="I70" s="4">
        <v>0</v>
      </c>
      <c r="J70" s="4">
        <v>0</v>
      </c>
      <c r="K70" s="4">
        <v>0</v>
      </c>
      <c r="L70" s="4">
        <v>1340.218</v>
      </c>
      <c r="M70" s="4">
        <v>316.68</v>
      </c>
    </row>
    <row r="71" spans="1:13" ht="12.75">
      <c r="A71" s="5" t="s">
        <v>80</v>
      </c>
      <c r="C71" s="3">
        <f t="shared" si="0"/>
        <v>30631.364999999994</v>
      </c>
      <c r="D71" s="3">
        <f>+D70</f>
        <v>9688.148</v>
      </c>
      <c r="E71" s="3">
        <f aca="true" t="shared" si="14" ref="E71:M71">+E70</f>
        <v>3431.29</v>
      </c>
      <c r="F71" s="3">
        <f t="shared" si="14"/>
        <v>13189.006</v>
      </c>
      <c r="G71" s="3">
        <f t="shared" si="14"/>
        <v>962.117</v>
      </c>
      <c r="H71" s="3">
        <f t="shared" si="14"/>
        <v>1703.906</v>
      </c>
      <c r="I71" s="3">
        <f t="shared" si="14"/>
        <v>0</v>
      </c>
      <c r="J71" s="3">
        <f t="shared" si="14"/>
        <v>0</v>
      </c>
      <c r="K71" s="3">
        <f t="shared" si="14"/>
        <v>0</v>
      </c>
      <c r="L71" s="3">
        <f t="shared" si="14"/>
        <v>1340.218</v>
      </c>
      <c r="M71" s="3">
        <f t="shared" si="14"/>
        <v>316.68</v>
      </c>
    </row>
    <row r="72" spans="1:13" ht="12.75">
      <c r="A72" t="s">
        <v>81</v>
      </c>
      <c r="B72" t="s">
        <v>38</v>
      </c>
      <c r="C72" s="4">
        <f aca="true" t="shared" si="15" ref="C72:C135">SUM(D72:M72)</f>
        <v>654.568</v>
      </c>
      <c r="D72" s="4">
        <v>56.773</v>
      </c>
      <c r="E72" s="4">
        <v>14.355</v>
      </c>
      <c r="F72" s="4">
        <v>469.247</v>
      </c>
      <c r="G72" s="4">
        <v>0</v>
      </c>
      <c r="H72" s="4">
        <v>15.068</v>
      </c>
      <c r="I72" s="4">
        <v>0</v>
      </c>
      <c r="J72" s="4">
        <v>0</v>
      </c>
      <c r="K72" s="4">
        <v>0</v>
      </c>
      <c r="L72" s="4">
        <v>99.125</v>
      </c>
      <c r="M72" s="4">
        <v>0</v>
      </c>
    </row>
    <row r="73" spans="1:13" ht="12.75">
      <c r="A73" t="s">
        <v>81</v>
      </c>
      <c r="B73" t="s">
        <v>82</v>
      </c>
      <c r="C73" s="4">
        <f t="shared" si="15"/>
        <v>81314.439</v>
      </c>
      <c r="D73" s="4">
        <v>33364.495</v>
      </c>
      <c r="E73" s="4">
        <v>12019.728</v>
      </c>
      <c r="F73" s="4">
        <v>23159.749</v>
      </c>
      <c r="G73" s="4">
        <v>2875.757</v>
      </c>
      <c r="H73" s="4">
        <v>3910.852</v>
      </c>
      <c r="I73" s="4">
        <v>0</v>
      </c>
      <c r="J73" s="4">
        <v>0</v>
      </c>
      <c r="K73" s="4">
        <v>2157.043</v>
      </c>
      <c r="L73" s="4">
        <v>3210.626</v>
      </c>
      <c r="M73" s="4">
        <v>616.189</v>
      </c>
    </row>
    <row r="74" spans="1:13" ht="12.75">
      <c r="A74" t="s">
        <v>81</v>
      </c>
      <c r="B74" t="s">
        <v>83</v>
      </c>
      <c r="C74" s="4">
        <f t="shared" si="15"/>
        <v>38.172</v>
      </c>
      <c r="D74" s="4">
        <v>25.463</v>
      </c>
      <c r="E74" s="4">
        <v>8.799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3.91</v>
      </c>
      <c r="L74" s="4">
        <v>0</v>
      </c>
      <c r="M74" s="4">
        <v>0</v>
      </c>
    </row>
    <row r="75" spans="1:13" ht="12.75">
      <c r="A75" t="s">
        <v>81</v>
      </c>
      <c r="B75" t="s">
        <v>41</v>
      </c>
      <c r="C75" s="4">
        <f t="shared" si="15"/>
        <v>33924.31</v>
      </c>
      <c r="D75" s="4">
        <v>0</v>
      </c>
      <c r="E75" s="4">
        <v>244.95</v>
      </c>
      <c r="F75" s="4">
        <v>33679.36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</row>
    <row r="76" spans="1:13" ht="12.75">
      <c r="A76" s="5" t="s">
        <v>84</v>
      </c>
      <c r="C76" s="3">
        <f t="shared" si="15"/>
        <v>115931.489</v>
      </c>
      <c r="D76" s="3">
        <f>+D72+D73+D74+D75</f>
        <v>33446.73100000001</v>
      </c>
      <c r="E76" s="3">
        <f aca="true" t="shared" si="16" ref="E76:M76">+E72+E73+E74+E75</f>
        <v>12287.832</v>
      </c>
      <c r="F76" s="3">
        <f t="shared" si="16"/>
        <v>57308.356</v>
      </c>
      <c r="G76" s="3">
        <f t="shared" si="16"/>
        <v>2875.757</v>
      </c>
      <c r="H76" s="3">
        <f t="shared" si="16"/>
        <v>3925.92</v>
      </c>
      <c r="I76" s="3">
        <f t="shared" si="16"/>
        <v>0</v>
      </c>
      <c r="J76" s="3">
        <f t="shared" si="16"/>
        <v>0</v>
      </c>
      <c r="K76" s="3">
        <f t="shared" si="16"/>
        <v>2160.953</v>
      </c>
      <c r="L76" s="3">
        <f t="shared" si="16"/>
        <v>3309.751</v>
      </c>
      <c r="M76" s="3">
        <f t="shared" si="16"/>
        <v>616.189</v>
      </c>
    </row>
    <row r="77" spans="1:13" ht="12.75">
      <c r="A77" t="s">
        <v>85</v>
      </c>
      <c r="B77" s="6" t="s">
        <v>86</v>
      </c>
      <c r="C77" s="7">
        <f t="shared" si="15"/>
        <v>1038</v>
      </c>
      <c r="D77" s="7">
        <v>235</v>
      </c>
      <c r="E77" s="7">
        <v>470</v>
      </c>
      <c r="F77" s="7">
        <v>0</v>
      </c>
      <c r="G77" s="7">
        <v>0</v>
      </c>
      <c r="H77" s="7">
        <v>58</v>
      </c>
      <c r="I77" s="7">
        <v>0</v>
      </c>
      <c r="J77" s="7">
        <v>0</v>
      </c>
      <c r="K77" s="7">
        <v>0</v>
      </c>
      <c r="L77" s="7">
        <v>275</v>
      </c>
      <c r="M77" s="7">
        <v>0</v>
      </c>
    </row>
    <row r="78" spans="1:13" ht="12.75">
      <c r="A78" t="s">
        <v>85</v>
      </c>
      <c r="B78" t="s">
        <v>38</v>
      </c>
      <c r="C78" s="4">
        <f t="shared" si="15"/>
        <v>764.221</v>
      </c>
      <c r="D78" s="4">
        <v>18.246</v>
      </c>
      <c r="E78" s="4">
        <v>13.27</v>
      </c>
      <c r="F78" s="4">
        <v>361.46</v>
      </c>
      <c r="G78" s="4">
        <v>0</v>
      </c>
      <c r="H78" s="4">
        <v>12.647</v>
      </c>
      <c r="I78" s="4">
        <v>0</v>
      </c>
      <c r="J78" s="4">
        <v>0</v>
      </c>
      <c r="K78" s="4">
        <v>30.405</v>
      </c>
      <c r="L78" s="4">
        <v>328.193</v>
      </c>
      <c r="M78" s="4">
        <v>0</v>
      </c>
    </row>
    <row r="79" spans="1:13" ht="12.75">
      <c r="A79" t="s">
        <v>85</v>
      </c>
      <c r="B79" t="s">
        <v>21</v>
      </c>
      <c r="C79" s="4">
        <f t="shared" si="15"/>
        <v>130105.544</v>
      </c>
      <c r="D79" s="4">
        <v>40746.395</v>
      </c>
      <c r="E79" s="4">
        <v>25522.762</v>
      </c>
      <c r="F79" s="4">
        <v>54785.296</v>
      </c>
      <c r="G79" s="4">
        <v>0</v>
      </c>
      <c r="H79" s="4">
        <v>6702.069</v>
      </c>
      <c r="I79" s="4">
        <v>0</v>
      </c>
      <c r="J79" s="4">
        <v>0</v>
      </c>
      <c r="K79" s="4">
        <v>0</v>
      </c>
      <c r="L79" s="4">
        <v>2254.883</v>
      </c>
      <c r="M79" s="4">
        <v>94.139</v>
      </c>
    </row>
    <row r="80" spans="1:13" ht="12.75">
      <c r="A80" t="s">
        <v>85</v>
      </c>
      <c r="B80" s="6" t="s">
        <v>87</v>
      </c>
      <c r="C80" s="7">
        <f t="shared" si="15"/>
        <v>2720.473</v>
      </c>
      <c r="D80" s="7">
        <v>408.545</v>
      </c>
      <c r="E80" s="7">
        <v>64.662</v>
      </c>
      <c r="F80" s="7">
        <v>1254.242</v>
      </c>
      <c r="G80" s="7">
        <v>0</v>
      </c>
      <c r="H80" s="7">
        <v>155.129</v>
      </c>
      <c r="I80" s="7">
        <v>0</v>
      </c>
      <c r="J80" s="7">
        <v>0</v>
      </c>
      <c r="K80" s="7">
        <v>0</v>
      </c>
      <c r="L80" s="7">
        <v>837.895</v>
      </c>
      <c r="M80" s="7">
        <v>0</v>
      </c>
    </row>
    <row r="81" spans="1:13" ht="12.75">
      <c r="A81" t="s">
        <v>85</v>
      </c>
      <c r="B81" t="s">
        <v>88</v>
      </c>
      <c r="C81" s="4">
        <f t="shared" si="15"/>
        <v>3906.4520000000007</v>
      </c>
      <c r="D81" s="4">
        <v>1649.567</v>
      </c>
      <c r="E81" s="4">
        <v>499.349</v>
      </c>
      <c r="F81" s="4">
        <v>1110.903</v>
      </c>
      <c r="G81" s="4">
        <v>0</v>
      </c>
      <c r="H81" s="4">
        <v>448.862</v>
      </c>
      <c r="I81" s="4">
        <v>0</v>
      </c>
      <c r="J81" s="4">
        <v>0</v>
      </c>
      <c r="K81" s="4">
        <v>0</v>
      </c>
      <c r="L81" s="4">
        <v>197.771</v>
      </c>
      <c r="M81" s="4">
        <v>0</v>
      </c>
    </row>
    <row r="82" spans="1:13" ht="12.75">
      <c r="A82" t="s">
        <v>85</v>
      </c>
      <c r="B82" t="s">
        <v>41</v>
      </c>
      <c r="C82" s="4">
        <f t="shared" si="15"/>
        <v>19627.600000000002</v>
      </c>
      <c r="D82" s="4">
        <v>0</v>
      </c>
      <c r="E82" s="4">
        <v>2567.22</v>
      </c>
      <c r="F82" s="4">
        <v>17060.38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</row>
    <row r="83" spans="1:13" ht="12.75">
      <c r="A83" s="5" t="s">
        <v>89</v>
      </c>
      <c r="C83" s="3">
        <f t="shared" si="15"/>
        <v>158162.29</v>
      </c>
      <c r="D83" s="3">
        <f>+D77+D78+D79+D80+D81+D82</f>
        <v>43057.753</v>
      </c>
      <c r="E83" s="3">
        <f aca="true" t="shared" si="17" ref="E83:M83">+E77+E78+E79+E80+E81+E82</f>
        <v>29137.263</v>
      </c>
      <c r="F83" s="3">
        <f t="shared" si="17"/>
        <v>74572.281</v>
      </c>
      <c r="G83" s="3">
        <f t="shared" si="17"/>
        <v>0</v>
      </c>
      <c r="H83" s="3">
        <f t="shared" si="17"/>
        <v>7376.707</v>
      </c>
      <c r="I83" s="3">
        <f t="shared" si="17"/>
        <v>0</v>
      </c>
      <c r="J83" s="3">
        <f t="shared" si="17"/>
        <v>0</v>
      </c>
      <c r="K83" s="3">
        <f t="shared" si="17"/>
        <v>30.405</v>
      </c>
      <c r="L83" s="3">
        <f t="shared" si="17"/>
        <v>3893.742</v>
      </c>
      <c r="M83" s="3">
        <f t="shared" si="17"/>
        <v>94.139</v>
      </c>
    </row>
    <row r="84" spans="1:13" ht="12.75">
      <c r="A84" t="s">
        <v>90</v>
      </c>
      <c r="B84" t="s">
        <v>91</v>
      </c>
      <c r="C84" s="4">
        <f t="shared" si="15"/>
        <v>45115.270000000004</v>
      </c>
      <c r="D84" s="4">
        <v>18381.746</v>
      </c>
      <c r="E84" s="4">
        <v>6440.004</v>
      </c>
      <c r="F84" s="4">
        <v>13289.572</v>
      </c>
      <c r="G84" s="4">
        <v>2120.616</v>
      </c>
      <c r="H84" s="4">
        <v>3192.321</v>
      </c>
      <c r="I84" s="4">
        <v>0</v>
      </c>
      <c r="J84" s="4">
        <v>0</v>
      </c>
      <c r="K84" s="4">
        <v>667.752</v>
      </c>
      <c r="L84" s="4">
        <v>1023.259</v>
      </c>
      <c r="M84" s="4">
        <v>0</v>
      </c>
    </row>
    <row r="85" spans="1:13" ht="12.75">
      <c r="A85" t="s">
        <v>90</v>
      </c>
      <c r="B85" t="s">
        <v>92</v>
      </c>
      <c r="C85" s="4">
        <f t="shared" si="15"/>
        <v>676.574</v>
      </c>
      <c r="D85" s="4">
        <v>178.381</v>
      </c>
      <c r="E85" s="4">
        <v>54.216</v>
      </c>
      <c r="F85" s="4">
        <v>262.4</v>
      </c>
      <c r="G85" s="4">
        <v>0</v>
      </c>
      <c r="H85" s="4">
        <v>65.994</v>
      </c>
      <c r="I85" s="4">
        <v>0</v>
      </c>
      <c r="J85" s="4">
        <v>0</v>
      </c>
      <c r="K85" s="4">
        <v>0</v>
      </c>
      <c r="L85" s="4">
        <v>115.583</v>
      </c>
      <c r="M85" s="4">
        <v>0</v>
      </c>
    </row>
    <row r="86" spans="1:13" ht="12.75">
      <c r="A86" t="s">
        <v>90</v>
      </c>
      <c r="B86" t="s">
        <v>41</v>
      </c>
      <c r="C86" s="4">
        <f t="shared" si="15"/>
        <v>27646.280000000002</v>
      </c>
      <c r="D86" s="4">
        <v>0</v>
      </c>
      <c r="E86" s="4">
        <v>670.47</v>
      </c>
      <c r="F86" s="4">
        <v>26975.81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ht="12.75">
      <c r="A87" s="5" t="s">
        <v>93</v>
      </c>
      <c r="C87" s="3">
        <f t="shared" si="15"/>
        <v>73438.124</v>
      </c>
      <c r="D87" s="3">
        <f>+D84+D85+D86</f>
        <v>18560.127</v>
      </c>
      <c r="E87" s="3">
        <f aca="true" t="shared" si="18" ref="E87:M87">+E84+E85+E86</f>
        <v>7164.6900000000005</v>
      </c>
      <c r="F87" s="3">
        <f t="shared" si="18"/>
        <v>40527.782</v>
      </c>
      <c r="G87" s="3">
        <f t="shared" si="18"/>
        <v>2120.616</v>
      </c>
      <c r="H87" s="3">
        <f t="shared" si="18"/>
        <v>3258.315</v>
      </c>
      <c r="I87" s="3">
        <f t="shared" si="18"/>
        <v>0</v>
      </c>
      <c r="J87" s="3">
        <f t="shared" si="18"/>
        <v>0</v>
      </c>
      <c r="K87" s="3">
        <f t="shared" si="18"/>
        <v>667.752</v>
      </c>
      <c r="L87" s="3">
        <f t="shared" si="18"/>
        <v>1138.842</v>
      </c>
      <c r="M87" s="3">
        <f t="shared" si="18"/>
        <v>0</v>
      </c>
    </row>
    <row r="88" spans="1:13" ht="12.75">
      <c r="A88" t="s">
        <v>94</v>
      </c>
      <c r="B88" t="s">
        <v>95</v>
      </c>
      <c r="C88" s="4">
        <f t="shared" si="15"/>
        <v>3597.945</v>
      </c>
      <c r="D88" s="4">
        <v>552.544</v>
      </c>
      <c r="E88" s="4">
        <v>168.992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2876.409</v>
      </c>
      <c r="M88" s="4">
        <v>0</v>
      </c>
    </row>
    <row r="89" spans="1:13" ht="12.75">
      <c r="A89" t="s">
        <v>94</v>
      </c>
      <c r="B89" t="s">
        <v>96</v>
      </c>
      <c r="C89" s="4">
        <f t="shared" si="15"/>
        <v>24.291</v>
      </c>
      <c r="D89" s="4">
        <v>0</v>
      </c>
      <c r="E89" s="4">
        <v>2.855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21.436</v>
      </c>
      <c r="M89" s="4">
        <v>0</v>
      </c>
    </row>
    <row r="90" spans="1:13" ht="12.75">
      <c r="A90" t="s">
        <v>94</v>
      </c>
      <c r="B90" t="s">
        <v>21</v>
      </c>
      <c r="C90" s="4">
        <f t="shared" si="15"/>
        <v>40312.216</v>
      </c>
      <c r="D90" s="4">
        <v>8609.463</v>
      </c>
      <c r="E90" s="4">
        <v>4961.234</v>
      </c>
      <c r="F90" s="4">
        <v>24558.95</v>
      </c>
      <c r="G90" s="4">
        <v>0</v>
      </c>
      <c r="H90" s="4">
        <v>1497.809</v>
      </c>
      <c r="I90" s="4">
        <v>0</v>
      </c>
      <c r="J90" s="4">
        <v>0</v>
      </c>
      <c r="K90" s="4">
        <v>0</v>
      </c>
      <c r="L90" s="4">
        <v>638.953</v>
      </c>
      <c r="M90" s="4">
        <v>45.807</v>
      </c>
    </row>
    <row r="91" spans="1:13" ht="12.75">
      <c r="A91" t="s">
        <v>94</v>
      </c>
      <c r="B91" t="s">
        <v>97</v>
      </c>
      <c r="C91" s="4">
        <f t="shared" si="15"/>
        <v>2480.5209999999997</v>
      </c>
      <c r="D91" s="4">
        <v>1910.002</v>
      </c>
      <c r="E91" s="4">
        <v>570.519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ht="12.75">
      <c r="A92" s="5" t="s">
        <v>98</v>
      </c>
      <c r="C92" s="3">
        <f t="shared" si="15"/>
        <v>46414.973000000005</v>
      </c>
      <c r="D92" s="3">
        <f>+D88+D89+D90+D91</f>
        <v>11072.009</v>
      </c>
      <c r="E92" s="3">
        <f aca="true" t="shared" si="19" ref="E92:M92">+E88+E89+E90+E91</f>
        <v>5703.6</v>
      </c>
      <c r="F92" s="3">
        <f t="shared" si="19"/>
        <v>24558.95</v>
      </c>
      <c r="G92" s="3">
        <f t="shared" si="19"/>
        <v>0</v>
      </c>
      <c r="H92" s="3">
        <f t="shared" si="19"/>
        <v>1497.809</v>
      </c>
      <c r="I92" s="3">
        <f t="shared" si="19"/>
        <v>0</v>
      </c>
      <c r="J92" s="3">
        <f t="shared" si="19"/>
        <v>0</v>
      </c>
      <c r="K92" s="3">
        <f t="shared" si="19"/>
        <v>0</v>
      </c>
      <c r="L92" s="3">
        <f t="shared" si="19"/>
        <v>3536.7980000000002</v>
      </c>
      <c r="M92" s="3">
        <f t="shared" si="19"/>
        <v>45.807</v>
      </c>
    </row>
    <row r="93" spans="1:13" ht="12.75">
      <c r="A93" t="s">
        <v>99</v>
      </c>
      <c r="B93" t="s">
        <v>100</v>
      </c>
      <c r="C93" s="4">
        <f t="shared" si="15"/>
        <v>22829.159</v>
      </c>
      <c r="D93" s="4">
        <v>10347.028</v>
      </c>
      <c r="E93" s="4">
        <v>2531.303</v>
      </c>
      <c r="F93" s="4">
        <v>7876.431</v>
      </c>
      <c r="G93" s="4">
        <v>0</v>
      </c>
      <c r="H93" s="4">
        <v>2060.752</v>
      </c>
      <c r="I93" s="4">
        <v>0</v>
      </c>
      <c r="J93" s="4">
        <v>0</v>
      </c>
      <c r="K93" s="4">
        <v>0</v>
      </c>
      <c r="L93" s="4">
        <v>13.645</v>
      </c>
      <c r="M93" s="4">
        <v>0</v>
      </c>
    </row>
    <row r="94" spans="1:13" ht="12.75">
      <c r="A94" s="5" t="s">
        <v>101</v>
      </c>
      <c r="C94" s="3">
        <f t="shared" si="15"/>
        <v>22829.159</v>
      </c>
      <c r="D94" s="3">
        <f>+D93</f>
        <v>10347.028</v>
      </c>
      <c r="E94" s="3">
        <f aca="true" t="shared" si="20" ref="E94:M94">+E93</f>
        <v>2531.303</v>
      </c>
      <c r="F94" s="3">
        <f t="shared" si="20"/>
        <v>7876.431</v>
      </c>
      <c r="G94" s="3">
        <f t="shared" si="20"/>
        <v>0</v>
      </c>
      <c r="H94" s="3">
        <f t="shared" si="20"/>
        <v>2060.752</v>
      </c>
      <c r="I94" s="3">
        <f t="shared" si="20"/>
        <v>0</v>
      </c>
      <c r="J94" s="3">
        <f t="shared" si="20"/>
        <v>0</v>
      </c>
      <c r="K94" s="3">
        <f t="shared" si="20"/>
        <v>0</v>
      </c>
      <c r="L94" s="3">
        <f t="shared" si="20"/>
        <v>13.645</v>
      </c>
      <c r="M94" s="3">
        <f t="shared" si="20"/>
        <v>0</v>
      </c>
    </row>
    <row r="95" spans="1:13" ht="12.75">
      <c r="A95" t="s">
        <v>102</v>
      </c>
      <c r="B95" t="s">
        <v>48</v>
      </c>
      <c r="C95" s="4">
        <f t="shared" si="15"/>
        <v>102.212</v>
      </c>
      <c r="D95" s="4">
        <v>0</v>
      </c>
      <c r="E95" s="4">
        <v>0</v>
      </c>
      <c r="F95" s="4">
        <v>86.394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15.818</v>
      </c>
      <c r="M95" s="4">
        <v>0</v>
      </c>
    </row>
    <row r="96" spans="1:13" ht="12.75">
      <c r="A96" t="s">
        <v>102</v>
      </c>
      <c r="B96" t="s">
        <v>103</v>
      </c>
      <c r="C96" s="4">
        <f t="shared" si="15"/>
        <v>724.798</v>
      </c>
      <c r="D96" s="4">
        <v>86.84</v>
      </c>
      <c r="E96" s="4">
        <v>10.731</v>
      </c>
      <c r="F96" s="4">
        <v>627.227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</row>
    <row r="97" spans="1:13" ht="12.75">
      <c r="A97" t="s">
        <v>102</v>
      </c>
      <c r="B97" t="s">
        <v>21</v>
      </c>
      <c r="C97" s="4">
        <f t="shared" si="15"/>
        <v>23243.674000000003</v>
      </c>
      <c r="D97" s="4">
        <v>7627.51</v>
      </c>
      <c r="E97" s="4">
        <v>4859.675</v>
      </c>
      <c r="F97" s="4">
        <v>7998.559</v>
      </c>
      <c r="G97" s="4">
        <v>0</v>
      </c>
      <c r="H97" s="4">
        <v>940.969</v>
      </c>
      <c r="I97" s="4">
        <v>0</v>
      </c>
      <c r="J97" s="4">
        <v>0</v>
      </c>
      <c r="K97" s="4">
        <v>0</v>
      </c>
      <c r="L97" s="4">
        <v>1807.126</v>
      </c>
      <c r="M97" s="4">
        <v>9.835</v>
      </c>
    </row>
    <row r="98" spans="1:13" ht="12.75">
      <c r="A98" t="s">
        <v>102</v>
      </c>
      <c r="B98" t="s">
        <v>104</v>
      </c>
      <c r="C98" s="4">
        <f t="shared" si="15"/>
        <v>31038.352999999996</v>
      </c>
      <c r="D98" s="4">
        <v>12431.414</v>
      </c>
      <c r="E98" s="4">
        <v>13756.434</v>
      </c>
      <c r="F98" s="4">
        <v>0</v>
      </c>
      <c r="G98" s="4">
        <v>0</v>
      </c>
      <c r="H98" s="4">
        <v>2463.314</v>
      </c>
      <c r="I98" s="4">
        <v>0</v>
      </c>
      <c r="J98" s="4">
        <v>0</v>
      </c>
      <c r="K98" s="4">
        <v>171.727</v>
      </c>
      <c r="L98" s="4">
        <v>2053.68</v>
      </c>
      <c r="M98" s="4">
        <v>161.784</v>
      </c>
    </row>
    <row r="99" spans="1:13" ht="12.75">
      <c r="A99" t="s">
        <v>102</v>
      </c>
      <c r="B99" t="s">
        <v>21</v>
      </c>
      <c r="C99" s="4">
        <f t="shared" si="15"/>
        <v>38128.817</v>
      </c>
      <c r="D99" s="4">
        <v>5822.653</v>
      </c>
      <c r="E99" s="4">
        <v>4407.787</v>
      </c>
      <c r="F99" s="4">
        <v>25449.803</v>
      </c>
      <c r="G99" s="4">
        <v>0</v>
      </c>
      <c r="H99" s="4">
        <v>947.307</v>
      </c>
      <c r="I99" s="4">
        <v>0</v>
      </c>
      <c r="J99" s="4">
        <v>0</v>
      </c>
      <c r="K99" s="4">
        <v>0</v>
      </c>
      <c r="L99" s="4">
        <v>1479.775</v>
      </c>
      <c r="M99" s="4">
        <v>21.492</v>
      </c>
    </row>
    <row r="100" spans="1:13" ht="12.75">
      <c r="A100" t="s">
        <v>102</v>
      </c>
      <c r="B100" t="s">
        <v>41</v>
      </c>
      <c r="C100" s="4">
        <f t="shared" si="15"/>
        <v>6131.81</v>
      </c>
      <c r="D100" s="4">
        <v>0</v>
      </c>
      <c r="E100" s="4">
        <v>0</v>
      </c>
      <c r="F100" s="4">
        <v>6131.81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ht="12.75">
      <c r="A101" s="5" t="s">
        <v>105</v>
      </c>
      <c r="C101" s="3">
        <f t="shared" si="15"/>
        <v>99369.664</v>
      </c>
      <c r="D101" s="3">
        <f>+D95+D96+D97+D98+D99+D100</f>
        <v>25968.417</v>
      </c>
      <c r="E101" s="3">
        <f aca="true" t="shared" si="21" ref="E101:M101">+E95+E96+E97+E98+E99+E100</f>
        <v>23034.627</v>
      </c>
      <c r="F101" s="3">
        <f t="shared" si="21"/>
        <v>40293.793</v>
      </c>
      <c r="G101" s="3">
        <f t="shared" si="21"/>
        <v>0</v>
      </c>
      <c r="H101" s="3">
        <f t="shared" si="21"/>
        <v>4351.59</v>
      </c>
      <c r="I101" s="3">
        <f t="shared" si="21"/>
        <v>0</v>
      </c>
      <c r="J101" s="3">
        <f t="shared" si="21"/>
        <v>0</v>
      </c>
      <c r="K101" s="3">
        <f t="shared" si="21"/>
        <v>171.727</v>
      </c>
      <c r="L101" s="3">
        <f t="shared" si="21"/>
        <v>5356.398999999999</v>
      </c>
      <c r="M101" s="3">
        <f t="shared" si="21"/>
        <v>193.111</v>
      </c>
    </row>
    <row r="102" spans="1:13" ht="12.75">
      <c r="A102" t="s">
        <v>106</v>
      </c>
      <c r="B102" t="s">
        <v>107</v>
      </c>
      <c r="C102" s="4">
        <f t="shared" si="15"/>
        <v>13651.44</v>
      </c>
      <c r="D102" s="4">
        <v>6564.767</v>
      </c>
      <c r="E102" s="4">
        <v>1642.648</v>
      </c>
      <c r="F102" s="4">
        <v>1328.064</v>
      </c>
      <c r="G102" s="4">
        <v>190.44</v>
      </c>
      <c r="H102" s="4">
        <v>849.679</v>
      </c>
      <c r="I102" s="4">
        <v>0</v>
      </c>
      <c r="J102" s="4">
        <v>0</v>
      </c>
      <c r="K102" s="4">
        <v>651.268</v>
      </c>
      <c r="L102" s="4">
        <v>2406.74</v>
      </c>
      <c r="M102" s="4">
        <v>17.834</v>
      </c>
    </row>
    <row r="103" spans="1:13" ht="12.75">
      <c r="A103" t="s">
        <v>106</v>
      </c>
      <c r="B103" t="s">
        <v>108</v>
      </c>
      <c r="C103" s="4">
        <f t="shared" si="15"/>
        <v>615.82</v>
      </c>
      <c r="D103" s="4">
        <v>129.445</v>
      </c>
      <c r="E103" s="4">
        <v>30.518</v>
      </c>
      <c r="F103" s="4">
        <v>0</v>
      </c>
      <c r="G103" s="4">
        <v>296.51</v>
      </c>
      <c r="H103" s="4">
        <v>43.021</v>
      </c>
      <c r="I103" s="4">
        <v>0</v>
      </c>
      <c r="J103" s="4">
        <v>0</v>
      </c>
      <c r="K103" s="4">
        <v>31.852</v>
      </c>
      <c r="L103" s="4">
        <v>84.474</v>
      </c>
      <c r="M103" s="4">
        <v>0</v>
      </c>
    </row>
    <row r="104" spans="1:13" ht="12.75">
      <c r="A104" s="5" t="s">
        <v>109</v>
      </c>
      <c r="C104" s="3">
        <f t="shared" si="15"/>
        <v>14267.260000000002</v>
      </c>
      <c r="D104" s="3">
        <f>+D102+D103</f>
        <v>6694.2119999999995</v>
      </c>
      <c r="E104" s="3">
        <f aca="true" t="shared" si="22" ref="E104:M104">+E102+E103</f>
        <v>1673.166</v>
      </c>
      <c r="F104" s="3">
        <f t="shared" si="22"/>
        <v>1328.064</v>
      </c>
      <c r="G104" s="3">
        <f t="shared" si="22"/>
        <v>486.95</v>
      </c>
      <c r="H104" s="3">
        <f t="shared" si="22"/>
        <v>892.6999999999999</v>
      </c>
      <c r="I104" s="3">
        <f t="shared" si="22"/>
        <v>0</v>
      </c>
      <c r="J104" s="3">
        <f t="shared" si="22"/>
        <v>0</v>
      </c>
      <c r="K104" s="3">
        <f t="shared" si="22"/>
        <v>683.12</v>
      </c>
      <c r="L104" s="3">
        <f t="shared" si="22"/>
        <v>2491.214</v>
      </c>
      <c r="M104" s="3">
        <f t="shared" si="22"/>
        <v>17.834</v>
      </c>
    </row>
    <row r="105" spans="1:13" ht="12.75">
      <c r="A105" t="s">
        <v>110</v>
      </c>
      <c r="B105" t="s">
        <v>111</v>
      </c>
      <c r="C105" s="4">
        <f t="shared" si="15"/>
        <v>1218.0439999999999</v>
      </c>
      <c r="D105" s="4">
        <v>261.033</v>
      </c>
      <c r="E105" s="4">
        <v>627.43</v>
      </c>
      <c r="F105" s="4">
        <v>0</v>
      </c>
      <c r="G105" s="4">
        <v>0</v>
      </c>
      <c r="H105" s="4">
        <v>56.746</v>
      </c>
      <c r="I105" s="4">
        <v>0</v>
      </c>
      <c r="J105" s="4">
        <v>0</v>
      </c>
      <c r="K105" s="4">
        <v>13.99</v>
      </c>
      <c r="L105" s="4">
        <v>258.845</v>
      </c>
      <c r="M105" s="4">
        <v>0</v>
      </c>
    </row>
    <row r="106" spans="1:13" ht="12.75">
      <c r="A106" t="s">
        <v>110</v>
      </c>
      <c r="B106" t="s">
        <v>21</v>
      </c>
      <c r="C106" s="4">
        <f t="shared" si="15"/>
        <v>6592.155000000001</v>
      </c>
      <c r="D106" s="4">
        <v>3219.513</v>
      </c>
      <c r="E106" s="4">
        <v>1769.079</v>
      </c>
      <c r="F106" s="4">
        <v>1050.631</v>
      </c>
      <c r="G106" s="4">
        <v>0</v>
      </c>
      <c r="H106" s="4">
        <v>424.246</v>
      </c>
      <c r="I106" s="4">
        <v>0</v>
      </c>
      <c r="J106" s="4">
        <v>0</v>
      </c>
      <c r="K106" s="4">
        <v>0</v>
      </c>
      <c r="L106" s="4">
        <v>105.282</v>
      </c>
      <c r="M106" s="4">
        <v>23.404</v>
      </c>
    </row>
    <row r="107" spans="1:13" ht="12.75">
      <c r="A107" t="s">
        <v>110</v>
      </c>
      <c r="B107" t="s">
        <v>112</v>
      </c>
      <c r="C107" s="4">
        <f t="shared" si="15"/>
        <v>531.44</v>
      </c>
      <c r="D107" s="4">
        <v>16.16</v>
      </c>
      <c r="E107" s="4">
        <v>268.935</v>
      </c>
      <c r="F107" s="4">
        <v>0</v>
      </c>
      <c r="G107" s="4">
        <v>0</v>
      </c>
      <c r="H107" s="4">
        <v>3.39</v>
      </c>
      <c r="I107" s="4">
        <v>0</v>
      </c>
      <c r="J107" s="4">
        <v>0</v>
      </c>
      <c r="K107" s="4">
        <v>0</v>
      </c>
      <c r="L107" s="4">
        <v>242.955</v>
      </c>
      <c r="M107" s="4">
        <v>0</v>
      </c>
    </row>
    <row r="108" spans="1:13" ht="12.75">
      <c r="A108" t="s">
        <v>110</v>
      </c>
      <c r="B108" t="s">
        <v>21</v>
      </c>
      <c r="C108" s="4">
        <f t="shared" si="15"/>
        <v>7930.513999999999</v>
      </c>
      <c r="D108" s="4">
        <v>3350.496</v>
      </c>
      <c r="E108" s="4">
        <v>2178.162</v>
      </c>
      <c r="F108" s="4">
        <v>1661.116</v>
      </c>
      <c r="G108" s="4">
        <v>0</v>
      </c>
      <c r="H108" s="4">
        <v>427.955</v>
      </c>
      <c r="I108" s="4">
        <v>0</v>
      </c>
      <c r="J108" s="4">
        <v>0</v>
      </c>
      <c r="K108" s="4">
        <v>0</v>
      </c>
      <c r="L108" s="4">
        <v>290.401</v>
      </c>
      <c r="M108" s="4">
        <v>22.384</v>
      </c>
    </row>
    <row r="109" spans="1:13" ht="12.75">
      <c r="A109" t="s">
        <v>110</v>
      </c>
      <c r="B109" t="s">
        <v>21</v>
      </c>
      <c r="C109" s="4">
        <f t="shared" si="15"/>
        <v>5168.8769999999995</v>
      </c>
      <c r="D109" s="4">
        <v>2302.125</v>
      </c>
      <c r="E109" s="4">
        <v>1076.777</v>
      </c>
      <c r="F109" s="4">
        <v>1114.367</v>
      </c>
      <c r="G109" s="4">
        <v>0</v>
      </c>
      <c r="H109" s="4">
        <v>326.043</v>
      </c>
      <c r="I109" s="4">
        <v>0</v>
      </c>
      <c r="J109" s="4">
        <v>0</v>
      </c>
      <c r="K109" s="4">
        <v>0</v>
      </c>
      <c r="L109" s="4">
        <v>335.518</v>
      </c>
      <c r="M109" s="4">
        <v>14.047</v>
      </c>
    </row>
    <row r="110" spans="1:13" ht="12.75">
      <c r="A110" t="s">
        <v>110</v>
      </c>
      <c r="B110" t="s">
        <v>113</v>
      </c>
      <c r="C110" s="4">
        <f t="shared" si="15"/>
        <v>5643.843000000001</v>
      </c>
      <c r="D110" s="4">
        <v>2060.733</v>
      </c>
      <c r="E110" s="4">
        <v>1363.372</v>
      </c>
      <c r="F110" s="4">
        <v>1503.336</v>
      </c>
      <c r="G110" s="4">
        <v>47.432</v>
      </c>
      <c r="H110" s="4">
        <v>374.636</v>
      </c>
      <c r="I110" s="4">
        <v>0</v>
      </c>
      <c r="J110" s="4">
        <v>0</v>
      </c>
      <c r="K110" s="4">
        <v>140.889</v>
      </c>
      <c r="L110" s="4">
        <v>131.989</v>
      </c>
      <c r="M110" s="4">
        <v>21.456</v>
      </c>
    </row>
    <row r="111" spans="1:13" ht="12.75">
      <c r="A111" t="s">
        <v>110</v>
      </c>
      <c r="B111" t="s">
        <v>41</v>
      </c>
      <c r="C111" s="4">
        <f t="shared" si="15"/>
        <v>316.07</v>
      </c>
      <c r="D111" s="4">
        <v>0</v>
      </c>
      <c r="E111" s="4">
        <v>224.28</v>
      </c>
      <c r="F111" s="4">
        <v>91.79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ht="12.75">
      <c r="A112" s="5" t="s">
        <v>114</v>
      </c>
      <c r="C112" s="3">
        <f t="shared" si="15"/>
        <v>27400.943000000007</v>
      </c>
      <c r="D112" s="3">
        <f>+D105+D106+D107+D108+D109+D110+D111</f>
        <v>11210.06</v>
      </c>
      <c r="E112" s="3">
        <f aca="true" t="shared" si="23" ref="E112:M112">+E105+E106+E107+E108+E109+E110+E111</f>
        <v>7508.035</v>
      </c>
      <c r="F112" s="3">
        <f t="shared" si="23"/>
        <v>5421.240000000001</v>
      </c>
      <c r="G112" s="3">
        <f t="shared" si="23"/>
        <v>47.432</v>
      </c>
      <c r="H112" s="3">
        <f t="shared" si="23"/>
        <v>1613.016</v>
      </c>
      <c r="I112" s="3">
        <f t="shared" si="23"/>
        <v>0</v>
      </c>
      <c r="J112" s="3">
        <f t="shared" si="23"/>
        <v>0</v>
      </c>
      <c r="K112" s="3">
        <f t="shared" si="23"/>
        <v>154.87900000000002</v>
      </c>
      <c r="L112" s="3">
        <f t="shared" si="23"/>
        <v>1364.99</v>
      </c>
      <c r="M112" s="3">
        <f t="shared" si="23"/>
        <v>81.291</v>
      </c>
    </row>
    <row r="113" spans="1:13" ht="12.75">
      <c r="A113" t="s">
        <v>115</v>
      </c>
      <c r="B113" t="s">
        <v>103</v>
      </c>
      <c r="C113" s="4">
        <f t="shared" si="15"/>
        <v>261.37799999999993</v>
      </c>
      <c r="D113" s="4">
        <v>98.002</v>
      </c>
      <c r="E113" s="4">
        <v>88.934</v>
      </c>
      <c r="F113" s="4">
        <v>56.527</v>
      </c>
      <c r="G113" s="4">
        <v>0</v>
      </c>
      <c r="H113" s="4">
        <v>0</v>
      </c>
      <c r="I113" s="4">
        <v>0</v>
      </c>
      <c r="J113" s="4">
        <v>0</v>
      </c>
      <c r="K113" s="4">
        <v>6.908</v>
      </c>
      <c r="L113" s="4">
        <v>11.007</v>
      </c>
      <c r="M113" s="4">
        <v>0</v>
      </c>
    </row>
    <row r="114" spans="1:13" ht="12.75">
      <c r="A114" s="5" t="s">
        <v>116</v>
      </c>
      <c r="C114" s="3">
        <f t="shared" si="15"/>
        <v>261.37799999999993</v>
      </c>
      <c r="D114" s="3">
        <f>+D113</f>
        <v>98.002</v>
      </c>
      <c r="E114" s="3">
        <f aca="true" t="shared" si="24" ref="E114:M114">+E113</f>
        <v>88.934</v>
      </c>
      <c r="F114" s="3">
        <f t="shared" si="24"/>
        <v>56.527</v>
      </c>
      <c r="G114" s="3">
        <f t="shared" si="24"/>
        <v>0</v>
      </c>
      <c r="H114" s="3">
        <f t="shared" si="24"/>
        <v>0</v>
      </c>
      <c r="I114" s="3">
        <f t="shared" si="24"/>
        <v>0</v>
      </c>
      <c r="J114" s="3">
        <f t="shared" si="24"/>
        <v>0</v>
      </c>
      <c r="K114" s="3">
        <f t="shared" si="24"/>
        <v>6.908</v>
      </c>
      <c r="L114" s="3">
        <f t="shared" si="24"/>
        <v>11.007</v>
      </c>
      <c r="M114" s="3">
        <f t="shared" si="24"/>
        <v>0</v>
      </c>
    </row>
    <row r="115" spans="1:13" ht="12.75">
      <c r="A115" t="s">
        <v>117</v>
      </c>
      <c r="B115" t="s">
        <v>21</v>
      </c>
      <c r="C115" s="4">
        <f t="shared" si="15"/>
        <v>1547.331</v>
      </c>
      <c r="D115" s="4">
        <v>585.68</v>
      </c>
      <c r="E115" s="4">
        <v>268.421</v>
      </c>
      <c r="F115" s="4">
        <v>345.932</v>
      </c>
      <c r="G115" s="4">
        <v>0</v>
      </c>
      <c r="H115" s="4">
        <v>102.55</v>
      </c>
      <c r="I115" s="4">
        <v>0</v>
      </c>
      <c r="J115" s="4">
        <v>0</v>
      </c>
      <c r="K115" s="4">
        <v>0</v>
      </c>
      <c r="L115" s="4">
        <v>238.536</v>
      </c>
      <c r="M115" s="4">
        <v>6.212</v>
      </c>
    </row>
    <row r="116" spans="1:13" ht="12.75">
      <c r="A116" t="s">
        <v>117</v>
      </c>
      <c r="B116" t="s">
        <v>118</v>
      </c>
      <c r="C116" s="4">
        <f t="shared" si="15"/>
        <v>1934.5919999999999</v>
      </c>
      <c r="D116" s="4">
        <v>693.887</v>
      </c>
      <c r="E116" s="4">
        <v>415.179</v>
      </c>
      <c r="F116" s="4">
        <v>301.203</v>
      </c>
      <c r="G116" s="4">
        <v>0</v>
      </c>
      <c r="H116" s="4">
        <v>233.747</v>
      </c>
      <c r="I116" s="4">
        <v>0</v>
      </c>
      <c r="J116" s="4">
        <v>0</v>
      </c>
      <c r="K116" s="4">
        <v>0</v>
      </c>
      <c r="L116" s="4">
        <v>290.576</v>
      </c>
      <c r="M116" s="4">
        <v>0</v>
      </c>
    </row>
    <row r="117" spans="1:13" ht="12.75">
      <c r="A117" t="s">
        <v>117</v>
      </c>
      <c r="B117" t="s">
        <v>119</v>
      </c>
      <c r="C117" s="4">
        <f t="shared" si="15"/>
        <v>3907.8970000000004</v>
      </c>
      <c r="D117" s="4">
        <v>1327.896</v>
      </c>
      <c r="E117" s="4">
        <v>476.789</v>
      </c>
      <c r="F117" s="4">
        <v>356.525</v>
      </c>
      <c r="G117" s="4">
        <v>33.033</v>
      </c>
      <c r="H117" s="4">
        <v>266.312</v>
      </c>
      <c r="I117" s="4">
        <v>0</v>
      </c>
      <c r="J117" s="4">
        <v>0</v>
      </c>
      <c r="K117" s="4">
        <v>58.579</v>
      </c>
      <c r="L117" s="4">
        <v>1309.18</v>
      </c>
      <c r="M117" s="4">
        <v>79.583</v>
      </c>
    </row>
    <row r="118" spans="1:13" ht="12.75">
      <c r="A118" t="s">
        <v>117</v>
      </c>
      <c r="B118" t="s">
        <v>120</v>
      </c>
      <c r="C118" s="4">
        <f t="shared" si="15"/>
        <v>276.82399999999996</v>
      </c>
      <c r="D118" s="4">
        <v>0</v>
      </c>
      <c r="E118" s="4">
        <v>0</v>
      </c>
      <c r="F118" s="4">
        <v>130.761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146.063</v>
      </c>
      <c r="M118" s="4">
        <v>0</v>
      </c>
    </row>
    <row r="119" spans="1:13" ht="12.75">
      <c r="A119" t="s">
        <v>117</v>
      </c>
      <c r="B119" t="s">
        <v>21</v>
      </c>
      <c r="C119" s="4">
        <f t="shared" si="15"/>
        <v>8879.552</v>
      </c>
      <c r="D119" s="4">
        <v>4271.446</v>
      </c>
      <c r="E119" s="4">
        <v>3053.81</v>
      </c>
      <c r="F119" s="4">
        <v>202.707</v>
      </c>
      <c r="G119" s="4">
        <v>0</v>
      </c>
      <c r="H119" s="4">
        <v>859.461</v>
      </c>
      <c r="I119" s="4">
        <v>0</v>
      </c>
      <c r="J119" s="4">
        <v>0</v>
      </c>
      <c r="K119" s="4">
        <v>0</v>
      </c>
      <c r="L119" s="4">
        <v>470.895</v>
      </c>
      <c r="M119" s="4">
        <v>21.233</v>
      </c>
    </row>
    <row r="120" spans="1:13" ht="12.75">
      <c r="A120" t="s">
        <v>117</v>
      </c>
      <c r="B120" s="6" t="s">
        <v>121</v>
      </c>
      <c r="C120" s="7">
        <f t="shared" si="15"/>
        <v>2894</v>
      </c>
      <c r="D120" s="7">
        <v>797</v>
      </c>
      <c r="E120" s="7">
        <v>364</v>
      </c>
      <c r="F120" s="7">
        <v>177</v>
      </c>
      <c r="G120" s="7">
        <v>37</v>
      </c>
      <c r="H120" s="7">
        <v>290</v>
      </c>
      <c r="I120" s="7">
        <v>0</v>
      </c>
      <c r="J120" s="7">
        <v>0</v>
      </c>
      <c r="K120" s="7">
        <v>54</v>
      </c>
      <c r="L120" s="7">
        <v>1175</v>
      </c>
      <c r="M120" s="7">
        <v>0</v>
      </c>
    </row>
    <row r="121" spans="1:13" ht="12.75">
      <c r="A121" s="5" t="s">
        <v>122</v>
      </c>
      <c r="C121" s="3">
        <f>+C115+C116+C117+C118+C119+C120</f>
        <v>19440.196</v>
      </c>
      <c r="D121" s="3">
        <f>+D115+D116+D117+D118+D119+D120</f>
        <v>7675.909</v>
      </c>
      <c r="E121" s="3">
        <f aca="true" t="shared" si="25" ref="E121:M121">+E115+E116+E117+E118+E119+E120</f>
        <v>4578.199</v>
      </c>
      <c r="F121" s="3">
        <f t="shared" si="25"/>
        <v>1514.1280000000002</v>
      </c>
      <c r="G121" s="3">
        <f t="shared" si="25"/>
        <v>70.033</v>
      </c>
      <c r="H121" s="3">
        <f t="shared" si="25"/>
        <v>1752.0700000000002</v>
      </c>
      <c r="I121" s="3">
        <f t="shared" si="25"/>
        <v>0</v>
      </c>
      <c r="J121" s="3">
        <f t="shared" si="25"/>
        <v>0</v>
      </c>
      <c r="K121" s="3">
        <f t="shared" si="25"/>
        <v>112.57900000000001</v>
      </c>
      <c r="L121" s="3">
        <f t="shared" si="25"/>
        <v>3630.25</v>
      </c>
      <c r="M121" s="3">
        <f t="shared" si="25"/>
        <v>107.028</v>
      </c>
    </row>
    <row r="122" spans="1:13" ht="12.75">
      <c r="A122" t="s">
        <v>123</v>
      </c>
      <c r="B122" t="s">
        <v>124</v>
      </c>
      <c r="C122" s="4">
        <f t="shared" si="15"/>
        <v>567.671</v>
      </c>
      <c r="D122" s="4">
        <v>143.341</v>
      </c>
      <c r="E122" s="4">
        <v>30.465</v>
      </c>
      <c r="F122" s="4">
        <v>158.466</v>
      </c>
      <c r="G122" s="4">
        <v>0</v>
      </c>
      <c r="H122" s="4">
        <v>58.014</v>
      </c>
      <c r="I122" s="4">
        <v>0</v>
      </c>
      <c r="J122" s="4">
        <v>0</v>
      </c>
      <c r="K122" s="4">
        <v>18.665</v>
      </c>
      <c r="L122" s="4">
        <v>158.72</v>
      </c>
      <c r="M122" s="4">
        <v>0</v>
      </c>
    </row>
    <row r="123" spans="1:13" ht="12.75">
      <c r="A123" t="s">
        <v>123</v>
      </c>
      <c r="B123" t="s">
        <v>125</v>
      </c>
      <c r="C123" s="4">
        <f t="shared" si="15"/>
        <v>1478.719</v>
      </c>
      <c r="D123" s="4">
        <v>310.023</v>
      </c>
      <c r="E123" s="4">
        <v>81.477</v>
      </c>
      <c r="F123" s="4">
        <v>0</v>
      </c>
      <c r="G123" s="4">
        <v>0</v>
      </c>
      <c r="H123" s="4">
        <v>75.415</v>
      </c>
      <c r="I123" s="4">
        <v>0</v>
      </c>
      <c r="J123" s="4">
        <v>0</v>
      </c>
      <c r="K123" s="4">
        <v>0</v>
      </c>
      <c r="L123" s="4">
        <v>1011.804</v>
      </c>
      <c r="M123" s="4">
        <v>0</v>
      </c>
    </row>
    <row r="124" spans="1:13" ht="12.75">
      <c r="A124" t="s">
        <v>123</v>
      </c>
      <c r="B124" t="s">
        <v>126</v>
      </c>
      <c r="C124" s="4">
        <f t="shared" si="15"/>
        <v>22060.739</v>
      </c>
      <c r="D124" s="4">
        <v>10976.799</v>
      </c>
      <c r="E124" s="4">
        <v>4650.232</v>
      </c>
      <c r="F124" s="4">
        <v>1460.998</v>
      </c>
      <c r="G124" s="4">
        <v>676.247</v>
      </c>
      <c r="H124" s="4">
        <v>2259.956</v>
      </c>
      <c r="I124" s="4">
        <v>0</v>
      </c>
      <c r="J124" s="4">
        <v>0</v>
      </c>
      <c r="K124" s="4">
        <v>648.48</v>
      </c>
      <c r="L124" s="4">
        <v>1136.636</v>
      </c>
      <c r="M124" s="4">
        <v>251.391</v>
      </c>
    </row>
    <row r="125" spans="1:13" ht="12.75">
      <c r="A125" t="s">
        <v>123</v>
      </c>
      <c r="B125" t="s">
        <v>127</v>
      </c>
      <c r="C125" s="4">
        <f t="shared" si="15"/>
        <v>3353.942</v>
      </c>
      <c r="D125" s="4">
        <v>1354.853</v>
      </c>
      <c r="E125" s="4">
        <v>842.977</v>
      </c>
      <c r="F125" s="4">
        <v>223.668</v>
      </c>
      <c r="G125" s="4">
        <v>34.769</v>
      </c>
      <c r="H125" s="4">
        <v>299.694</v>
      </c>
      <c r="I125" s="4">
        <v>0</v>
      </c>
      <c r="J125" s="4">
        <v>0</v>
      </c>
      <c r="K125" s="4">
        <v>0</v>
      </c>
      <c r="L125" s="4">
        <v>581.221</v>
      </c>
      <c r="M125" s="4">
        <v>16.76</v>
      </c>
    </row>
    <row r="126" spans="1:13" ht="12.75">
      <c r="A126" s="5" t="s">
        <v>128</v>
      </c>
      <c r="C126" s="3">
        <f t="shared" si="15"/>
        <v>27461.071000000007</v>
      </c>
      <c r="D126" s="3">
        <f>+D122+D123+D124+D125</f>
        <v>12785.016</v>
      </c>
      <c r="E126" s="3">
        <f aca="true" t="shared" si="26" ref="E126:M126">+E122+E123+E124+E125</f>
        <v>5605.151</v>
      </c>
      <c r="F126" s="3">
        <f t="shared" si="26"/>
        <v>1843.132</v>
      </c>
      <c r="G126" s="3">
        <f t="shared" si="26"/>
        <v>711.016</v>
      </c>
      <c r="H126" s="3">
        <f t="shared" si="26"/>
        <v>2693.079</v>
      </c>
      <c r="I126" s="3">
        <f t="shared" si="26"/>
        <v>0</v>
      </c>
      <c r="J126" s="3">
        <f t="shared" si="26"/>
        <v>0</v>
      </c>
      <c r="K126" s="3">
        <f t="shared" si="26"/>
        <v>667.145</v>
      </c>
      <c r="L126" s="3">
        <f t="shared" si="26"/>
        <v>2888.381</v>
      </c>
      <c r="M126" s="3">
        <f t="shared" si="26"/>
        <v>268.151</v>
      </c>
    </row>
    <row r="127" spans="1:13" ht="12.75">
      <c r="A127" t="s">
        <v>129</v>
      </c>
      <c r="B127" t="s">
        <v>130</v>
      </c>
      <c r="C127" s="4">
        <f t="shared" si="15"/>
        <v>5620.611</v>
      </c>
      <c r="D127" s="4">
        <v>1911.065</v>
      </c>
      <c r="E127" s="4">
        <v>799.637</v>
      </c>
      <c r="F127" s="4">
        <v>1761.174</v>
      </c>
      <c r="G127" s="4">
        <v>88.86</v>
      </c>
      <c r="H127" s="4">
        <v>547.528</v>
      </c>
      <c r="I127" s="4">
        <v>0</v>
      </c>
      <c r="J127" s="4">
        <v>0</v>
      </c>
      <c r="K127" s="4">
        <v>120.789</v>
      </c>
      <c r="L127" s="4">
        <v>386.418</v>
      </c>
      <c r="M127" s="4">
        <v>5.14</v>
      </c>
    </row>
    <row r="128" spans="1:13" ht="12.75">
      <c r="A128" t="s">
        <v>129</v>
      </c>
      <c r="B128" t="s">
        <v>131</v>
      </c>
      <c r="C128" s="4">
        <f t="shared" si="15"/>
        <v>8875.637999999999</v>
      </c>
      <c r="D128" s="4">
        <v>1867.951</v>
      </c>
      <c r="E128" s="4">
        <v>854.75</v>
      </c>
      <c r="F128" s="4">
        <v>4669.707</v>
      </c>
      <c r="G128" s="4">
        <v>31.782</v>
      </c>
      <c r="H128" s="4">
        <v>507.785</v>
      </c>
      <c r="I128" s="4">
        <v>0</v>
      </c>
      <c r="J128" s="4">
        <v>0</v>
      </c>
      <c r="K128" s="4">
        <v>30.847</v>
      </c>
      <c r="L128" s="4">
        <v>899.238</v>
      </c>
      <c r="M128" s="4">
        <v>13.578</v>
      </c>
    </row>
    <row r="129" spans="1:13" ht="12.75">
      <c r="A129" t="s">
        <v>129</v>
      </c>
      <c r="B129" t="s">
        <v>132</v>
      </c>
      <c r="C129" s="4">
        <f t="shared" si="15"/>
        <v>2592.646</v>
      </c>
      <c r="D129" s="4">
        <v>1160.362</v>
      </c>
      <c r="E129" s="4">
        <v>467.327</v>
      </c>
      <c r="F129" s="4">
        <v>261.49</v>
      </c>
      <c r="G129" s="4">
        <v>24.113</v>
      </c>
      <c r="H129" s="4">
        <v>396.348</v>
      </c>
      <c r="I129" s="4">
        <v>0</v>
      </c>
      <c r="J129" s="4">
        <v>0</v>
      </c>
      <c r="K129" s="4">
        <v>0</v>
      </c>
      <c r="L129" s="4">
        <v>283.006</v>
      </c>
      <c r="M129" s="4">
        <v>0</v>
      </c>
    </row>
    <row r="130" spans="1:13" ht="12.75">
      <c r="A130" t="s">
        <v>129</v>
      </c>
      <c r="B130" t="s">
        <v>133</v>
      </c>
      <c r="C130" s="4">
        <f t="shared" si="15"/>
        <v>1980.408</v>
      </c>
      <c r="D130" s="4">
        <v>719.622</v>
      </c>
      <c r="E130" s="4">
        <v>354.667</v>
      </c>
      <c r="F130" s="4">
        <v>0</v>
      </c>
      <c r="G130" s="4">
        <v>0</v>
      </c>
      <c r="H130" s="4">
        <v>237.868</v>
      </c>
      <c r="I130" s="4">
        <v>0</v>
      </c>
      <c r="J130" s="4">
        <v>0</v>
      </c>
      <c r="K130" s="4">
        <v>58.377</v>
      </c>
      <c r="L130" s="4">
        <v>609.874</v>
      </c>
      <c r="M130" s="4">
        <v>0</v>
      </c>
    </row>
    <row r="131" spans="1:13" ht="12.75">
      <c r="A131" t="s">
        <v>129</v>
      </c>
      <c r="B131" t="s">
        <v>134</v>
      </c>
      <c r="C131" s="4">
        <f t="shared" si="15"/>
        <v>1804.1840000000002</v>
      </c>
      <c r="D131" s="4">
        <v>249.501</v>
      </c>
      <c r="E131" s="4">
        <v>143.499</v>
      </c>
      <c r="F131" s="4">
        <v>690.166</v>
      </c>
      <c r="G131" s="4">
        <v>0</v>
      </c>
      <c r="H131" s="4">
        <v>317.386</v>
      </c>
      <c r="I131" s="4">
        <v>0</v>
      </c>
      <c r="J131" s="4">
        <v>0</v>
      </c>
      <c r="K131" s="4">
        <v>0</v>
      </c>
      <c r="L131" s="4">
        <v>403.632</v>
      </c>
      <c r="M131" s="4">
        <v>0</v>
      </c>
    </row>
    <row r="132" spans="1:13" ht="12.75">
      <c r="A132" t="s">
        <v>129</v>
      </c>
      <c r="B132" t="s">
        <v>135</v>
      </c>
      <c r="C132" s="4">
        <f t="shared" si="15"/>
        <v>807.6289999999999</v>
      </c>
      <c r="D132" s="4">
        <v>400.682</v>
      </c>
      <c r="E132" s="4">
        <v>92.124</v>
      </c>
      <c r="F132" s="4">
        <v>53.708</v>
      </c>
      <c r="G132" s="4">
        <v>0</v>
      </c>
      <c r="H132" s="4">
        <v>164.238</v>
      </c>
      <c r="I132" s="4">
        <v>0</v>
      </c>
      <c r="J132" s="4">
        <v>0</v>
      </c>
      <c r="K132" s="4">
        <v>0</v>
      </c>
      <c r="L132" s="4">
        <v>96.877</v>
      </c>
      <c r="M132" s="4">
        <v>0</v>
      </c>
    </row>
    <row r="133" spans="1:13" ht="12.75">
      <c r="A133" t="s">
        <v>129</v>
      </c>
      <c r="B133" t="s">
        <v>136</v>
      </c>
      <c r="C133" s="4">
        <f t="shared" si="15"/>
        <v>1511.502</v>
      </c>
      <c r="D133" s="4">
        <v>402.115</v>
      </c>
      <c r="E133" s="4">
        <v>150.064</v>
      </c>
      <c r="F133" s="4">
        <v>209.195</v>
      </c>
      <c r="G133" s="4">
        <v>0</v>
      </c>
      <c r="H133" s="4">
        <v>345.398</v>
      </c>
      <c r="I133" s="4">
        <v>0</v>
      </c>
      <c r="J133" s="4">
        <v>0</v>
      </c>
      <c r="K133" s="4">
        <v>41.624</v>
      </c>
      <c r="L133" s="4">
        <v>350.92</v>
      </c>
      <c r="M133" s="4">
        <v>12.186</v>
      </c>
    </row>
    <row r="134" spans="1:13" ht="12.75">
      <c r="A134" t="s">
        <v>129</v>
      </c>
      <c r="B134" t="s">
        <v>137</v>
      </c>
      <c r="C134" s="4">
        <f t="shared" si="15"/>
        <v>5988.057000000001</v>
      </c>
      <c r="D134" s="4">
        <v>1778.883</v>
      </c>
      <c r="E134" s="4">
        <v>530.789</v>
      </c>
      <c r="F134" s="4">
        <v>1666.919</v>
      </c>
      <c r="G134" s="4">
        <v>0</v>
      </c>
      <c r="H134" s="4">
        <v>337.381</v>
      </c>
      <c r="I134" s="4">
        <v>0</v>
      </c>
      <c r="J134" s="4">
        <v>0</v>
      </c>
      <c r="K134" s="4">
        <v>146.586</v>
      </c>
      <c r="L134" s="4">
        <v>1527.499</v>
      </c>
      <c r="M134" s="4">
        <v>0</v>
      </c>
    </row>
    <row r="135" spans="1:13" ht="12.75">
      <c r="A135" t="s">
        <v>129</v>
      </c>
      <c r="B135" t="s">
        <v>138</v>
      </c>
      <c r="C135" s="4">
        <f t="shared" si="15"/>
        <v>1407.862</v>
      </c>
      <c r="D135" s="4">
        <v>288.793</v>
      </c>
      <c r="E135" s="4">
        <v>174.94</v>
      </c>
      <c r="F135" s="4">
        <v>49.31</v>
      </c>
      <c r="G135" s="4">
        <v>0</v>
      </c>
      <c r="H135" s="4">
        <v>67.381</v>
      </c>
      <c r="I135" s="4">
        <v>0</v>
      </c>
      <c r="J135" s="4">
        <v>0</v>
      </c>
      <c r="K135" s="4">
        <v>0</v>
      </c>
      <c r="L135" s="4">
        <v>827.438</v>
      </c>
      <c r="M135" s="4">
        <v>0</v>
      </c>
    </row>
    <row r="136" spans="1:13" ht="12.75">
      <c r="A136" t="s">
        <v>129</v>
      </c>
      <c r="B136" t="s">
        <v>139</v>
      </c>
      <c r="C136" s="4">
        <f aca="true" t="shared" si="27" ref="C136:C201">SUM(D136:M136)</f>
        <v>146.424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146.424</v>
      </c>
      <c r="M136" s="4">
        <v>0</v>
      </c>
    </row>
    <row r="137" spans="1:13" ht="12.75">
      <c r="A137" t="s">
        <v>129</v>
      </c>
      <c r="B137" t="s">
        <v>21</v>
      </c>
      <c r="C137" s="4">
        <f t="shared" si="27"/>
        <v>55591.793</v>
      </c>
      <c r="D137" s="4">
        <v>14239.46</v>
      </c>
      <c r="E137" s="4">
        <v>7004.412</v>
      </c>
      <c r="F137" s="4">
        <v>28975.789</v>
      </c>
      <c r="G137" s="4">
        <v>0</v>
      </c>
      <c r="H137" s="4">
        <v>3018.322</v>
      </c>
      <c r="I137" s="4">
        <v>0</v>
      </c>
      <c r="J137" s="4">
        <v>0</v>
      </c>
      <c r="K137" s="4">
        <v>0</v>
      </c>
      <c r="L137" s="4">
        <v>2293.218</v>
      </c>
      <c r="M137" s="4">
        <v>60.592</v>
      </c>
    </row>
    <row r="138" spans="1:13" ht="12.75">
      <c r="A138" s="5" t="s">
        <v>140</v>
      </c>
      <c r="C138" s="3">
        <f t="shared" si="27"/>
        <v>86326.75399999999</v>
      </c>
      <c r="D138" s="3">
        <f>+D127+D128+D129+D130+D131+D132+D133+D134+D135+D136+D137</f>
        <v>23018.434</v>
      </c>
      <c r="E138" s="3">
        <f aca="true" t="shared" si="28" ref="E138:M138">+E127+E128+E129+E130+E131+E132+E133+E134+E135+E136+E137</f>
        <v>10572.208999999999</v>
      </c>
      <c r="F138" s="3">
        <f t="shared" si="28"/>
        <v>38337.458</v>
      </c>
      <c r="G138" s="3">
        <f t="shared" si="28"/>
        <v>144.755</v>
      </c>
      <c r="H138" s="3">
        <f t="shared" si="28"/>
        <v>5939.635</v>
      </c>
      <c r="I138" s="3">
        <f t="shared" si="28"/>
        <v>0</v>
      </c>
      <c r="J138" s="3">
        <f t="shared" si="28"/>
        <v>0</v>
      </c>
      <c r="K138" s="3">
        <f t="shared" si="28"/>
        <v>398.223</v>
      </c>
      <c r="L138" s="3">
        <f t="shared" si="28"/>
        <v>7824.544</v>
      </c>
      <c r="M138" s="3">
        <f t="shared" si="28"/>
        <v>91.496</v>
      </c>
    </row>
    <row r="139" spans="1:13" ht="12.75">
      <c r="A139" t="s">
        <v>141</v>
      </c>
      <c r="B139" t="s">
        <v>21</v>
      </c>
      <c r="C139" s="4">
        <f t="shared" si="27"/>
        <v>13192.090000000002</v>
      </c>
      <c r="D139" s="4">
        <v>5538.976</v>
      </c>
      <c r="E139" s="4">
        <v>4658.474</v>
      </c>
      <c r="F139" s="4">
        <v>1372.467</v>
      </c>
      <c r="G139" s="4">
        <v>0</v>
      </c>
      <c r="H139" s="4">
        <v>394.95</v>
      </c>
      <c r="I139" s="4">
        <v>0</v>
      </c>
      <c r="J139" s="4">
        <v>0</v>
      </c>
      <c r="K139" s="4">
        <v>0</v>
      </c>
      <c r="L139" s="4">
        <v>1197.827</v>
      </c>
      <c r="M139" s="4">
        <v>29.396</v>
      </c>
    </row>
    <row r="140" spans="1:13" ht="12.75">
      <c r="A140" s="5" t="s">
        <v>142</v>
      </c>
      <c r="C140" s="3">
        <f t="shared" si="27"/>
        <v>13192.090000000002</v>
      </c>
      <c r="D140" s="3">
        <f>+D139</f>
        <v>5538.976</v>
      </c>
      <c r="E140" s="3">
        <f aca="true" t="shared" si="29" ref="E140:M140">+E139</f>
        <v>4658.474</v>
      </c>
      <c r="F140" s="3">
        <f t="shared" si="29"/>
        <v>1372.467</v>
      </c>
      <c r="G140" s="3">
        <f t="shared" si="29"/>
        <v>0</v>
      </c>
      <c r="H140" s="3">
        <f t="shared" si="29"/>
        <v>394.95</v>
      </c>
      <c r="I140" s="3">
        <f t="shared" si="29"/>
        <v>0</v>
      </c>
      <c r="J140" s="3">
        <f t="shared" si="29"/>
        <v>0</v>
      </c>
      <c r="K140" s="3">
        <f t="shared" si="29"/>
        <v>0</v>
      </c>
      <c r="L140" s="3">
        <f t="shared" si="29"/>
        <v>1197.827</v>
      </c>
      <c r="M140" s="3">
        <f t="shared" si="29"/>
        <v>29.396</v>
      </c>
    </row>
    <row r="141" spans="1:13" ht="12.75">
      <c r="A141" t="s">
        <v>143</v>
      </c>
      <c r="B141" t="s">
        <v>144</v>
      </c>
      <c r="C141" s="4">
        <f t="shared" si="27"/>
        <v>2093.0550000000003</v>
      </c>
      <c r="D141" s="4">
        <v>825.21</v>
      </c>
      <c r="E141" s="4">
        <v>272.878</v>
      </c>
      <c r="F141" s="4">
        <v>780.838</v>
      </c>
      <c r="G141" s="4">
        <v>0</v>
      </c>
      <c r="H141" s="4">
        <v>114.322</v>
      </c>
      <c r="I141" s="4">
        <v>0</v>
      </c>
      <c r="J141" s="4">
        <v>0</v>
      </c>
      <c r="K141" s="4">
        <v>33.566</v>
      </c>
      <c r="L141" s="4">
        <v>62.448</v>
      </c>
      <c r="M141" s="4">
        <v>3.793</v>
      </c>
    </row>
    <row r="142" spans="1:13" ht="12.75">
      <c r="A142" t="s">
        <v>143</v>
      </c>
      <c r="B142" t="s">
        <v>145</v>
      </c>
      <c r="C142" s="4">
        <f t="shared" si="27"/>
        <v>1024.248</v>
      </c>
      <c r="D142" s="4">
        <v>378.85</v>
      </c>
      <c r="E142" s="4">
        <v>277.195</v>
      </c>
      <c r="F142" s="4">
        <v>0</v>
      </c>
      <c r="G142" s="4">
        <v>0</v>
      </c>
      <c r="H142" s="4">
        <v>60.071</v>
      </c>
      <c r="I142" s="4">
        <v>0</v>
      </c>
      <c r="J142" s="4">
        <v>0</v>
      </c>
      <c r="K142" s="4">
        <v>27.772</v>
      </c>
      <c r="L142" s="4">
        <v>280.36</v>
      </c>
      <c r="M142" s="4">
        <v>0</v>
      </c>
    </row>
    <row r="143" spans="1:13" ht="12.75">
      <c r="A143" t="s">
        <v>143</v>
      </c>
      <c r="B143" t="s">
        <v>146</v>
      </c>
      <c r="C143" s="4">
        <f t="shared" si="27"/>
        <v>2513.618</v>
      </c>
      <c r="D143" s="4">
        <v>725.95</v>
      </c>
      <c r="E143" s="4">
        <v>286.395</v>
      </c>
      <c r="F143" s="4">
        <v>14.375</v>
      </c>
      <c r="G143" s="4">
        <v>8.432</v>
      </c>
      <c r="H143" s="4">
        <v>169.065</v>
      </c>
      <c r="I143" s="4">
        <v>0</v>
      </c>
      <c r="J143" s="4">
        <v>0</v>
      </c>
      <c r="K143" s="4">
        <v>69.147</v>
      </c>
      <c r="L143" s="4">
        <v>1196.72</v>
      </c>
      <c r="M143" s="4">
        <v>43.534</v>
      </c>
    </row>
    <row r="144" spans="1:13" ht="12.75">
      <c r="A144" t="s">
        <v>143</v>
      </c>
      <c r="B144" t="s">
        <v>147</v>
      </c>
      <c r="C144" s="4">
        <f t="shared" si="27"/>
        <v>1548.774</v>
      </c>
      <c r="D144" s="4">
        <v>284.465</v>
      </c>
      <c r="E144" s="4">
        <v>179.215</v>
      </c>
      <c r="F144" s="4">
        <v>0</v>
      </c>
      <c r="G144" s="4">
        <v>4.219</v>
      </c>
      <c r="H144" s="4">
        <v>92.973</v>
      </c>
      <c r="I144" s="4">
        <v>0</v>
      </c>
      <c r="J144" s="4">
        <v>0</v>
      </c>
      <c r="K144" s="4">
        <v>49.299</v>
      </c>
      <c r="L144" s="4">
        <v>938.603</v>
      </c>
      <c r="M144" s="4">
        <v>0</v>
      </c>
    </row>
    <row r="145" spans="1:13" ht="12.75">
      <c r="A145" t="s">
        <v>143</v>
      </c>
      <c r="B145" t="s">
        <v>148</v>
      </c>
      <c r="C145" s="4">
        <f t="shared" si="27"/>
        <v>778.029</v>
      </c>
      <c r="D145" s="4">
        <v>0</v>
      </c>
      <c r="E145" s="4">
        <v>208.555</v>
      </c>
      <c r="F145" s="4">
        <v>102.82</v>
      </c>
      <c r="G145" s="4">
        <v>0</v>
      </c>
      <c r="H145" s="4">
        <v>0</v>
      </c>
      <c r="I145" s="4">
        <v>0</v>
      </c>
      <c r="J145" s="4">
        <v>0</v>
      </c>
      <c r="K145" s="4">
        <v>4.946</v>
      </c>
      <c r="L145" s="4">
        <v>456.266</v>
      </c>
      <c r="M145" s="4">
        <v>5.442</v>
      </c>
    </row>
    <row r="146" spans="1:13" ht="12.75">
      <c r="A146" t="s">
        <v>143</v>
      </c>
      <c r="B146" t="s">
        <v>149</v>
      </c>
      <c r="C146" s="4">
        <f t="shared" si="27"/>
        <v>997.241</v>
      </c>
      <c r="D146" s="4">
        <v>75.327</v>
      </c>
      <c r="E146" s="4">
        <v>613.936</v>
      </c>
      <c r="F146" s="4">
        <v>0</v>
      </c>
      <c r="G146" s="4">
        <v>0</v>
      </c>
      <c r="H146" s="4">
        <v>30.597</v>
      </c>
      <c r="I146" s="4">
        <v>0</v>
      </c>
      <c r="J146" s="4">
        <v>0</v>
      </c>
      <c r="K146" s="4">
        <v>13.098</v>
      </c>
      <c r="L146" s="4">
        <v>264.283</v>
      </c>
      <c r="M146" s="4">
        <v>0</v>
      </c>
    </row>
    <row r="147" spans="1:13" ht="12.75">
      <c r="A147" t="s">
        <v>143</v>
      </c>
      <c r="B147" t="s">
        <v>111</v>
      </c>
      <c r="C147" s="4">
        <f t="shared" si="27"/>
        <v>148.299</v>
      </c>
      <c r="D147" s="4">
        <v>0</v>
      </c>
      <c r="E147" s="4">
        <v>100.403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47.896</v>
      </c>
      <c r="M147" s="4">
        <v>0</v>
      </c>
    </row>
    <row r="148" spans="1:13" ht="12.75">
      <c r="A148" t="s">
        <v>143</v>
      </c>
      <c r="B148" t="s">
        <v>21</v>
      </c>
      <c r="C148" s="4">
        <f t="shared" si="27"/>
        <v>141140.514</v>
      </c>
      <c r="D148" s="4">
        <v>63971.537</v>
      </c>
      <c r="E148" s="4">
        <v>38359.24</v>
      </c>
      <c r="F148" s="4">
        <v>29693.228</v>
      </c>
      <c r="G148" s="4">
        <v>0</v>
      </c>
      <c r="H148" s="4">
        <v>7122.938</v>
      </c>
      <c r="I148" s="4">
        <v>0</v>
      </c>
      <c r="J148" s="4">
        <v>0</v>
      </c>
      <c r="K148" s="4">
        <v>0</v>
      </c>
      <c r="L148" s="4">
        <v>1531.541</v>
      </c>
      <c r="M148" s="4">
        <v>462.03</v>
      </c>
    </row>
    <row r="149" spans="1:13" ht="12.75">
      <c r="A149" t="s">
        <v>143</v>
      </c>
      <c r="B149" t="s">
        <v>41</v>
      </c>
      <c r="C149" s="4">
        <f t="shared" si="27"/>
        <v>14569.119999999999</v>
      </c>
      <c r="D149" s="4">
        <v>0</v>
      </c>
      <c r="E149" s="4">
        <v>3960.72</v>
      </c>
      <c r="F149" s="4">
        <v>10608.4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</row>
    <row r="150" spans="1:13" ht="12.75">
      <c r="A150" s="5" t="s">
        <v>150</v>
      </c>
      <c r="C150" s="3">
        <f t="shared" si="27"/>
        <v>164812.898</v>
      </c>
      <c r="D150" s="3">
        <f>+D141+D142+D143+D144+D145+D146+D147+D148+D149</f>
        <v>66261.33899999999</v>
      </c>
      <c r="E150" s="3">
        <f aca="true" t="shared" si="30" ref="E150:M150">+E141+E142+E143+E144+E145+E146+E147+E148+E149</f>
        <v>44258.537</v>
      </c>
      <c r="F150" s="3">
        <f t="shared" si="30"/>
        <v>41199.661</v>
      </c>
      <c r="G150" s="3">
        <f t="shared" si="30"/>
        <v>12.651</v>
      </c>
      <c r="H150" s="3">
        <f t="shared" si="30"/>
        <v>7589.966</v>
      </c>
      <c r="I150" s="3">
        <f t="shared" si="30"/>
        <v>0</v>
      </c>
      <c r="J150" s="3">
        <f t="shared" si="30"/>
        <v>0</v>
      </c>
      <c r="K150" s="3">
        <f t="shared" si="30"/>
        <v>197.82800000000003</v>
      </c>
      <c r="L150" s="3">
        <f t="shared" si="30"/>
        <v>4778.117</v>
      </c>
      <c r="M150" s="3">
        <f t="shared" si="30"/>
        <v>514.799</v>
      </c>
    </row>
    <row r="151" spans="1:13" ht="12.75">
      <c r="A151" t="s">
        <v>151</v>
      </c>
      <c r="B151" t="s">
        <v>120</v>
      </c>
      <c r="C151" s="4">
        <f t="shared" si="27"/>
        <v>3454.598</v>
      </c>
      <c r="D151" s="4">
        <v>219.834</v>
      </c>
      <c r="E151" s="4">
        <v>138.226</v>
      </c>
      <c r="F151" s="4">
        <v>975.766</v>
      </c>
      <c r="G151" s="4">
        <v>0</v>
      </c>
      <c r="H151" s="4">
        <v>65.876</v>
      </c>
      <c r="I151" s="4">
        <v>0</v>
      </c>
      <c r="J151" s="4">
        <v>0</v>
      </c>
      <c r="K151" s="4">
        <v>0</v>
      </c>
      <c r="L151" s="4">
        <v>2054.896</v>
      </c>
      <c r="M151" s="4">
        <v>0</v>
      </c>
    </row>
    <row r="152" spans="1:13" ht="12.75">
      <c r="A152" t="s">
        <v>151</v>
      </c>
      <c r="B152" t="s">
        <v>21</v>
      </c>
      <c r="C152" s="4">
        <f t="shared" si="27"/>
        <v>13196.086000000001</v>
      </c>
      <c r="D152" s="4">
        <v>6395.298</v>
      </c>
      <c r="E152" s="4">
        <v>3881.371</v>
      </c>
      <c r="F152" s="4">
        <v>1565.563</v>
      </c>
      <c r="G152" s="4">
        <v>0</v>
      </c>
      <c r="H152" s="4">
        <v>1007.002</v>
      </c>
      <c r="I152" s="4">
        <v>0</v>
      </c>
      <c r="J152" s="4">
        <v>0</v>
      </c>
      <c r="K152" s="4">
        <v>0</v>
      </c>
      <c r="L152" s="4">
        <v>306.449</v>
      </c>
      <c r="M152" s="4">
        <v>40.403</v>
      </c>
    </row>
    <row r="153" spans="1:13" ht="12.75">
      <c r="A153" t="s">
        <v>151</v>
      </c>
      <c r="B153" t="s">
        <v>21</v>
      </c>
      <c r="C153" s="4">
        <f t="shared" si="27"/>
        <v>4907.74</v>
      </c>
      <c r="D153" s="4">
        <v>2606.798</v>
      </c>
      <c r="E153" s="4">
        <v>1446.504</v>
      </c>
      <c r="F153" s="4">
        <v>304.333</v>
      </c>
      <c r="G153" s="4">
        <v>0</v>
      </c>
      <c r="H153" s="4">
        <v>415.054</v>
      </c>
      <c r="I153" s="4">
        <v>0</v>
      </c>
      <c r="J153" s="4">
        <v>0</v>
      </c>
      <c r="K153" s="4">
        <v>0</v>
      </c>
      <c r="L153" s="4">
        <v>116.023</v>
      </c>
      <c r="M153" s="4">
        <v>19.028</v>
      </c>
    </row>
    <row r="154" spans="1:13" ht="12.75">
      <c r="A154" t="s">
        <v>151</v>
      </c>
      <c r="B154" t="s">
        <v>112</v>
      </c>
      <c r="C154" s="4">
        <f t="shared" si="27"/>
        <v>668.636</v>
      </c>
      <c r="D154" s="4">
        <v>94.02</v>
      </c>
      <c r="E154" s="4">
        <v>398.756</v>
      </c>
      <c r="F154" s="4">
        <v>0</v>
      </c>
      <c r="G154" s="4">
        <v>0</v>
      </c>
      <c r="H154" s="4">
        <v>29.39</v>
      </c>
      <c r="I154" s="4">
        <v>0</v>
      </c>
      <c r="J154" s="4">
        <v>0</v>
      </c>
      <c r="K154" s="4">
        <v>0</v>
      </c>
      <c r="L154" s="4">
        <v>146.47</v>
      </c>
      <c r="M154" s="4">
        <v>0</v>
      </c>
    </row>
    <row r="155" spans="1:13" ht="12.75">
      <c r="A155" t="s">
        <v>151</v>
      </c>
      <c r="B155" t="s">
        <v>21</v>
      </c>
      <c r="C155" s="4">
        <f t="shared" si="27"/>
        <v>3928.734</v>
      </c>
      <c r="D155" s="4">
        <v>1828.522</v>
      </c>
      <c r="E155" s="4">
        <v>868.485</v>
      </c>
      <c r="F155" s="4">
        <v>548.573</v>
      </c>
      <c r="G155" s="4">
        <v>0</v>
      </c>
      <c r="H155" s="4">
        <v>315.553</v>
      </c>
      <c r="I155" s="4">
        <v>0</v>
      </c>
      <c r="J155" s="4">
        <v>0</v>
      </c>
      <c r="K155" s="4">
        <v>0</v>
      </c>
      <c r="L155" s="4">
        <v>345.406</v>
      </c>
      <c r="M155" s="4">
        <v>22.195</v>
      </c>
    </row>
    <row r="156" spans="1:13" ht="12.75">
      <c r="A156" s="5" t="s">
        <v>152</v>
      </c>
      <c r="C156" s="3">
        <f t="shared" si="27"/>
        <v>26155.794</v>
      </c>
      <c r="D156" s="3">
        <f>+D151+D152+D153+D154+D155</f>
        <v>11144.472000000002</v>
      </c>
      <c r="E156" s="3">
        <f aca="true" t="shared" si="31" ref="E156:M156">+E151+E152+E153+E154+E155</f>
        <v>6733.342000000001</v>
      </c>
      <c r="F156" s="3">
        <f t="shared" si="31"/>
        <v>3394.235</v>
      </c>
      <c r="G156" s="3">
        <f t="shared" si="31"/>
        <v>0</v>
      </c>
      <c r="H156" s="3">
        <f t="shared" si="31"/>
        <v>1832.875</v>
      </c>
      <c r="I156" s="3">
        <f t="shared" si="31"/>
        <v>0</v>
      </c>
      <c r="J156" s="3">
        <f t="shared" si="31"/>
        <v>0</v>
      </c>
      <c r="K156" s="3">
        <f t="shared" si="31"/>
        <v>0</v>
      </c>
      <c r="L156" s="3">
        <f t="shared" si="31"/>
        <v>2969.244</v>
      </c>
      <c r="M156" s="3">
        <f t="shared" si="31"/>
        <v>81.626</v>
      </c>
    </row>
    <row r="157" spans="1:13" ht="12.75">
      <c r="A157" t="s">
        <v>153</v>
      </c>
      <c r="B157" t="s">
        <v>120</v>
      </c>
      <c r="C157" s="4">
        <f t="shared" si="27"/>
        <v>561.488</v>
      </c>
      <c r="D157" s="4">
        <v>65.761</v>
      </c>
      <c r="E157" s="4">
        <v>20.937</v>
      </c>
      <c r="F157" s="4">
        <v>73.882</v>
      </c>
      <c r="G157" s="4">
        <v>0</v>
      </c>
      <c r="H157" s="4">
        <v>16.452</v>
      </c>
      <c r="I157" s="4">
        <v>0</v>
      </c>
      <c r="J157" s="4">
        <v>0</v>
      </c>
      <c r="K157" s="4">
        <v>0</v>
      </c>
      <c r="L157" s="4">
        <v>384.456</v>
      </c>
      <c r="M157" s="4">
        <v>0</v>
      </c>
    </row>
    <row r="158" spans="1:13" ht="12.75">
      <c r="A158" t="s">
        <v>153</v>
      </c>
      <c r="B158" t="s">
        <v>108</v>
      </c>
      <c r="C158" s="4">
        <f t="shared" si="27"/>
        <v>2955.965</v>
      </c>
      <c r="D158" s="4">
        <v>1660.131</v>
      </c>
      <c r="E158" s="4">
        <v>480.985</v>
      </c>
      <c r="F158" s="4">
        <v>41.937</v>
      </c>
      <c r="G158" s="4">
        <v>0</v>
      </c>
      <c r="H158" s="4">
        <v>393.569</v>
      </c>
      <c r="I158" s="4">
        <v>0</v>
      </c>
      <c r="J158" s="4">
        <v>0</v>
      </c>
      <c r="K158" s="4">
        <v>66.673</v>
      </c>
      <c r="L158" s="4">
        <v>312.67</v>
      </c>
      <c r="M158" s="4">
        <v>0</v>
      </c>
    </row>
    <row r="159" spans="1:13" ht="12.75">
      <c r="A159" t="s">
        <v>153</v>
      </c>
      <c r="B159" t="s">
        <v>21</v>
      </c>
      <c r="C159" s="4">
        <f t="shared" si="27"/>
        <v>48311.696</v>
      </c>
      <c r="D159" s="4">
        <v>21927.445</v>
      </c>
      <c r="E159" s="4">
        <v>12394.177</v>
      </c>
      <c r="F159" s="4">
        <v>8933.097</v>
      </c>
      <c r="G159" s="4">
        <v>0</v>
      </c>
      <c r="H159" s="4">
        <v>3207.45</v>
      </c>
      <c r="I159" s="4">
        <v>0</v>
      </c>
      <c r="J159" s="4">
        <v>0</v>
      </c>
      <c r="K159" s="4">
        <v>0</v>
      </c>
      <c r="L159" s="4">
        <v>1693.548</v>
      </c>
      <c r="M159" s="4">
        <v>155.979</v>
      </c>
    </row>
    <row r="160" spans="1:13" ht="12.75">
      <c r="A160" t="s">
        <v>153</v>
      </c>
      <c r="B160" t="s">
        <v>154</v>
      </c>
      <c r="C160" s="4">
        <f t="shared" si="27"/>
        <v>12558.624</v>
      </c>
      <c r="D160" s="4">
        <v>945.772</v>
      </c>
      <c r="E160" s="4">
        <v>1193.646</v>
      </c>
      <c r="F160" s="4">
        <v>9137.592</v>
      </c>
      <c r="G160" s="4">
        <v>0</v>
      </c>
      <c r="H160" s="4">
        <v>336.385</v>
      </c>
      <c r="I160" s="4">
        <v>0</v>
      </c>
      <c r="J160" s="4">
        <v>0</v>
      </c>
      <c r="K160" s="4">
        <v>156.106</v>
      </c>
      <c r="L160" s="4">
        <v>789.123</v>
      </c>
      <c r="M160" s="4">
        <v>0</v>
      </c>
    </row>
    <row r="161" spans="1:13" ht="12.75">
      <c r="A161" t="s">
        <v>153</v>
      </c>
      <c r="B161" t="s">
        <v>155</v>
      </c>
      <c r="C161" s="4">
        <f t="shared" si="27"/>
        <v>2904.9900000000007</v>
      </c>
      <c r="D161" s="4">
        <v>1470.036</v>
      </c>
      <c r="E161" s="4">
        <v>378.552</v>
      </c>
      <c r="F161" s="4">
        <v>56.832</v>
      </c>
      <c r="G161" s="4">
        <v>0</v>
      </c>
      <c r="H161" s="4">
        <v>193.332</v>
      </c>
      <c r="I161" s="4">
        <v>0</v>
      </c>
      <c r="J161" s="4">
        <v>0</v>
      </c>
      <c r="K161" s="4">
        <v>33.132</v>
      </c>
      <c r="L161" s="4">
        <v>773.106</v>
      </c>
      <c r="M161" s="4">
        <v>0</v>
      </c>
    </row>
    <row r="162" spans="1:13" ht="12.75">
      <c r="A162" t="s">
        <v>153</v>
      </c>
      <c r="B162" t="s">
        <v>156</v>
      </c>
      <c r="C162" s="4">
        <f t="shared" si="27"/>
        <v>1969.8480000000002</v>
      </c>
      <c r="D162" s="4">
        <v>412.917</v>
      </c>
      <c r="E162" s="4">
        <v>569.642</v>
      </c>
      <c r="F162" s="4">
        <v>0</v>
      </c>
      <c r="G162" s="4">
        <v>0</v>
      </c>
      <c r="H162" s="4">
        <v>85.92</v>
      </c>
      <c r="I162" s="4">
        <v>0</v>
      </c>
      <c r="J162" s="4">
        <v>0</v>
      </c>
      <c r="K162" s="4">
        <v>0</v>
      </c>
      <c r="L162" s="4">
        <v>888.189</v>
      </c>
      <c r="M162" s="4">
        <v>13.18</v>
      </c>
    </row>
    <row r="163" spans="1:13" ht="12.75">
      <c r="A163" t="s">
        <v>153</v>
      </c>
      <c r="B163" t="s">
        <v>157</v>
      </c>
      <c r="C163" s="4">
        <f t="shared" si="27"/>
        <v>407.07900000000006</v>
      </c>
      <c r="D163" s="4">
        <v>253.818</v>
      </c>
      <c r="E163" s="4">
        <v>27.01</v>
      </c>
      <c r="F163" s="4">
        <v>5.961</v>
      </c>
      <c r="G163" s="4">
        <v>0</v>
      </c>
      <c r="H163" s="4">
        <v>98</v>
      </c>
      <c r="I163" s="4">
        <v>0</v>
      </c>
      <c r="J163" s="4">
        <v>0</v>
      </c>
      <c r="K163" s="4">
        <v>0</v>
      </c>
      <c r="L163" s="4">
        <v>22.29</v>
      </c>
      <c r="M163" s="4">
        <v>0</v>
      </c>
    </row>
    <row r="164" spans="1:13" ht="12.75">
      <c r="A164" t="s">
        <v>153</v>
      </c>
      <c r="B164" t="s">
        <v>158</v>
      </c>
      <c r="C164" s="4">
        <f t="shared" si="27"/>
        <v>1446.6609999999998</v>
      </c>
      <c r="D164" s="4">
        <v>372.239</v>
      </c>
      <c r="E164" s="4">
        <v>126.297</v>
      </c>
      <c r="F164" s="4">
        <v>0</v>
      </c>
      <c r="G164" s="4">
        <v>4.001</v>
      </c>
      <c r="H164" s="4">
        <v>110.467</v>
      </c>
      <c r="I164" s="4">
        <v>0</v>
      </c>
      <c r="J164" s="4">
        <v>0</v>
      </c>
      <c r="K164" s="4">
        <v>53.822</v>
      </c>
      <c r="L164" s="4">
        <v>751.872</v>
      </c>
      <c r="M164" s="4">
        <v>27.963</v>
      </c>
    </row>
    <row r="165" spans="1:13" ht="12.75">
      <c r="A165" t="s">
        <v>153</v>
      </c>
      <c r="B165" t="s">
        <v>159</v>
      </c>
      <c r="C165" s="4">
        <f t="shared" si="27"/>
        <v>4881.963000000001</v>
      </c>
      <c r="D165" s="4">
        <v>2156.247</v>
      </c>
      <c r="E165" s="4">
        <v>970.253</v>
      </c>
      <c r="F165" s="4">
        <v>604.389</v>
      </c>
      <c r="G165" s="4">
        <v>0</v>
      </c>
      <c r="H165" s="4">
        <v>369.054</v>
      </c>
      <c r="I165" s="4">
        <v>0</v>
      </c>
      <c r="J165" s="4">
        <v>0</v>
      </c>
      <c r="K165" s="4">
        <v>118.697</v>
      </c>
      <c r="L165" s="4">
        <v>663.323</v>
      </c>
      <c r="M165" s="4">
        <v>0</v>
      </c>
    </row>
    <row r="166" spans="1:13" ht="12.75">
      <c r="A166" t="s">
        <v>153</v>
      </c>
      <c r="B166" t="s">
        <v>160</v>
      </c>
      <c r="C166" s="4">
        <f t="shared" si="27"/>
        <v>2716.042</v>
      </c>
      <c r="D166" s="4">
        <v>1255.294</v>
      </c>
      <c r="E166" s="4">
        <v>305.905</v>
      </c>
      <c r="F166" s="4">
        <v>70.738</v>
      </c>
      <c r="G166" s="4">
        <v>33.638</v>
      </c>
      <c r="H166" s="4">
        <v>242.248</v>
      </c>
      <c r="I166" s="4">
        <v>0</v>
      </c>
      <c r="J166" s="4">
        <v>0</v>
      </c>
      <c r="K166" s="4">
        <v>58.038</v>
      </c>
      <c r="L166" s="4">
        <v>728.695</v>
      </c>
      <c r="M166" s="4">
        <v>21.486</v>
      </c>
    </row>
    <row r="167" spans="1:13" ht="12.75">
      <c r="A167" t="s">
        <v>153</v>
      </c>
      <c r="B167" t="s">
        <v>41</v>
      </c>
      <c r="C167" s="4">
        <f t="shared" si="27"/>
        <v>213.65</v>
      </c>
      <c r="D167" s="4">
        <v>0</v>
      </c>
      <c r="E167" s="4">
        <v>0</v>
      </c>
      <c r="F167" s="4">
        <v>213.65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ht="12.75">
      <c r="A168" s="5" t="s">
        <v>161</v>
      </c>
      <c r="C168" s="3">
        <f t="shared" si="27"/>
        <v>78928.00599999998</v>
      </c>
      <c r="D168" s="3">
        <f>+D157+D158+D159+D160+D161+D162+D163+D164+D165+D166+D167</f>
        <v>30519.660000000003</v>
      </c>
      <c r="E168" s="3">
        <f aca="true" t="shared" si="32" ref="E168:M168">+E157+E158+E159+E160+E161+E162+E163+E164+E165+E166+E167</f>
        <v>16467.404000000002</v>
      </c>
      <c r="F168" s="3">
        <f t="shared" si="32"/>
        <v>19138.078</v>
      </c>
      <c r="G168" s="3">
        <f t="shared" si="32"/>
        <v>37.638999999999996</v>
      </c>
      <c r="H168" s="3">
        <f t="shared" si="32"/>
        <v>5052.8769999999995</v>
      </c>
      <c r="I168" s="3">
        <f t="shared" si="32"/>
        <v>0</v>
      </c>
      <c r="J168" s="3">
        <f t="shared" si="32"/>
        <v>0</v>
      </c>
      <c r="K168" s="3">
        <f t="shared" si="32"/>
        <v>486.468</v>
      </c>
      <c r="L168" s="3">
        <f t="shared" si="32"/>
        <v>7007.272000000001</v>
      </c>
      <c r="M168" s="3">
        <f t="shared" si="32"/>
        <v>218.608</v>
      </c>
    </row>
    <row r="169" spans="1:13" ht="12.75">
      <c r="A169" t="s">
        <v>162</v>
      </c>
      <c r="B169" t="s">
        <v>21</v>
      </c>
      <c r="C169" s="4">
        <f t="shared" si="27"/>
        <v>48839.974</v>
      </c>
      <c r="D169" s="4">
        <v>20275.298</v>
      </c>
      <c r="E169" s="4">
        <v>13596.113</v>
      </c>
      <c r="F169" s="4">
        <v>11760.396</v>
      </c>
      <c r="G169" s="4">
        <v>0</v>
      </c>
      <c r="H169" s="4">
        <v>2558.86</v>
      </c>
      <c r="I169" s="4">
        <v>0</v>
      </c>
      <c r="J169" s="4">
        <v>0</v>
      </c>
      <c r="K169" s="4">
        <v>0</v>
      </c>
      <c r="L169" s="4">
        <v>621.209</v>
      </c>
      <c r="M169" s="4">
        <v>28.098</v>
      </c>
    </row>
    <row r="170" spans="1:13" ht="12.75">
      <c r="A170" t="s">
        <v>162</v>
      </c>
      <c r="B170" t="s">
        <v>163</v>
      </c>
      <c r="C170" s="4">
        <f t="shared" si="27"/>
        <v>13164.741999999998</v>
      </c>
      <c r="D170" s="4">
        <v>1891.36</v>
      </c>
      <c r="E170" s="4">
        <v>1222.267</v>
      </c>
      <c r="F170" s="4">
        <v>3052.234</v>
      </c>
      <c r="G170" s="4">
        <v>0</v>
      </c>
      <c r="H170" s="4">
        <v>834.325</v>
      </c>
      <c r="I170" s="4">
        <v>0</v>
      </c>
      <c r="J170" s="4">
        <v>0</v>
      </c>
      <c r="K170" s="4">
        <v>0</v>
      </c>
      <c r="L170" s="4">
        <v>6164.556</v>
      </c>
      <c r="M170" s="4">
        <v>0</v>
      </c>
    </row>
    <row r="171" spans="1:13" ht="12.75">
      <c r="A171" t="s">
        <v>162</v>
      </c>
      <c r="B171" t="s">
        <v>41</v>
      </c>
      <c r="C171" s="4">
        <f t="shared" si="27"/>
        <v>769.23</v>
      </c>
      <c r="D171" s="4">
        <v>0</v>
      </c>
      <c r="E171" s="4">
        <v>272.98</v>
      </c>
      <c r="F171" s="4">
        <v>496.25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ht="12.75">
      <c r="A172" s="5" t="s">
        <v>164</v>
      </c>
      <c r="C172" s="3">
        <f t="shared" si="27"/>
        <v>62773.945999999996</v>
      </c>
      <c r="D172" s="3">
        <f>+D169+D170+D171</f>
        <v>22166.658</v>
      </c>
      <c r="E172" s="3">
        <f aca="true" t="shared" si="33" ref="E172:M172">+E169+E170+E171</f>
        <v>15091.359999999999</v>
      </c>
      <c r="F172" s="3">
        <f t="shared" si="33"/>
        <v>15308.880000000001</v>
      </c>
      <c r="G172" s="3">
        <f t="shared" si="33"/>
        <v>0</v>
      </c>
      <c r="H172" s="3">
        <f t="shared" si="33"/>
        <v>3393.1850000000004</v>
      </c>
      <c r="I172" s="3">
        <f t="shared" si="33"/>
        <v>0</v>
      </c>
      <c r="J172" s="3">
        <f t="shared" si="33"/>
        <v>0</v>
      </c>
      <c r="K172" s="3">
        <f t="shared" si="33"/>
        <v>0</v>
      </c>
      <c r="L172" s="3">
        <f t="shared" si="33"/>
        <v>6785.764999999999</v>
      </c>
      <c r="M172" s="3">
        <f t="shared" si="33"/>
        <v>28.098</v>
      </c>
    </row>
    <row r="173" spans="1:13" ht="12.75">
      <c r="A173" t="s">
        <v>165</v>
      </c>
      <c r="B173" t="s">
        <v>103</v>
      </c>
      <c r="C173" s="4">
        <f t="shared" si="27"/>
        <v>250483.064</v>
      </c>
      <c r="D173" s="4">
        <v>85084.114</v>
      </c>
      <c r="E173" s="4">
        <v>24666.585</v>
      </c>
      <c r="F173" s="4">
        <v>122302.236</v>
      </c>
      <c r="G173" s="4">
        <v>2123.158</v>
      </c>
      <c r="H173" s="4">
        <v>11792.872</v>
      </c>
      <c r="I173" s="4">
        <v>0</v>
      </c>
      <c r="J173" s="4">
        <v>0</v>
      </c>
      <c r="K173" s="4">
        <v>2301.94</v>
      </c>
      <c r="L173" s="4">
        <v>1116.782</v>
      </c>
      <c r="M173" s="4">
        <v>1095.377</v>
      </c>
    </row>
    <row r="174" spans="1:13" ht="12.75">
      <c r="A174" t="s">
        <v>165</v>
      </c>
      <c r="B174" t="s">
        <v>41</v>
      </c>
      <c r="C174" s="4">
        <f t="shared" si="27"/>
        <v>34582.03</v>
      </c>
      <c r="D174" s="4">
        <v>0</v>
      </c>
      <c r="E174" s="4">
        <v>6379.99</v>
      </c>
      <c r="F174" s="4">
        <v>28202.04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</row>
    <row r="175" spans="1:13" ht="12.75">
      <c r="A175" s="5" t="s">
        <v>166</v>
      </c>
      <c r="C175" s="3">
        <f t="shared" si="27"/>
        <v>285065.094</v>
      </c>
      <c r="D175" s="3">
        <f>+D173+D174</f>
        <v>85084.114</v>
      </c>
      <c r="E175" s="3">
        <f aca="true" t="shared" si="34" ref="E175:M175">+E173+E174</f>
        <v>31046.574999999997</v>
      </c>
      <c r="F175" s="3">
        <f t="shared" si="34"/>
        <v>150504.276</v>
      </c>
      <c r="G175" s="3">
        <f t="shared" si="34"/>
        <v>2123.158</v>
      </c>
      <c r="H175" s="3">
        <f t="shared" si="34"/>
        <v>11792.872</v>
      </c>
      <c r="I175" s="3">
        <f t="shared" si="34"/>
        <v>0</v>
      </c>
      <c r="J175" s="3">
        <f t="shared" si="34"/>
        <v>0</v>
      </c>
      <c r="K175" s="3">
        <f t="shared" si="34"/>
        <v>2301.94</v>
      </c>
      <c r="L175" s="3">
        <f t="shared" si="34"/>
        <v>1116.782</v>
      </c>
      <c r="M175" s="3">
        <f t="shared" si="34"/>
        <v>1095.377</v>
      </c>
    </row>
    <row r="176" spans="1:13" ht="12.75">
      <c r="A176" t="s">
        <v>167</v>
      </c>
      <c r="B176" t="s">
        <v>168</v>
      </c>
      <c r="C176" s="4">
        <f t="shared" si="27"/>
        <v>10037.861</v>
      </c>
      <c r="D176" s="4">
        <v>1962.117</v>
      </c>
      <c r="E176" s="4">
        <v>534.505</v>
      </c>
      <c r="F176" s="4">
        <v>3954.418</v>
      </c>
      <c r="G176" s="4">
        <v>0</v>
      </c>
      <c r="H176" s="4">
        <v>267.109</v>
      </c>
      <c r="I176" s="4">
        <v>0</v>
      </c>
      <c r="J176" s="4">
        <v>0</v>
      </c>
      <c r="K176" s="4">
        <v>0</v>
      </c>
      <c r="L176" s="4">
        <v>3319.712</v>
      </c>
      <c r="M176" s="4">
        <v>0</v>
      </c>
    </row>
    <row r="177" spans="1:13" ht="12.75">
      <c r="A177" t="s">
        <v>167</v>
      </c>
      <c r="B177" t="s">
        <v>21</v>
      </c>
      <c r="C177" s="4">
        <f t="shared" si="27"/>
        <v>114793.576</v>
      </c>
      <c r="D177" s="4">
        <v>41047.496</v>
      </c>
      <c r="E177" s="4">
        <v>22786.573</v>
      </c>
      <c r="F177" s="4">
        <v>44253.638</v>
      </c>
      <c r="G177" s="4">
        <v>0</v>
      </c>
      <c r="H177" s="4">
        <v>4651.833</v>
      </c>
      <c r="I177" s="4">
        <v>0</v>
      </c>
      <c r="J177" s="4">
        <v>0</v>
      </c>
      <c r="K177" s="4">
        <v>0</v>
      </c>
      <c r="L177" s="4">
        <v>1883.425</v>
      </c>
      <c r="M177" s="4">
        <v>170.611</v>
      </c>
    </row>
    <row r="178" spans="1:14" ht="12.75">
      <c r="A178" t="s">
        <v>167</v>
      </c>
      <c r="B178" t="s">
        <v>41</v>
      </c>
      <c r="C178" s="4">
        <f t="shared" si="27"/>
        <v>11901.33</v>
      </c>
      <c r="D178" s="4">
        <v>0</v>
      </c>
      <c r="E178" s="4">
        <v>2362.23</v>
      </c>
      <c r="F178" s="4">
        <v>9539.1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2"/>
    </row>
    <row r="179" spans="1:13" ht="12.75">
      <c r="A179" s="5" t="s">
        <v>169</v>
      </c>
      <c r="C179" s="3">
        <f t="shared" si="27"/>
        <v>136732.767</v>
      </c>
      <c r="D179" s="3">
        <f>+D176+D177+D178</f>
        <v>43009.613</v>
      </c>
      <c r="E179" s="3">
        <f aca="true" t="shared" si="35" ref="E179:M179">+E176+E177+E178</f>
        <v>25683.308</v>
      </c>
      <c r="F179" s="3">
        <f t="shared" si="35"/>
        <v>57747.155999999995</v>
      </c>
      <c r="G179" s="3">
        <f t="shared" si="35"/>
        <v>0</v>
      </c>
      <c r="H179" s="3">
        <f t="shared" si="35"/>
        <v>4918.942</v>
      </c>
      <c r="I179" s="3">
        <f t="shared" si="35"/>
        <v>0</v>
      </c>
      <c r="J179" s="3">
        <f t="shared" si="35"/>
        <v>0</v>
      </c>
      <c r="K179" s="3">
        <f t="shared" si="35"/>
        <v>0</v>
      </c>
      <c r="L179" s="3">
        <f t="shared" si="35"/>
        <v>5203.137</v>
      </c>
      <c r="M179" s="3">
        <f t="shared" si="35"/>
        <v>170.611</v>
      </c>
    </row>
    <row r="180" spans="1:13" ht="12.75">
      <c r="A180" t="s">
        <v>170</v>
      </c>
      <c r="B180" t="s">
        <v>163</v>
      </c>
      <c r="C180" s="4">
        <f t="shared" si="27"/>
        <v>71.67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71.67</v>
      </c>
      <c r="M180" s="4">
        <v>0</v>
      </c>
    </row>
    <row r="181" spans="1:13" ht="12.75">
      <c r="A181" t="s">
        <v>170</v>
      </c>
      <c r="B181" t="s">
        <v>41</v>
      </c>
      <c r="C181" s="4">
        <f t="shared" si="27"/>
        <v>15816.33</v>
      </c>
      <c r="D181" s="4">
        <v>0</v>
      </c>
      <c r="E181" s="4">
        <v>0</v>
      </c>
      <c r="F181" s="4">
        <v>15816.33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</row>
    <row r="182" spans="1:13" ht="12.75">
      <c r="A182" s="5" t="s">
        <v>171</v>
      </c>
      <c r="C182" s="3">
        <f t="shared" si="27"/>
        <v>15888</v>
      </c>
      <c r="D182" s="3">
        <f>+D180+D181</f>
        <v>0</v>
      </c>
      <c r="E182" s="3">
        <f aca="true" t="shared" si="36" ref="E182:M182">+E180+E181</f>
        <v>0</v>
      </c>
      <c r="F182" s="3">
        <f t="shared" si="36"/>
        <v>15816.33</v>
      </c>
      <c r="G182" s="3">
        <f t="shared" si="36"/>
        <v>0</v>
      </c>
      <c r="H182" s="3">
        <f t="shared" si="36"/>
        <v>0</v>
      </c>
      <c r="I182" s="3">
        <f t="shared" si="36"/>
        <v>0</v>
      </c>
      <c r="J182" s="3">
        <f t="shared" si="36"/>
        <v>0</v>
      </c>
      <c r="K182" s="3">
        <f t="shared" si="36"/>
        <v>0</v>
      </c>
      <c r="L182" s="3">
        <f t="shared" si="36"/>
        <v>71.67</v>
      </c>
      <c r="M182" s="3">
        <f t="shared" si="36"/>
        <v>0</v>
      </c>
    </row>
    <row r="183" spans="1:13" ht="12.75">
      <c r="A183" t="s">
        <v>172</v>
      </c>
      <c r="B183" t="s">
        <v>173</v>
      </c>
      <c r="C183" s="4">
        <f t="shared" si="27"/>
        <v>35099.403</v>
      </c>
      <c r="D183" s="4">
        <v>10551.177</v>
      </c>
      <c r="E183" s="4">
        <v>8230.322</v>
      </c>
      <c r="F183" s="4">
        <v>9352.085</v>
      </c>
      <c r="G183" s="4">
        <v>475.145</v>
      </c>
      <c r="H183" s="4">
        <v>1815.42</v>
      </c>
      <c r="I183" s="4">
        <v>0</v>
      </c>
      <c r="J183" s="4">
        <v>0</v>
      </c>
      <c r="K183" s="4">
        <v>1001.192</v>
      </c>
      <c r="L183" s="4">
        <v>3674.062</v>
      </c>
      <c r="M183" s="4">
        <v>0</v>
      </c>
    </row>
    <row r="184" spans="1:13" ht="12.75">
      <c r="A184" t="s">
        <v>172</v>
      </c>
      <c r="B184" t="s">
        <v>163</v>
      </c>
      <c r="C184" s="4">
        <f t="shared" si="27"/>
        <v>328.942</v>
      </c>
      <c r="D184" s="4">
        <v>20.741</v>
      </c>
      <c r="E184" s="4">
        <v>11.053</v>
      </c>
      <c r="F184" s="4">
        <v>44.73</v>
      </c>
      <c r="G184" s="4">
        <v>0</v>
      </c>
      <c r="H184" s="4">
        <v>14.136</v>
      </c>
      <c r="I184" s="4">
        <v>0</v>
      </c>
      <c r="J184" s="4">
        <v>0</v>
      </c>
      <c r="K184" s="4">
        <v>0</v>
      </c>
      <c r="L184" s="4">
        <v>238.282</v>
      </c>
      <c r="M184" s="4">
        <v>0</v>
      </c>
    </row>
    <row r="185" spans="1:13" ht="12.75">
      <c r="A185" t="s">
        <v>172</v>
      </c>
      <c r="B185" t="s">
        <v>174</v>
      </c>
      <c r="C185" s="4">
        <f t="shared" si="27"/>
        <v>360.126</v>
      </c>
      <c r="D185" s="4">
        <v>184.275</v>
      </c>
      <c r="E185" s="4">
        <v>73.776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102.075</v>
      </c>
      <c r="M185" s="4">
        <v>0</v>
      </c>
    </row>
    <row r="186" spans="1:13" ht="12.75">
      <c r="A186" t="s">
        <v>172</v>
      </c>
      <c r="B186" t="s">
        <v>41</v>
      </c>
      <c r="C186" s="4">
        <f t="shared" si="27"/>
        <v>13078.39</v>
      </c>
      <c r="D186" s="4">
        <v>0</v>
      </c>
      <c r="E186" s="4">
        <v>0</v>
      </c>
      <c r="F186" s="4">
        <v>13078.39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 ht="12.75">
      <c r="A187" s="5" t="s">
        <v>175</v>
      </c>
      <c r="C187" s="3">
        <f t="shared" si="27"/>
        <v>48866.861</v>
      </c>
      <c r="D187" s="3">
        <f>+D183+D184+D185+D186</f>
        <v>10756.193</v>
      </c>
      <c r="E187" s="3">
        <f aca="true" t="shared" si="37" ref="E187:M187">+E183+E184+E185+E186</f>
        <v>8315.151</v>
      </c>
      <c r="F187" s="3">
        <f t="shared" si="37"/>
        <v>22475.204999999998</v>
      </c>
      <c r="G187" s="3">
        <f t="shared" si="37"/>
        <v>475.145</v>
      </c>
      <c r="H187" s="3">
        <f t="shared" si="37"/>
        <v>1829.556</v>
      </c>
      <c r="I187" s="3">
        <f t="shared" si="37"/>
        <v>0</v>
      </c>
      <c r="J187" s="3">
        <f t="shared" si="37"/>
        <v>0</v>
      </c>
      <c r="K187" s="3">
        <f t="shared" si="37"/>
        <v>1001.192</v>
      </c>
      <c r="L187" s="3">
        <f t="shared" si="37"/>
        <v>4014.419</v>
      </c>
      <c r="M187" s="3">
        <f t="shared" si="37"/>
        <v>0</v>
      </c>
    </row>
    <row r="188" spans="1:13" ht="12.75">
      <c r="A188" t="s">
        <v>176</v>
      </c>
      <c r="B188" t="s">
        <v>177</v>
      </c>
      <c r="C188" s="4">
        <f t="shared" si="27"/>
        <v>60367.451</v>
      </c>
      <c r="D188" s="4">
        <v>24792.216</v>
      </c>
      <c r="E188" s="4">
        <v>10181.884</v>
      </c>
      <c r="F188" s="4">
        <v>18425.356</v>
      </c>
      <c r="G188" s="4">
        <v>0</v>
      </c>
      <c r="H188" s="4">
        <v>4120.237</v>
      </c>
      <c r="I188" s="4">
        <v>0</v>
      </c>
      <c r="J188" s="4">
        <v>0</v>
      </c>
      <c r="K188" s="4">
        <v>0</v>
      </c>
      <c r="L188" s="4">
        <v>2847.758</v>
      </c>
      <c r="M188" s="4">
        <v>0</v>
      </c>
    </row>
    <row r="189" spans="1:13" ht="12.75">
      <c r="A189" t="s">
        <v>176</v>
      </c>
      <c r="B189" t="s">
        <v>41</v>
      </c>
      <c r="C189" s="4">
        <f t="shared" si="27"/>
        <v>5764.990000000001</v>
      </c>
      <c r="D189" s="4">
        <v>0</v>
      </c>
      <c r="E189" s="4">
        <v>146.72</v>
      </c>
      <c r="F189" s="4">
        <v>5618.27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</row>
    <row r="190" spans="1:13" ht="12.75">
      <c r="A190" s="5" t="s">
        <v>178</v>
      </c>
      <c r="C190" s="3">
        <f t="shared" si="27"/>
        <v>66132.44099999999</v>
      </c>
      <c r="D190" s="3">
        <f>+D188+D189</f>
        <v>24792.216</v>
      </c>
      <c r="E190" s="3">
        <f aca="true" t="shared" si="38" ref="E190:M190">+E188+E189</f>
        <v>10328.604</v>
      </c>
      <c r="F190" s="3">
        <f t="shared" si="38"/>
        <v>24043.626</v>
      </c>
      <c r="G190" s="3">
        <f t="shared" si="38"/>
        <v>0</v>
      </c>
      <c r="H190" s="3">
        <f t="shared" si="38"/>
        <v>4120.237</v>
      </c>
      <c r="I190" s="3">
        <f t="shared" si="38"/>
        <v>0</v>
      </c>
      <c r="J190" s="3">
        <f t="shared" si="38"/>
        <v>0</v>
      </c>
      <c r="K190" s="3">
        <f t="shared" si="38"/>
        <v>0</v>
      </c>
      <c r="L190" s="3">
        <f t="shared" si="38"/>
        <v>2847.758</v>
      </c>
      <c r="M190" s="3">
        <f t="shared" si="38"/>
        <v>0</v>
      </c>
    </row>
    <row r="191" spans="1:13" ht="12.75">
      <c r="A191" t="s">
        <v>179</v>
      </c>
      <c r="B191" t="s">
        <v>21</v>
      </c>
      <c r="C191" s="4">
        <f t="shared" si="27"/>
        <v>10334.764</v>
      </c>
      <c r="D191" s="4">
        <v>3608.766</v>
      </c>
      <c r="E191" s="4">
        <v>2881.478</v>
      </c>
      <c r="F191" s="4">
        <v>666.918</v>
      </c>
      <c r="G191" s="4">
        <v>0</v>
      </c>
      <c r="H191" s="4">
        <v>1773.228</v>
      </c>
      <c r="I191" s="4">
        <v>0</v>
      </c>
      <c r="J191" s="4">
        <v>0</v>
      </c>
      <c r="K191" s="4">
        <v>0</v>
      </c>
      <c r="L191" s="4">
        <v>1397.962</v>
      </c>
      <c r="M191" s="4">
        <v>6.412</v>
      </c>
    </row>
    <row r="192" spans="1:13" ht="12.75">
      <c r="A192" s="5" t="s">
        <v>180</v>
      </c>
      <c r="C192" s="3">
        <f t="shared" si="27"/>
        <v>10334.764</v>
      </c>
      <c r="D192" s="3">
        <f>+D191</f>
        <v>3608.766</v>
      </c>
      <c r="E192" s="3">
        <f aca="true" t="shared" si="39" ref="E192:M192">+E191</f>
        <v>2881.478</v>
      </c>
      <c r="F192" s="3">
        <f t="shared" si="39"/>
        <v>666.918</v>
      </c>
      <c r="G192" s="3">
        <f t="shared" si="39"/>
        <v>0</v>
      </c>
      <c r="H192" s="3">
        <f t="shared" si="39"/>
        <v>1773.228</v>
      </c>
      <c r="I192" s="3">
        <f t="shared" si="39"/>
        <v>0</v>
      </c>
      <c r="J192" s="3">
        <f t="shared" si="39"/>
        <v>0</v>
      </c>
      <c r="K192" s="3">
        <f t="shared" si="39"/>
        <v>0</v>
      </c>
      <c r="L192" s="3">
        <f t="shared" si="39"/>
        <v>1397.962</v>
      </c>
      <c r="M192" s="3">
        <f t="shared" si="39"/>
        <v>6.412</v>
      </c>
    </row>
    <row r="193" spans="1:13" ht="12.75">
      <c r="A193" t="s">
        <v>181</v>
      </c>
      <c r="B193" s="6" t="s">
        <v>182</v>
      </c>
      <c r="C193" s="7">
        <f t="shared" si="27"/>
        <v>2593.456</v>
      </c>
      <c r="D193" s="7">
        <v>1002.566</v>
      </c>
      <c r="E193" s="7">
        <v>729.231</v>
      </c>
      <c r="F193" s="7">
        <v>0</v>
      </c>
      <c r="G193" s="7">
        <v>0</v>
      </c>
      <c r="H193" s="7">
        <v>415.846</v>
      </c>
      <c r="I193" s="7">
        <v>0</v>
      </c>
      <c r="J193" s="7">
        <v>0</v>
      </c>
      <c r="K193" s="7">
        <v>0</v>
      </c>
      <c r="L193" s="7">
        <v>445.813</v>
      </c>
      <c r="M193" s="7">
        <v>0</v>
      </c>
    </row>
    <row r="194" spans="1:13" ht="12.75">
      <c r="A194" t="s">
        <v>181</v>
      </c>
      <c r="B194" t="s">
        <v>183</v>
      </c>
      <c r="C194" s="4">
        <f t="shared" si="27"/>
        <v>2436.446</v>
      </c>
      <c r="D194" s="4">
        <v>790.15</v>
      </c>
      <c r="E194" s="4">
        <v>884.141</v>
      </c>
      <c r="F194" s="4">
        <v>40.221</v>
      </c>
      <c r="G194" s="4">
        <v>16.257</v>
      </c>
      <c r="H194" s="4">
        <v>198.669</v>
      </c>
      <c r="I194" s="4">
        <v>0</v>
      </c>
      <c r="J194" s="4">
        <v>0</v>
      </c>
      <c r="K194" s="4">
        <v>0</v>
      </c>
      <c r="L194" s="4">
        <v>507.008</v>
      </c>
      <c r="M194" s="4">
        <v>0</v>
      </c>
    </row>
    <row r="195" spans="1:13" ht="12.75">
      <c r="A195" t="s">
        <v>181</v>
      </c>
      <c r="B195" t="s">
        <v>184</v>
      </c>
      <c r="C195" s="4">
        <f t="shared" si="27"/>
        <v>2411.819</v>
      </c>
      <c r="D195" s="4">
        <v>771.975</v>
      </c>
      <c r="E195" s="4">
        <v>914.048</v>
      </c>
      <c r="F195" s="4">
        <v>0</v>
      </c>
      <c r="G195" s="4">
        <v>19.85</v>
      </c>
      <c r="H195" s="4">
        <v>221.376</v>
      </c>
      <c r="I195" s="4">
        <v>0</v>
      </c>
      <c r="J195" s="4">
        <v>0</v>
      </c>
      <c r="K195" s="4">
        <v>39.164</v>
      </c>
      <c r="L195" s="4">
        <v>445.406</v>
      </c>
      <c r="M195" s="4">
        <v>0</v>
      </c>
    </row>
    <row r="196" spans="1:13" ht="12.75">
      <c r="A196" t="s">
        <v>181</v>
      </c>
      <c r="B196" t="s">
        <v>185</v>
      </c>
      <c r="C196" s="4">
        <f t="shared" si="27"/>
        <v>2716.159</v>
      </c>
      <c r="D196" s="4">
        <v>936.149</v>
      </c>
      <c r="E196" s="4">
        <v>1388.437</v>
      </c>
      <c r="F196" s="4">
        <v>0</v>
      </c>
      <c r="G196" s="4">
        <v>0</v>
      </c>
      <c r="H196" s="4">
        <v>327.717</v>
      </c>
      <c r="I196" s="4">
        <v>0</v>
      </c>
      <c r="J196" s="4">
        <v>0</v>
      </c>
      <c r="K196" s="4">
        <v>30.797</v>
      </c>
      <c r="L196" s="4">
        <v>33.059</v>
      </c>
      <c r="M196" s="4">
        <v>0</v>
      </c>
    </row>
    <row r="197" spans="1:13" ht="12.75">
      <c r="A197" t="s">
        <v>181</v>
      </c>
      <c r="B197" t="s">
        <v>186</v>
      </c>
      <c r="C197" s="4">
        <f t="shared" si="27"/>
        <v>5271.856000000001</v>
      </c>
      <c r="D197" s="4">
        <v>1223.195</v>
      </c>
      <c r="E197" s="4">
        <v>371.222</v>
      </c>
      <c r="F197" s="4">
        <v>2656.14</v>
      </c>
      <c r="G197" s="4">
        <v>42.094</v>
      </c>
      <c r="H197" s="4">
        <v>346.769</v>
      </c>
      <c r="I197" s="4">
        <v>0</v>
      </c>
      <c r="J197" s="4">
        <v>0</v>
      </c>
      <c r="K197" s="4">
        <v>44.439</v>
      </c>
      <c r="L197" s="4">
        <v>587.997</v>
      </c>
      <c r="M197" s="4">
        <v>0</v>
      </c>
    </row>
    <row r="198" spans="1:13" ht="12.75">
      <c r="A198" t="s">
        <v>181</v>
      </c>
      <c r="B198" t="s">
        <v>187</v>
      </c>
      <c r="C198" s="4">
        <f t="shared" si="27"/>
        <v>4107.828</v>
      </c>
      <c r="D198" s="4">
        <v>631.266</v>
      </c>
      <c r="E198" s="4">
        <v>705.724</v>
      </c>
      <c r="F198" s="4">
        <v>2119.52</v>
      </c>
      <c r="G198" s="4">
        <v>0</v>
      </c>
      <c r="H198" s="4">
        <v>260.31</v>
      </c>
      <c r="I198" s="4">
        <v>0</v>
      </c>
      <c r="J198" s="4">
        <v>0</v>
      </c>
      <c r="K198" s="4">
        <v>0</v>
      </c>
      <c r="L198" s="4">
        <v>391.008</v>
      </c>
      <c r="M198" s="4">
        <v>0</v>
      </c>
    </row>
    <row r="199" spans="1:13" ht="12.75">
      <c r="A199" t="s">
        <v>181</v>
      </c>
      <c r="B199" t="s">
        <v>188</v>
      </c>
      <c r="C199" s="4">
        <f t="shared" si="27"/>
        <v>2567.842</v>
      </c>
      <c r="D199" s="4">
        <v>596.8</v>
      </c>
      <c r="E199" s="4">
        <v>805.178</v>
      </c>
      <c r="F199" s="4">
        <v>676.217</v>
      </c>
      <c r="G199" s="4">
        <v>0</v>
      </c>
      <c r="H199" s="4">
        <v>146.756</v>
      </c>
      <c r="I199" s="4">
        <v>0</v>
      </c>
      <c r="J199" s="4">
        <v>0</v>
      </c>
      <c r="K199" s="4">
        <v>70.596</v>
      </c>
      <c r="L199" s="4">
        <v>272.295</v>
      </c>
      <c r="M199" s="4">
        <v>0</v>
      </c>
    </row>
    <row r="200" spans="1:13" ht="12.75">
      <c r="A200" t="s">
        <v>181</v>
      </c>
      <c r="B200" t="s">
        <v>189</v>
      </c>
      <c r="C200" s="4">
        <f t="shared" si="27"/>
        <v>1074.8490000000002</v>
      </c>
      <c r="D200" s="4">
        <v>316.509</v>
      </c>
      <c r="E200" s="4">
        <v>99.34</v>
      </c>
      <c r="F200" s="4">
        <v>304.144</v>
      </c>
      <c r="G200" s="4">
        <v>0</v>
      </c>
      <c r="H200" s="4">
        <v>172.826</v>
      </c>
      <c r="I200" s="4">
        <v>0</v>
      </c>
      <c r="J200" s="4">
        <v>0</v>
      </c>
      <c r="K200" s="4">
        <v>0</v>
      </c>
      <c r="L200" s="4">
        <v>182.03</v>
      </c>
      <c r="M200" s="4">
        <v>0</v>
      </c>
    </row>
    <row r="201" spans="1:13" ht="12.75">
      <c r="A201" t="s">
        <v>181</v>
      </c>
      <c r="B201" t="s">
        <v>190</v>
      </c>
      <c r="C201" s="4">
        <f t="shared" si="27"/>
        <v>972.8580000000001</v>
      </c>
      <c r="D201" s="4">
        <v>403.978</v>
      </c>
      <c r="E201" s="4">
        <v>51.914</v>
      </c>
      <c r="F201" s="4">
        <v>185.808</v>
      </c>
      <c r="G201" s="4">
        <v>0</v>
      </c>
      <c r="H201" s="4">
        <v>59.808</v>
      </c>
      <c r="I201" s="4">
        <v>0</v>
      </c>
      <c r="J201" s="4">
        <v>0</v>
      </c>
      <c r="K201" s="4">
        <v>0</v>
      </c>
      <c r="L201" s="4">
        <v>271.35</v>
      </c>
      <c r="M201" s="4">
        <v>0</v>
      </c>
    </row>
    <row r="202" spans="1:13" ht="12.75">
      <c r="A202" t="s">
        <v>181</v>
      </c>
      <c r="B202" t="s">
        <v>191</v>
      </c>
      <c r="C202" s="4">
        <f aca="true" t="shared" si="40" ref="C202:C265">SUM(D202:M202)</f>
        <v>737.0360000000001</v>
      </c>
      <c r="D202" s="4">
        <v>160.091</v>
      </c>
      <c r="E202" s="4">
        <v>115.036</v>
      </c>
      <c r="F202" s="4">
        <v>249.993</v>
      </c>
      <c r="G202" s="4">
        <v>0</v>
      </c>
      <c r="H202" s="4">
        <v>124.744</v>
      </c>
      <c r="I202" s="4">
        <v>0</v>
      </c>
      <c r="J202" s="4">
        <v>0</v>
      </c>
      <c r="K202" s="4">
        <v>0</v>
      </c>
      <c r="L202" s="4">
        <v>87.172</v>
      </c>
      <c r="M202" s="4">
        <v>0</v>
      </c>
    </row>
    <row r="203" spans="1:13" ht="12.75">
      <c r="A203" t="s">
        <v>181</v>
      </c>
      <c r="B203" t="s">
        <v>192</v>
      </c>
      <c r="C203" s="4">
        <f t="shared" si="40"/>
        <v>155449.66099999996</v>
      </c>
      <c r="D203" s="4">
        <v>57086.268</v>
      </c>
      <c r="E203" s="4">
        <v>34793.617</v>
      </c>
      <c r="F203" s="4">
        <v>41972.233</v>
      </c>
      <c r="G203" s="4">
        <v>5252.338</v>
      </c>
      <c r="H203" s="4">
        <v>11856.626</v>
      </c>
      <c r="I203" s="4">
        <v>0</v>
      </c>
      <c r="J203" s="4">
        <v>561.533</v>
      </c>
      <c r="K203" s="4">
        <v>3375.536</v>
      </c>
      <c r="L203" s="4">
        <v>0</v>
      </c>
      <c r="M203" s="4">
        <v>551.51</v>
      </c>
    </row>
    <row r="204" spans="1:13" ht="12.75">
      <c r="A204" t="s">
        <v>181</v>
      </c>
      <c r="B204" t="s">
        <v>41</v>
      </c>
      <c r="C204" s="4">
        <f t="shared" si="40"/>
        <v>25251.92</v>
      </c>
      <c r="D204" s="4">
        <v>0</v>
      </c>
      <c r="E204" s="4">
        <v>4289.87</v>
      </c>
      <c r="F204" s="4">
        <v>20962.05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</row>
    <row r="205" spans="1:13" ht="12.75">
      <c r="A205" s="5" t="s">
        <v>193</v>
      </c>
      <c r="C205" s="3">
        <f t="shared" si="40"/>
        <v>205591.73</v>
      </c>
      <c r="D205" s="3">
        <f>+D193+D194+D195+D196+D197+D198+D199+D200+D201+D202+D203+D204</f>
        <v>63918.947</v>
      </c>
      <c r="E205" s="3">
        <f aca="true" t="shared" si="41" ref="E205:M205">+E193+E194+E195+E196+E197+E198+E199+E200+E201+E202+E203+E204</f>
        <v>45147.758</v>
      </c>
      <c r="F205" s="3">
        <f t="shared" si="41"/>
        <v>69166.326</v>
      </c>
      <c r="G205" s="3">
        <f t="shared" si="41"/>
        <v>5330.539</v>
      </c>
      <c r="H205" s="3">
        <f t="shared" si="41"/>
        <v>14131.447</v>
      </c>
      <c r="I205" s="3">
        <f t="shared" si="41"/>
        <v>0</v>
      </c>
      <c r="J205" s="3">
        <f t="shared" si="41"/>
        <v>561.533</v>
      </c>
      <c r="K205" s="3">
        <f t="shared" si="41"/>
        <v>3560.532</v>
      </c>
      <c r="L205" s="3">
        <f t="shared" si="41"/>
        <v>3223.138</v>
      </c>
      <c r="M205" s="3">
        <f t="shared" si="41"/>
        <v>551.51</v>
      </c>
    </row>
    <row r="206" spans="1:13" ht="12.75">
      <c r="A206" t="s">
        <v>194</v>
      </c>
      <c r="B206" t="s">
        <v>195</v>
      </c>
      <c r="C206" s="4">
        <f t="shared" si="40"/>
        <v>24336.535</v>
      </c>
      <c r="D206" s="4">
        <v>12014.638</v>
      </c>
      <c r="E206" s="4">
        <v>3837.13</v>
      </c>
      <c r="F206" s="4">
        <v>5848.664</v>
      </c>
      <c r="G206" s="4">
        <v>0</v>
      </c>
      <c r="H206" s="4">
        <v>1925.663</v>
      </c>
      <c r="I206" s="4">
        <v>0</v>
      </c>
      <c r="J206" s="4">
        <v>0</v>
      </c>
      <c r="K206" s="4">
        <v>0</v>
      </c>
      <c r="L206" s="4">
        <v>710.44</v>
      </c>
      <c r="M206" s="4">
        <v>0</v>
      </c>
    </row>
    <row r="207" spans="1:13" ht="12.75">
      <c r="A207" t="s">
        <v>194</v>
      </c>
      <c r="B207" t="s">
        <v>21</v>
      </c>
      <c r="C207" s="4">
        <f t="shared" si="40"/>
        <v>31896.005</v>
      </c>
      <c r="D207" s="4">
        <v>8858.698</v>
      </c>
      <c r="E207" s="4">
        <v>6691.645</v>
      </c>
      <c r="F207" s="4">
        <v>13517.647</v>
      </c>
      <c r="G207" s="4">
        <v>0</v>
      </c>
      <c r="H207" s="4">
        <v>1540.589</v>
      </c>
      <c r="I207" s="4">
        <v>0</v>
      </c>
      <c r="J207" s="4">
        <v>0</v>
      </c>
      <c r="K207" s="4">
        <v>0</v>
      </c>
      <c r="L207" s="4">
        <v>1282.661</v>
      </c>
      <c r="M207" s="4">
        <v>4.765</v>
      </c>
    </row>
    <row r="208" spans="1:13" ht="12.75">
      <c r="A208" t="s">
        <v>194</v>
      </c>
      <c r="B208" t="s">
        <v>21</v>
      </c>
      <c r="C208" s="4">
        <f t="shared" si="40"/>
        <v>17121.734999999997</v>
      </c>
      <c r="D208" s="4">
        <v>3019.945</v>
      </c>
      <c r="E208" s="4">
        <v>1220.027</v>
      </c>
      <c r="F208" s="4">
        <v>12226.916</v>
      </c>
      <c r="G208" s="4">
        <v>0</v>
      </c>
      <c r="H208" s="4">
        <v>490.022</v>
      </c>
      <c r="I208" s="4">
        <v>0</v>
      </c>
      <c r="J208" s="4">
        <v>0</v>
      </c>
      <c r="K208" s="4">
        <v>0</v>
      </c>
      <c r="L208" s="4">
        <v>156.081</v>
      </c>
      <c r="M208" s="4">
        <v>8.744</v>
      </c>
    </row>
    <row r="209" spans="1:13" ht="12.75">
      <c r="A209" t="s">
        <v>194</v>
      </c>
      <c r="B209" t="s">
        <v>41</v>
      </c>
      <c r="C209" s="4">
        <f t="shared" si="40"/>
        <v>106102.78</v>
      </c>
      <c r="D209" s="4">
        <v>0</v>
      </c>
      <c r="E209" s="4">
        <v>1600.73</v>
      </c>
      <c r="F209" s="4">
        <v>104502.05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 ht="12.75">
      <c r="A210" s="5" t="s">
        <v>196</v>
      </c>
      <c r="C210" s="3">
        <f t="shared" si="40"/>
        <v>179457.055</v>
      </c>
      <c r="D210" s="3">
        <f>+D206+D207+D208+D209</f>
        <v>23893.281000000003</v>
      </c>
      <c r="E210" s="3">
        <f aca="true" t="shared" si="42" ref="E210:M210">+E206+E207+E208+E209</f>
        <v>13349.532000000001</v>
      </c>
      <c r="F210" s="3">
        <f t="shared" si="42"/>
        <v>136095.277</v>
      </c>
      <c r="G210" s="3">
        <f t="shared" si="42"/>
        <v>0</v>
      </c>
      <c r="H210" s="3">
        <f t="shared" si="42"/>
        <v>3956.274</v>
      </c>
      <c r="I210" s="3">
        <f t="shared" si="42"/>
        <v>0</v>
      </c>
      <c r="J210" s="3">
        <f t="shared" si="42"/>
        <v>0</v>
      </c>
      <c r="K210" s="3">
        <f t="shared" si="42"/>
        <v>0</v>
      </c>
      <c r="L210" s="3">
        <f t="shared" si="42"/>
        <v>2149.1820000000002</v>
      </c>
      <c r="M210" s="3">
        <f t="shared" si="42"/>
        <v>13.509</v>
      </c>
    </row>
    <row r="211" spans="1:13" ht="12.75">
      <c r="A211" t="s">
        <v>197</v>
      </c>
      <c r="B211" t="s">
        <v>198</v>
      </c>
      <c r="C211" s="4">
        <f t="shared" si="40"/>
        <v>2240.524</v>
      </c>
      <c r="D211" s="4">
        <v>812.051</v>
      </c>
      <c r="E211" s="4">
        <v>844.433</v>
      </c>
      <c r="F211" s="4">
        <v>0</v>
      </c>
      <c r="G211" s="4">
        <v>0</v>
      </c>
      <c r="H211" s="4">
        <v>285.158</v>
      </c>
      <c r="I211" s="4">
        <v>0</v>
      </c>
      <c r="J211" s="4">
        <v>0</v>
      </c>
      <c r="K211" s="4">
        <v>0</v>
      </c>
      <c r="L211" s="4">
        <v>298.882</v>
      </c>
      <c r="M211" s="4">
        <v>0</v>
      </c>
    </row>
    <row r="212" spans="1:13" ht="12.75">
      <c r="A212" t="s">
        <v>197</v>
      </c>
      <c r="B212" t="s">
        <v>199</v>
      </c>
      <c r="C212" s="4">
        <f t="shared" si="40"/>
        <v>1014.473</v>
      </c>
      <c r="D212" s="4">
        <v>383.555</v>
      </c>
      <c r="E212" s="4">
        <v>251.682</v>
      </c>
      <c r="F212" s="4">
        <v>0</v>
      </c>
      <c r="G212" s="4">
        <v>0</v>
      </c>
      <c r="H212" s="4">
        <v>133.229</v>
      </c>
      <c r="I212" s="4">
        <v>0</v>
      </c>
      <c r="J212" s="4">
        <v>0</v>
      </c>
      <c r="K212" s="4">
        <v>0</v>
      </c>
      <c r="L212" s="4">
        <v>246.007</v>
      </c>
      <c r="M212" s="4">
        <v>0</v>
      </c>
    </row>
    <row r="213" spans="1:13" ht="12.75">
      <c r="A213" t="s">
        <v>197</v>
      </c>
      <c r="B213" t="s">
        <v>200</v>
      </c>
      <c r="C213" s="4">
        <f t="shared" si="40"/>
        <v>697.452</v>
      </c>
      <c r="D213" s="4">
        <v>218.202</v>
      </c>
      <c r="E213" s="4">
        <v>169.321</v>
      </c>
      <c r="F213" s="4">
        <v>0</v>
      </c>
      <c r="G213" s="4">
        <v>9.615</v>
      </c>
      <c r="H213" s="4">
        <v>63.967</v>
      </c>
      <c r="I213" s="4">
        <v>0</v>
      </c>
      <c r="J213" s="4">
        <v>0</v>
      </c>
      <c r="K213" s="4">
        <v>0</v>
      </c>
      <c r="L213" s="4">
        <v>236.347</v>
      </c>
      <c r="M213" s="4">
        <v>0</v>
      </c>
    </row>
    <row r="214" spans="1:13" ht="12.75">
      <c r="A214" t="s">
        <v>197</v>
      </c>
      <c r="B214" t="s">
        <v>201</v>
      </c>
      <c r="C214" s="4">
        <f t="shared" si="40"/>
        <v>23216.807999999997</v>
      </c>
      <c r="D214" s="4">
        <v>9228.484</v>
      </c>
      <c r="E214" s="4">
        <v>5444.602</v>
      </c>
      <c r="F214" s="4">
        <v>4230.501</v>
      </c>
      <c r="G214" s="4">
        <v>379.785</v>
      </c>
      <c r="H214" s="4">
        <v>1741.206</v>
      </c>
      <c r="I214" s="4">
        <v>0</v>
      </c>
      <c r="J214" s="4">
        <v>0</v>
      </c>
      <c r="K214" s="4">
        <v>958.932</v>
      </c>
      <c r="L214" s="4">
        <v>1233.298</v>
      </c>
      <c r="M214" s="4">
        <v>0</v>
      </c>
    </row>
    <row r="215" spans="1:13" ht="12.75">
      <c r="A215" t="s">
        <v>197</v>
      </c>
      <c r="B215" s="6" t="s">
        <v>202</v>
      </c>
      <c r="C215" s="7">
        <f t="shared" si="40"/>
        <v>2106</v>
      </c>
      <c r="D215" s="7">
        <v>855</v>
      </c>
      <c r="E215" s="7">
        <v>890</v>
      </c>
      <c r="F215" s="7">
        <v>0</v>
      </c>
      <c r="G215" s="7">
        <v>0</v>
      </c>
      <c r="H215" s="7">
        <v>223</v>
      </c>
      <c r="I215" s="7">
        <v>0</v>
      </c>
      <c r="J215" s="7">
        <v>0</v>
      </c>
      <c r="K215" s="7">
        <v>0</v>
      </c>
      <c r="L215" s="7">
        <v>138</v>
      </c>
      <c r="M215" s="7">
        <v>0</v>
      </c>
    </row>
    <row r="216" spans="1:13" ht="12.75">
      <c r="A216" s="5" t="s">
        <v>203</v>
      </c>
      <c r="C216" s="3">
        <f t="shared" si="40"/>
        <v>29275.257000000005</v>
      </c>
      <c r="D216" s="3">
        <f>+D211+D212+D213+D214+D215</f>
        <v>11497.292000000001</v>
      </c>
      <c r="E216" s="3">
        <f aca="true" t="shared" si="43" ref="E216:M216">+E211+E212+E213+E214+E215</f>
        <v>7600.038</v>
      </c>
      <c r="F216" s="3">
        <f t="shared" si="43"/>
        <v>4230.501</v>
      </c>
      <c r="G216" s="3">
        <f t="shared" si="43"/>
        <v>389.40000000000003</v>
      </c>
      <c r="H216" s="3">
        <f t="shared" si="43"/>
        <v>2446.56</v>
      </c>
      <c r="I216" s="3">
        <f t="shared" si="43"/>
        <v>0</v>
      </c>
      <c r="J216" s="3">
        <f t="shared" si="43"/>
        <v>0</v>
      </c>
      <c r="K216" s="3">
        <f t="shared" si="43"/>
        <v>958.932</v>
      </c>
      <c r="L216" s="3">
        <f t="shared" si="43"/>
        <v>2152.534</v>
      </c>
      <c r="M216" s="3">
        <f t="shared" si="43"/>
        <v>0</v>
      </c>
    </row>
    <row r="217" spans="1:13" ht="12.75">
      <c r="A217" t="s">
        <v>204</v>
      </c>
      <c r="B217" t="s">
        <v>205</v>
      </c>
      <c r="C217" s="4">
        <f t="shared" si="40"/>
        <v>47495.093</v>
      </c>
      <c r="D217" s="4">
        <v>18392.366</v>
      </c>
      <c r="E217" s="4">
        <v>5594.667</v>
      </c>
      <c r="F217" s="4">
        <v>17292.395</v>
      </c>
      <c r="G217" s="4">
        <v>5.149</v>
      </c>
      <c r="H217" s="4">
        <v>3112.962</v>
      </c>
      <c r="I217" s="4">
        <v>0</v>
      </c>
      <c r="J217" s="4">
        <v>0</v>
      </c>
      <c r="K217" s="4">
        <v>1088.152</v>
      </c>
      <c r="L217" s="4">
        <v>1846.546</v>
      </c>
      <c r="M217" s="4">
        <v>162.856</v>
      </c>
    </row>
    <row r="218" spans="1:13" ht="12.75">
      <c r="A218" t="s">
        <v>204</v>
      </c>
      <c r="B218" t="s">
        <v>111</v>
      </c>
      <c r="C218" s="4">
        <f t="shared" si="40"/>
        <v>114.834</v>
      </c>
      <c r="D218" s="4">
        <v>0</v>
      </c>
      <c r="E218" s="4">
        <v>45.357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9.665</v>
      </c>
      <c r="L218" s="4">
        <v>59.812</v>
      </c>
      <c r="M218" s="4">
        <v>0</v>
      </c>
    </row>
    <row r="219" spans="1:13" ht="12.75">
      <c r="A219" t="s">
        <v>204</v>
      </c>
      <c r="B219" t="s">
        <v>41</v>
      </c>
      <c r="C219" s="4">
        <f t="shared" si="40"/>
        <v>22785.42</v>
      </c>
      <c r="D219" s="4">
        <v>0</v>
      </c>
      <c r="E219" s="4">
        <v>3042.94</v>
      </c>
      <c r="F219" s="4">
        <v>19742.48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 ht="12.75">
      <c r="A220" s="5" t="s">
        <v>206</v>
      </c>
      <c r="C220" s="3">
        <f t="shared" si="40"/>
        <v>70395.347</v>
      </c>
      <c r="D220" s="3">
        <f>+D217+D218+D219</f>
        <v>18392.366</v>
      </c>
      <c r="E220" s="3">
        <f aca="true" t="shared" si="44" ref="E220:M220">+E217+E218+E219</f>
        <v>8682.964</v>
      </c>
      <c r="F220" s="3">
        <f t="shared" si="44"/>
        <v>37034.875</v>
      </c>
      <c r="G220" s="3">
        <f t="shared" si="44"/>
        <v>5.149</v>
      </c>
      <c r="H220" s="3">
        <f t="shared" si="44"/>
        <v>3112.962</v>
      </c>
      <c r="I220" s="3">
        <f t="shared" si="44"/>
        <v>0</v>
      </c>
      <c r="J220" s="3">
        <f t="shared" si="44"/>
        <v>0</v>
      </c>
      <c r="K220" s="3">
        <f t="shared" si="44"/>
        <v>1097.817</v>
      </c>
      <c r="L220" s="3">
        <f t="shared" si="44"/>
        <v>1906.358</v>
      </c>
      <c r="M220" s="3">
        <f t="shared" si="44"/>
        <v>162.856</v>
      </c>
    </row>
    <row r="221" spans="1:13" ht="12.75">
      <c r="A221" t="s">
        <v>207</v>
      </c>
      <c r="B221" t="s">
        <v>163</v>
      </c>
      <c r="C221" s="4">
        <f t="shared" si="40"/>
        <v>613.341</v>
      </c>
      <c r="D221" s="4">
        <v>280.986</v>
      </c>
      <c r="E221" s="4">
        <v>97.636</v>
      </c>
      <c r="F221" s="4">
        <v>18.493</v>
      </c>
      <c r="G221" s="4">
        <v>0</v>
      </c>
      <c r="H221" s="4">
        <v>124.93</v>
      </c>
      <c r="I221" s="4">
        <v>0</v>
      </c>
      <c r="J221" s="4">
        <v>0</v>
      </c>
      <c r="K221" s="4">
        <v>0</v>
      </c>
      <c r="L221" s="4">
        <v>91.296</v>
      </c>
      <c r="M221" s="4">
        <v>0</v>
      </c>
    </row>
    <row r="222" spans="1:13" ht="12.75">
      <c r="A222" t="s">
        <v>207</v>
      </c>
      <c r="B222" t="s">
        <v>23</v>
      </c>
      <c r="C222" s="4">
        <f t="shared" si="40"/>
        <v>84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84</v>
      </c>
      <c r="M222" s="4">
        <v>0</v>
      </c>
    </row>
    <row r="223" spans="1:13" ht="12.75">
      <c r="A223" t="s">
        <v>207</v>
      </c>
      <c r="B223" t="s">
        <v>21</v>
      </c>
      <c r="C223" s="4">
        <f t="shared" si="40"/>
        <v>31673.314</v>
      </c>
      <c r="D223" s="4">
        <v>6921.144</v>
      </c>
      <c r="E223" s="4">
        <v>3793.223</v>
      </c>
      <c r="F223" s="4">
        <v>16288.623</v>
      </c>
      <c r="G223" s="4">
        <v>0</v>
      </c>
      <c r="H223" s="4">
        <v>1354.772</v>
      </c>
      <c r="I223" s="4">
        <v>0</v>
      </c>
      <c r="J223" s="4">
        <v>0</v>
      </c>
      <c r="K223" s="4">
        <v>0</v>
      </c>
      <c r="L223" s="4">
        <v>3291.324</v>
      </c>
      <c r="M223" s="4">
        <v>24.228</v>
      </c>
    </row>
    <row r="224" spans="1:13" ht="12.75">
      <c r="A224" s="5" t="s">
        <v>208</v>
      </c>
      <c r="C224" s="3">
        <f t="shared" si="40"/>
        <v>32370.655</v>
      </c>
      <c r="D224" s="3">
        <f>+D221+D222+D223</f>
        <v>7202.13</v>
      </c>
      <c r="E224" s="3">
        <f aca="true" t="shared" si="45" ref="E224:M224">+E221+E222+E223</f>
        <v>3890.859</v>
      </c>
      <c r="F224" s="3">
        <f t="shared" si="45"/>
        <v>16307.116</v>
      </c>
      <c r="G224" s="3">
        <f t="shared" si="45"/>
        <v>0</v>
      </c>
      <c r="H224" s="3">
        <f t="shared" si="45"/>
        <v>1479.702</v>
      </c>
      <c r="I224" s="3">
        <f t="shared" si="45"/>
        <v>0</v>
      </c>
      <c r="J224" s="3">
        <f t="shared" si="45"/>
        <v>0</v>
      </c>
      <c r="K224" s="3">
        <f t="shared" si="45"/>
        <v>0</v>
      </c>
      <c r="L224" s="3">
        <f t="shared" si="45"/>
        <v>3466.62</v>
      </c>
      <c r="M224" s="3">
        <f t="shared" si="45"/>
        <v>24.228</v>
      </c>
    </row>
    <row r="225" spans="1:13" ht="12.75">
      <c r="A225" t="s">
        <v>209</v>
      </c>
      <c r="B225" t="s">
        <v>19</v>
      </c>
      <c r="C225" s="4">
        <f t="shared" si="40"/>
        <v>44.419000000000004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1.075</v>
      </c>
      <c r="L225" s="4">
        <v>43.344</v>
      </c>
      <c r="M225" s="4">
        <v>0</v>
      </c>
    </row>
    <row r="226" spans="1:13" ht="12.75">
      <c r="A226" t="s">
        <v>209</v>
      </c>
      <c r="B226" t="s">
        <v>210</v>
      </c>
      <c r="C226" s="4">
        <f t="shared" si="40"/>
        <v>64184.59399999999</v>
      </c>
      <c r="D226" s="4">
        <v>24348.331</v>
      </c>
      <c r="E226" s="4">
        <v>8515.606</v>
      </c>
      <c r="F226" s="4">
        <v>21169.285</v>
      </c>
      <c r="G226" s="4">
        <v>1635.743</v>
      </c>
      <c r="H226" s="4">
        <v>4807.48</v>
      </c>
      <c r="I226" s="4">
        <v>0</v>
      </c>
      <c r="J226" s="4">
        <v>0</v>
      </c>
      <c r="K226" s="4">
        <v>1151.787</v>
      </c>
      <c r="L226" s="4">
        <v>2425.55</v>
      </c>
      <c r="M226" s="4">
        <v>130.812</v>
      </c>
    </row>
    <row r="227" spans="1:13" ht="12.75">
      <c r="A227" t="s">
        <v>209</v>
      </c>
      <c r="B227" t="s">
        <v>41</v>
      </c>
      <c r="C227" s="4">
        <f t="shared" si="40"/>
        <v>782.11</v>
      </c>
      <c r="D227" s="4">
        <v>0</v>
      </c>
      <c r="E227" s="4">
        <v>0</v>
      </c>
      <c r="F227" s="4">
        <v>782.11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</row>
    <row r="228" spans="1:13" ht="12.75">
      <c r="A228" s="5" t="s">
        <v>211</v>
      </c>
      <c r="C228" s="3">
        <f t="shared" si="40"/>
        <v>65011.12299999999</v>
      </c>
      <c r="D228" s="3">
        <f>+D225+D226+D227</f>
        <v>24348.331</v>
      </c>
      <c r="E228" s="3">
        <f aca="true" t="shared" si="46" ref="E228:M228">+E225+E226+E227</f>
        <v>8515.606</v>
      </c>
      <c r="F228" s="3">
        <f t="shared" si="46"/>
        <v>21951.395</v>
      </c>
      <c r="G228" s="3">
        <f t="shared" si="46"/>
        <v>1635.743</v>
      </c>
      <c r="H228" s="3">
        <f t="shared" si="46"/>
        <v>4807.48</v>
      </c>
      <c r="I228" s="3">
        <f t="shared" si="46"/>
        <v>0</v>
      </c>
      <c r="J228" s="3">
        <f t="shared" si="46"/>
        <v>0</v>
      </c>
      <c r="K228" s="3">
        <f t="shared" si="46"/>
        <v>1152.862</v>
      </c>
      <c r="L228" s="3">
        <f t="shared" si="46"/>
        <v>2468.8940000000002</v>
      </c>
      <c r="M228" s="3">
        <f t="shared" si="46"/>
        <v>130.812</v>
      </c>
    </row>
    <row r="229" spans="1:13" ht="12.75">
      <c r="A229" t="s">
        <v>212</v>
      </c>
      <c r="B229" t="s">
        <v>213</v>
      </c>
      <c r="C229" s="4">
        <f t="shared" si="40"/>
        <v>1694.8609999999999</v>
      </c>
      <c r="D229" s="4">
        <v>363.608</v>
      </c>
      <c r="E229" s="4">
        <v>201.281</v>
      </c>
      <c r="F229" s="4">
        <v>434.878</v>
      </c>
      <c r="G229" s="4">
        <v>0</v>
      </c>
      <c r="H229" s="4">
        <v>201.339</v>
      </c>
      <c r="I229" s="4">
        <v>0</v>
      </c>
      <c r="J229" s="4">
        <v>0</v>
      </c>
      <c r="K229" s="4">
        <v>0</v>
      </c>
      <c r="L229" s="4">
        <v>493.755</v>
      </c>
      <c r="M229" s="4">
        <v>0</v>
      </c>
    </row>
    <row r="230" spans="1:13" ht="12.75">
      <c r="A230" t="s">
        <v>212</v>
      </c>
      <c r="B230" t="s">
        <v>21</v>
      </c>
      <c r="C230" s="4">
        <f t="shared" si="40"/>
        <v>13054.503999999997</v>
      </c>
      <c r="D230" s="4">
        <v>5494.248</v>
      </c>
      <c r="E230" s="4">
        <v>3606.234</v>
      </c>
      <c r="F230" s="4">
        <v>1649.792</v>
      </c>
      <c r="G230" s="4">
        <v>0</v>
      </c>
      <c r="H230" s="4">
        <v>1257.47</v>
      </c>
      <c r="I230" s="4">
        <v>0</v>
      </c>
      <c r="J230" s="4">
        <v>0</v>
      </c>
      <c r="K230" s="4">
        <v>0</v>
      </c>
      <c r="L230" s="4">
        <v>992.174</v>
      </c>
      <c r="M230" s="4">
        <v>54.586</v>
      </c>
    </row>
    <row r="231" spans="1:13" ht="12.75">
      <c r="A231" s="5" t="s">
        <v>214</v>
      </c>
      <c r="C231" s="3">
        <f t="shared" si="40"/>
        <v>14749.364999999998</v>
      </c>
      <c r="D231" s="3">
        <f>+D229+D230</f>
        <v>5857.856</v>
      </c>
      <c r="E231" s="3">
        <f aca="true" t="shared" si="47" ref="E231:M231">+E229+E230</f>
        <v>3807.515</v>
      </c>
      <c r="F231" s="3">
        <f t="shared" si="47"/>
        <v>2084.67</v>
      </c>
      <c r="G231" s="3">
        <f t="shared" si="47"/>
        <v>0</v>
      </c>
      <c r="H231" s="3">
        <f t="shared" si="47"/>
        <v>1458.809</v>
      </c>
      <c r="I231" s="3">
        <f t="shared" si="47"/>
        <v>0</v>
      </c>
      <c r="J231" s="3">
        <f t="shared" si="47"/>
        <v>0</v>
      </c>
      <c r="K231" s="3">
        <f t="shared" si="47"/>
        <v>0</v>
      </c>
      <c r="L231" s="3">
        <f t="shared" si="47"/>
        <v>1485.929</v>
      </c>
      <c r="M231" s="3">
        <f t="shared" si="47"/>
        <v>54.586</v>
      </c>
    </row>
    <row r="232" spans="1:13" ht="12.75">
      <c r="A232" t="s">
        <v>215</v>
      </c>
      <c r="B232" t="s">
        <v>216</v>
      </c>
      <c r="C232" s="4">
        <f t="shared" si="40"/>
        <v>1526.4200000000003</v>
      </c>
      <c r="D232" s="4">
        <v>772.432</v>
      </c>
      <c r="E232" s="4">
        <v>326.584</v>
      </c>
      <c r="F232" s="4">
        <v>0</v>
      </c>
      <c r="G232" s="4">
        <v>42.322</v>
      </c>
      <c r="H232" s="4">
        <v>99.68</v>
      </c>
      <c r="I232" s="4">
        <v>0</v>
      </c>
      <c r="J232" s="4">
        <v>0</v>
      </c>
      <c r="K232" s="4">
        <v>0</v>
      </c>
      <c r="L232" s="4">
        <v>279.699</v>
      </c>
      <c r="M232" s="4">
        <v>5.703</v>
      </c>
    </row>
    <row r="233" spans="1:13" ht="12.75">
      <c r="A233" t="s">
        <v>215</v>
      </c>
      <c r="B233" t="s">
        <v>83</v>
      </c>
      <c r="C233" s="4">
        <f t="shared" si="40"/>
        <v>81937.81199999999</v>
      </c>
      <c r="D233" s="4">
        <v>21615.441</v>
      </c>
      <c r="E233" s="4">
        <v>7071.977</v>
      </c>
      <c r="F233" s="4">
        <v>45255.09</v>
      </c>
      <c r="G233" s="4">
        <v>2054.275</v>
      </c>
      <c r="H233" s="4">
        <v>3335.352</v>
      </c>
      <c r="I233" s="4">
        <v>0</v>
      </c>
      <c r="J233" s="4">
        <v>0</v>
      </c>
      <c r="K233" s="4">
        <v>910.211</v>
      </c>
      <c r="L233" s="4">
        <v>1505.76</v>
      </c>
      <c r="M233" s="4">
        <v>189.706</v>
      </c>
    </row>
    <row r="234" spans="1:13" ht="12.75">
      <c r="A234" t="s">
        <v>215</v>
      </c>
      <c r="B234" t="s">
        <v>217</v>
      </c>
      <c r="C234" s="4">
        <f t="shared" si="40"/>
        <v>1742.0040000000001</v>
      </c>
      <c r="D234" s="4">
        <v>494.193</v>
      </c>
      <c r="E234" s="4">
        <v>211.282</v>
      </c>
      <c r="F234" s="4">
        <v>444.329</v>
      </c>
      <c r="G234" s="4">
        <v>5.755</v>
      </c>
      <c r="H234" s="4">
        <v>123.014</v>
      </c>
      <c r="I234" s="4">
        <v>0</v>
      </c>
      <c r="J234" s="4">
        <v>60.257</v>
      </c>
      <c r="K234" s="4">
        <v>0</v>
      </c>
      <c r="L234" s="4">
        <v>403.174</v>
      </c>
      <c r="M234" s="4">
        <v>0</v>
      </c>
    </row>
    <row r="235" spans="1:13" ht="12.75">
      <c r="A235" t="s">
        <v>215</v>
      </c>
      <c r="B235" s="11" t="s">
        <v>253</v>
      </c>
      <c r="C235" s="12">
        <f t="shared" si="40"/>
        <v>3928.29</v>
      </c>
      <c r="D235" s="4">
        <v>1662.583</v>
      </c>
      <c r="E235" s="4">
        <v>1515.167</v>
      </c>
      <c r="F235" s="4">
        <v>0</v>
      </c>
      <c r="G235" s="4">
        <v>52.421</v>
      </c>
      <c r="H235" s="4">
        <v>341.149</v>
      </c>
      <c r="I235" s="4">
        <v>0</v>
      </c>
      <c r="J235" s="4">
        <v>0</v>
      </c>
      <c r="K235" s="4">
        <v>65.492</v>
      </c>
      <c r="L235" s="4">
        <v>263.701</v>
      </c>
      <c r="M235" s="4">
        <v>27.777</v>
      </c>
    </row>
    <row r="236" spans="1:13" ht="12.75">
      <c r="A236" t="s">
        <v>215</v>
      </c>
      <c r="B236" t="s">
        <v>41</v>
      </c>
      <c r="C236" s="4">
        <f t="shared" si="40"/>
        <v>31688.14</v>
      </c>
      <c r="D236" s="4">
        <v>0</v>
      </c>
      <c r="E236" s="4">
        <v>0</v>
      </c>
      <c r="F236" s="4">
        <v>31688.14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</row>
    <row r="237" spans="1:13" ht="12.75">
      <c r="A237" s="5" t="s">
        <v>218</v>
      </c>
      <c r="C237" s="3">
        <f t="shared" si="40"/>
        <v>120822.66599999998</v>
      </c>
      <c r="D237" s="3">
        <f>+D232+D233+D234+D235+D236</f>
        <v>24544.648999999998</v>
      </c>
      <c r="E237" s="3">
        <f aca="true" t="shared" si="48" ref="E237:M237">+E232+E233+E234+E235+E236</f>
        <v>9125.01</v>
      </c>
      <c r="F237" s="3">
        <f t="shared" si="48"/>
        <v>77387.559</v>
      </c>
      <c r="G237" s="3">
        <f t="shared" si="48"/>
        <v>2154.773</v>
      </c>
      <c r="H237" s="3">
        <f t="shared" si="48"/>
        <v>3899.1949999999997</v>
      </c>
      <c r="I237" s="3">
        <f t="shared" si="48"/>
        <v>0</v>
      </c>
      <c r="J237" s="3">
        <f t="shared" si="48"/>
        <v>60.257</v>
      </c>
      <c r="K237" s="3">
        <f t="shared" si="48"/>
        <v>975.703</v>
      </c>
      <c r="L237" s="3">
        <f t="shared" si="48"/>
        <v>2452.334</v>
      </c>
      <c r="M237" s="3">
        <f t="shared" si="48"/>
        <v>223.18599999999998</v>
      </c>
    </row>
    <row r="238" spans="1:13" ht="12.75">
      <c r="A238" t="s">
        <v>219</v>
      </c>
      <c r="B238" t="s">
        <v>220</v>
      </c>
      <c r="C238" s="4">
        <f t="shared" si="40"/>
        <v>961.444</v>
      </c>
      <c r="D238" s="4">
        <v>467.625</v>
      </c>
      <c r="E238" s="4">
        <v>135.799</v>
      </c>
      <c r="F238" s="4">
        <v>45.66</v>
      </c>
      <c r="G238" s="4">
        <v>0</v>
      </c>
      <c r="H238" s="4">
        <v>53.64</v>
      </c>
      <c r="I238" s="4">
        <v>0</v>
      </c>
      <c r="J238" s="4">
        <v>0</v>
      </c>
      <c r="K238" s="4">
        <v>0</v>
      </c>
      <c r="L238" s="4">
        <v>258.72</v>
      </c>
      <c r="M238" s="4">
        <v>0</v>
      </c>
    </row>
    <row r="239" spans="1:13" ht="12.75">
      <c r="A239" t="s">
        <v>219</v>
      </c>
      <c r="B239" t="s">
        <v>221</v>
      </c>
      <c r="C239" s="4">
        <f t="shared" si="40"/>
        <v>1838.5749999999998</v>
      </c>
      <c r="D239" s="4">
        <v>228.548</v>
      </c>
      <c r="E239" s="4">
        <v>71.077</v>
      </c>
      <c r="F239" s="4">
        <v>880.062</v>
      </c>
      <c r="G239" s="4">
        <v>0</v>
      </c>
      <c r="H239" s="4">
        <v>58.809</v>
      </c>
      <c r="I239" s="4">
        <v>0</v>
      </c>
      <c r="J239" s="4">
        <v>0</v>
      </c>
      <c r="K239" s="4">
        <v>0</v>
      </c>
      <c r="L239" s="4">
        <v>600.079</v>
      </c>
      <c r="M239" s="4">
        <v>0</v>
      </c>
    </row>
    <row r="240" spans="1:13" ht="12.75">
      <c r="A240" t="s">
        <v>219</v>
      </c>
      <c r="B240" t="s">
        <v>222</v>
      </c>
      <c r="C240" s="4">
        <f t="shared" si="40"/>
        <v>1190.216</v>
      </c>
      <c r="D240" s="4">
        <v>152.226</v>
      </c>
      <c r="E240" s="4">
        <v>63.236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974.754</v>
      </c>
      <c r="M240" s="4">
        <v>0</v>
      </c>
    </row>
    <row r="241" spans="1:13" ht="12.75">
      <c r="A241" t="s">
        <v>219</v>
      </c>
      <c r="B241" t="s">
        <v>223</v>
      </c>
      <c r="C241" s="4">
        <f t="shared" si="40"/>
        <v>5416.576</v>
      </c>
      <c r="D241" s="4">
        <v>482.321</v>
      </c>
      <c r="E241" s="4">
        <v>358.597</v>
      </c>
      <c r="F241" s="4">
        <v>3062.753</v>
      </c>
      <c r="G241" s="4">
        <v>0</v>
      </c>
      <c r="H241" s="4">
        <v>7.894</v>
      </c>
      <c r="I241" s="4">
        <v>0</v>
      </c>
      <c r="J241" s="4">
        <v>0</v>
      </c>
      <c r="K241" s="4">
        <v>35.198</v>
      </c>
      <c r="L241" s="4">
        <v>1469.813</v>
      </c>
      <c r="M241" s="4">
        <v>0</v>
      </c>
    </row>
    <row r="242" spans="1:13" ht="12.75">
      <c r="A242" t="s">
        <v>219</v>
      </c>
      <c r="B242" t="s">
        <v>21</v>
      </c>
      <c r="C242" s="4">
        <f t="shared" si="40"/>
        <v>49081.358</v>
      </c>
      <c r="D242" s="4">
        <v>11244.403</v>
      </c>
      <c r="E242" s="4">
        <v>7886.042</v>
      </c>
      <c r="F242" s="4">
        <v>25812.763</v>
      </c>
      <c r="G242" s="4">
        <v>0</v>
      </c>
      <c r="H242" s="4">
        <v>2192.708</v>
      </c>
      <c r="I242" s="4">
        <v>0</v>
      </c>
      <c r="J242" s="4">
        <v>0</v>
      </c>
      <c r="K242" s="4">
        <v>0</v>
      </c>
      <c r="L242" s="4">
        <v>1881.845</v>
      </c>
      <c r="M242" s="4">
        <v>63.597</v>
      </c>
    </row>
    <row r="243" spans="1:13" ht="12.75">
      <c r="A243" s="5" t="s">
        <v>224</v>
      </c>
      <c r="C243" s="3">
        <f t="shared" si="40"/>
        <v>58488.168999999994</v>
      </c>
      <c r="D243" s="3">
        <f>+D238+D239+D240+D241+D242</f>
        <v>12575.123</v>
      </c>
      <c r="E243" s="3">
        <f aca="true" t="shared" si="49" ref="E243:M243">+E238+E239+E240+E241+E242</f>
        <v>8514.751</v>
      </c>
      <c r="F243" s="3">
        <f t="shared" si="49"/>
        <v>29801.237999999998</v>
      </c>
      <c r="G243" s="3">
        <f t="shared" si="49"/>
        <v>0</v>
      </c>
      <c r="H243" s="3">
        <f t="shared" si="49"/>
        <v>2313.051</v>
      </c>
      <c r="I243" s="3">
        <f t="shared" si="49"/>
        <v>0</v>
      </c>
      <c r="J243" s="3">
        <f t="shared" si="49"/>
        <v>0</v>
      </c>
      <c r="K243" s="3">
        <f t="shared" si="49"/>
        <v>35.198</v>
      </c>
      <c r="L243" s="3">
        <f t="shared" si="49"/>
        <v>5185.211</v>
      </c>
      <c r="M243" s="3">
        <f t="shared" si="49"/>
        <v>63.597</v>
      </c>
    </row>
    <row r="244" spans="1:13" ht="12.75">
      <c r="A244" t="s">
        <v>225</v>
      </c>
      <c r="B244" t="s">
        <v>48</v>
      </c>
      <c r="C244" s="4">
        <f t="shared" si="40"/>
        <v>4983.366999999999</v>
      </c>
      <c r="D244" s="4">
        <v>873.32</v>
      </c>
      <c r="E244" s="4">
        <v>328.586</v>
      </c>
      <c r="F244" s="4">
        <v>2758.892</v>
      </c>
      <c r="G244" s="4">
        <v>0</v>
      </c>
      <c r="H244" s="4">
        <v>155.513</v>
      </c>
      <c r="I244" s="4">
        <v>0</v>
      </c>
      <c r="J244" s="4">
        <v>0</v>
      </c>
      <c r="K244" s="4">
        <v>59.142</v>
      </c>
      <c r="L244" s="4">
        <v>807.914</v>
      </c>
      <c r="M244" s="4">
        <v>0</v>
      </c>
    </row>
    <row r="245" spans="1:13" ht="12.75">
      <c r="A245" t="s">
        <v>225</v>
      </c>
      <c r="B245" t="s">
        <v>226</v>
      </c>
      <c r="C245" s="4">
        <f t="shared" si="40"/>
        <v>48668.397999999994</v>
      </c>
      <c r="D245" s="4">
        <v>18355.063</v>
      </c>
      <c r="E245" s="4">
        <v>5505.712</v>
      </c>
      <c r="F245" s="4">
        <v>17266.163</v>
      </c>
      <c r="G245" s="4">
        <v>1244.325</v>
      </c>
      <c r="H245" s="4">
        <v>2193.395</v>
      </c>
      <c r="I245" s="4">
        <v>0</v>
      </c>
      <c r="J245" s="4">
        <v>129.355</v>
      </c>
      <c r="K245" s="4">
        <v>1125.017</v>
      </c>
      <c r="L245" s="4">
        <v>2748.55</v>
      </c>
      <c r="M245" s="4">
        <v>100.818</v>
      </c>
    </row>
    <row r="246" spans="1:13" ht="12.75">
      <c r="A246" t="s">
        <v>225</v>
      </c>
      <c r="B246" t="s">
        <v>41</v>
      </c>
      <c r="C246" s="4">
        <f t="shared" si="40"/>
        <v>7710.3</v>
      </c>
      <c r="D246" s="4">
        <v>0</v>
      </c>
      <c r="E246" s="4">
        <v>0</v>
      </c>
      <c r="F246" s="4">
        <v>7710.3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</row>
    <row r="247" spans="1:13" ht="12.75">
      <c r="A247" s="5" t="s">
        <v>227</v>
      </c>
      <c r="C247" s="3">
        <f t="shared" si="40"/>
        <v>61362.064999999995</v>
      </c>
      <c r="D247" s="3">
        <f>+D244+D245+D246</f>
        <v>19228.382999999998</v>
      </c>
      <c r="E247" s="3">
        <f aca="true" t="shared" si="50" ref="E247:M247">+E244+E245+E246</f>
        <v>5834.298000000001</v>
      </c>
      <c r="F247" s="3">
        <f t="shared" si="50"/>
        <v>27735.355</v>
      </c>
      <c r="G247" s="3">
        <f t="shared" si="50"/>
        <v>1244.325</v>
      </c>
      <c r="H247" s="3">
        <f t="shared" si="50"/>
        <v>2348.908</v>
      </c>
      <c r="I247" s="3">
        <f t="shared" si="50"/>
        <v>0</v>
      </c>
      <c r="J247" s="3">
        <f t="shared" si="50"/>
        <v>129.355</v>
      </c>
      <c r="K247" s="3">
        <f t="shared" si="50"/>
        <v>1184.159</v>
      </c>
      <c r="L247" s="3">
        <f t="shared" si="50"/>
        <v>3556.464</v>
      </c>
      <c r="M247" s="3">
        <f t="shared" si="50"/>
        <v>100.818</v>
      </c>
    </row>
    <row r="248" spans="1:13" ht="12.75">
      <c r="A248" t="s">
        <v>228</v>
      </c>
      <c r="B248" t="s">
        <v>21</v>
      </c>
      <c r="C248" s="4">
        <f t="shared" si="40"/>
        <v>207027.929</v>
      </c>
      <c r="D248" s="4">
        <v>96491.835</v>
      </c>
      <c r="E248" s="4">
        <v>45497.281</v>
      </c>
      <c r="F248" s="4">
        <v>55168.421</v>
      </c>
      <c r="G248" s="4">
        <v>0</v>
      </c>
      <c r="H248" s="4">
        <v>8531.715</v>
      </c>
      <c r="I248" s="4">
        <v>0</v>
      </c>
      <c r="J248" s="4">
        <v>0</v>
      </c>
      <c r="K248" s="4">
        <v>0</v>
      </c>
      <c r="L248" s="4">
        <v>656.351</v>
      </c>
      <c r="M248" s="4">
        <v>682.326</v>
      </c>
    </row>
    <row r="249" spans="1:13" ht="12.75">
      <c r="A249" t="s">
        <v>228</v>
      </c>
      <c r="B249" t="s">
        <v>229</v>
      </c>
      <c r="C249" s="4">
        <f t="shared" si="40"/>
        <v>3922.605</v>
      </c>
      <c r="D249" s="4">
        <v>2197.783</v>
      </c>
      <c r="E249" s="4">
        <v>532.482</v>
      </c>
      <c r="F249" s="4">
        <v>611.192</v>
      </c>
      <c r="G249" s="4">
        <v>107.842</v>
      </c>
      <c r="H249" s="4">
        <v>373.172</v>
      </c>
      <c r="I249" s="4">
        <v>0</v>
      </c>
      <c r="J249" s="4">
        <v>0</v>
      </c>
      <c r="K249" s="4">
        <v>100.134</v>
      </c>
      <c r="L249" s="4">
        <v>0</v>
      </c>
      <c r="M249" s="4">
        <v>0</v>
      </c>
    </row>
    <row r="250" spans="1:13" ht="12.75">
      <c r="A250" t="s">
        <v>228</v>
      </c>
      <c r="B250" t="s">
        <v>230</v>
      </c>
      <c r="C250" s="4">
        <f t="shared" si="40"/>
        <v>3354.6519999999996</v>
      </c>
      <c r="D250" s="4">
        <v>1930.264</v>
      </c>
      <c r="E250" s="4">
        <v>507.994</v>
      </c>
      <c r="F250" s="4">
        <v>304.593</v>
      </c>
      <c r="G250" s="4">
        <v>80.821</v>
      </c>
      <c r="H250" s="4">
        <v>280.88</v>
      </c>
      <c r="I250" s="4">
        <v>0</v>
      </c>
      <c r="J250" s="4">
        <v>0</v>
      </c>
      <c r="K250" s="4">
        <v>46.543</v>
      </c>
      <c r="L250" s="4">
        <v>201.04</v>
      </c>
      <c r="M250" s="4">
        <v>2.517</v>
      </c>
    </row>
    <row r="251" spans="1:13" ht="12.75">
      <c r="A251" t="s">
        <v>228</v>
      </c>
      <c r="B251" t="s">
        <v>21</v>
      </c>
      <c r="C251" s="4">
        <f t="shared" si="40"/>
        <v>7350.194999999999</v>
      </c>
      <c r="D251" s="4">
        <v>3049.847</v>
      </c>
      <c r="E251" s="4">
        <v>1400.786</v>
      </c>
      <c r="F251" s="4">
        <v>1280.685</v>
      </c>
      <c r="G251" s="4">
        <v>0</v>
      </c>
      <c r="H251" s="4">
        <v>636.638</v>
      </c>
      <c r="I251" s="4">
        <v>0</v>
      </c>
      <c r="J251" s="4">
        <v>0</v>
      </c>
      <c r="K251" s="4">
        <v>0</v>
      </c>
      <c r="L251" s="4">
        <v>976.705</v>
      </c>
      <c r="M251" s="4">
        <v>5.534</v>
      </c>
    </row>
    <row r="252" spans="1:13" ht="12.75">
      <c r="A252" t="s">
        <v>228</v>
      </c>
      <c r="B252" t="s">
        <v>41</v>
      </c>
      <c r="C252" s="4">
        <f t="shared" si="40"/>
        <v>42100.04</v>
      </c>
      <c r="D252" s="4">
        <v>0</v>
      </c>
      <c r="E252" s="4">
        <v>6962.49</v>
      </c>
      <c r="F252" s="4">
        <v>35137.55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</row>
    <row r="253" spans="1:13" ht="12.75">
      <c r="A253" s="5" t="s">
        <v>231</v>
      </c>
      <c r="C253" s="3">
        <f t="shared" si="40"/>
        <v>263755.421</v>
      </c>
      <c r="D253" s="3">
        <f>+D248+D249+D250+D251+D252</f>
        <v>103669.72899999999</v>
      </c>
      <c r="E253" s="3">
        <f aca="true" t="shared" si="51" ref="E253:M253">+E248+E249+E250+E251+E252</f>
        <v>54901.033</v>
      </c>
      <c r="F253" s="3">
        <f t="shared" si="51"/>
        <v>92502.441</v>
      </c>
      <c r="G253" s="3">
        <f t="shared" si="51"/>
        <v>188.663</v>
      </c>
      <c r="H253" s="3">
        <f t="shared" si="51"/>
        <v>9822.405</v>
      </c>
      <c r="I253" s="3">
        <f t="shared" si="51"/>
        <v>0</v>
      </c>
      <c r="J253" s="3">
        <f t="shared" si="51"/>
        <v>0</v>
      </c>
      <c r="K253" s="3">
        <f t="shared" si="51"/>
        <v>146.677</v>
      </c>
      <c r="L253" s="3">
        <f t="shared" si="51"/>
        <v>1834.096</v>
      </c>
      <c r="M253" s="3">
        <f t="shared" si="51"/>
        <v>690.3770000000001</v>
      </c>
    </row>
    <row r="254" spans="1:13" ht="12.75">
      <c r="A254" t="s">
        <v>232</v>
      </c>
      <c r="B254" t="s">
        <v>233</v>
      </c>
      <c r="C254" s="4">
        <f t="shared" si="40"/>
        <v>135133.051</v>
      </c>
      <c r="D254" s="4">
        <v>42703.49</v>
      </c>
      <c r="E254" s="4">
        <v>35159.265</v>
      </c>
      <c r="F254" s="4">
        <v>40700.838</v>
      </c>
      <c r="G254" s="4">
        <v>3937.079</v>
      </c>
      <c r="H254" s="4">
        <v>5928.079</v>
      </c>
      <c r="I254" s="4">
        <v>0</v>
      </c>
      <c r="J254" s="4">
        <v>0</v>
      </c>
      <c r="K254" s="4">
        <v>1689.803</v>
      </c>
      <c r="L254" s="4">
        <v>4358.48</v>
      </c>
      <c r="M254" s="4">
        <v>656.017</v>
      </c>
    </row>
    <row r="255" spans="1:13" ht="12.75">
      <c r="A255" t="s">
        <v>232</v>
      </c>
      <c r="B255" t="s">
        <v>41</v>
      </c>
      <c r="C255" s="4">
        <f t="shared" si="40"/>
        <v>334639.66</v>
      </c>
      <c r="D255" s="4">
        <v>0</v>
      </c>
      <c r="E255" s="4">
        <v>1098.42</v>
      </c>
      <c r="F255" s="4">
        <v>333541.24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</row>
    <row r="256" spans="1:13" ht="12.75">
      <c r="A256" s="5" t="s">
        <v>234</v>
      </c>
      <c r="C256" s="3">
        <f t="shared" si="40"/>
        <v>469772.711</v>
      </c>
      <c r="D256" s="3">
        <f>+D254+D255</f>
        <v>42703.49</v>
      </c>
      <c r="E256" s="3">
        <f aca="true" t="shared" si="52" ref="E256:M256">+E254+E255</f>
        <v>36257.685</v>
      </c>
      <c r="F256" s="3">
        <f t="shared" si="52"/>
        <v>374242.078</v>
      </c>
      <c r="G256" s="3">
        <f t="shared" si="52"/>
        <v>3937.079</v>
      </c>
      <c r="H256" s="3">
        <f t="shared" si="52"/>
        <v>5928.079</v>
      </c>
      <c r="I256" s="3">
        <f t="shared" si="52"/>
        <v>0</v>
      </c>
      <c r="J256" s="3">
        <f t="shared" si="52"/>
        <v>0</v>
      </c>
      <c r="K256" s="3">
        <f t="shared" si="52"/>
        <v>1689.803</v>
      </c>
      <c r="L256" s="3">
        <f t="shared" si="52"/>
        <v>4358.48</v>
      </c>
      <c r="M256" s="3">
        <f t="shared" si="52"/>
        <v>656.017</v>
      </c>
    </row>
    <row r="257" spans="1:13" ht="12.75">
      <c r="A257" t="s">
        <v>235</v>
      </c>
      <c r="B257" t="s">
        <v>174</v>
      </c>
      <c r="C257" s="4">
        <f t="shared" si="40"/>
        <v>2993.013</v>
      </c>
      <c r="D257" s="4">
        <v>7.651</v>
      </c>
      <c r="E257" s="4">
        <v>447.804</v>
      </c>
      <c r="F257" s="4">
        <v>901.402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1636.156</v>
      </c>
      <c r="M257" s="4">
        <v>0</v>
      </c>
    </row>
    <row r="258" spans="1:13" ht="12.75">
      <c r="A258" t="s">
        <v>235</v>
      </c>
      <c r="B258" t="s">
        <v>21</v>
      </c>
      <c r="C258" s="4">
        <f t="shared" si="40"/>
        <v>13447.369</v>
      </c>
      <c r="D258" s="4">
        <v>6343.683</v>
      </c>
      <c r="E258" s="4">
        <v>3069.613</v>
      </c>
      <c r="F258" s="4">
        <v>2268.945</v>
      </c>
      <c r="G258" s="4">
        <v>0</v>
      </c>
      <c r="H258" s="4">
        <v>930.832</v>
      </c>
      <c r="I258" s="4">
        <v>0</v>
      </c>
      <c r="J258" s="4">
        <v>0</v>
      </c>
      <c r="K258" s="4">
        <v>0</v>
      </c>
      <c r="L258" s="4">
        <v>824.594</v>
      </c>
      <c r="M258" s="4">
        <v>9.702</v>
      </c>
    </row>
    <row r="259" spans="1:13" ht="12.75">
      <c r="A259" t="s">
        <v>235</v>
      </c>
      <c r="B259" t="s">
        <v>41</v>
      </c>
      <c r="C259" s="4">
        <f t="shared" si="40"/>
        <v>6307.45</v>
      </c>
      <c r="D259" s="4">
        <v>0</v>
      </c>
      <c r="E259" s="4">
        <v>0</v>
      </c>
      <c r="F259" s="4">
        <v>6307.45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</row>
    <row r="260" spans="1:13" ht="12.75">
      <c r="A260" s="5" t="s">
        <v>236</v>
      </c>
      <c r="C260" s="3">
        <f t="shared" si="40"/>
        <v>22747.832000000002</v>
      </c>
      <c r="D260" s="3">
        <f>+D257+D258+D259</f>
        <v>6351.334</v>
      </c>
      <c r="E260" s="3">
        <f aca="true" t="shared" si="53" ref="E260:M260">+E257+E258+E259</f>
        <v>3517.417</v>
      </c>
      <c r="F260" s="3">
        <f t="shared" si="53"/>
        <v>9477.797</v>
      </c>
      <c r="G260" s="3">
        <f t="shared" si="53"/>
        <v>0</v>
      </c>
      <c r="H260" s="3">
        <f t="shared" si="53"/>
        <v>930.832</v>
      </c>
      <c r="I260" s="3">
        <f t="shared" si="53"/>
        <v>0</v>
      </c>
      <c r="J260" s="3">
        <f t="shared" si="53"/>
        <v>0</v>
      </c>
      <c r="K260" s="3">
        <f t="shared" si="53"/>
        <v>0</v>
      </c>
      <c r="L260" s="3">
        <f t="shared" si="53"/>
        <v>2460.75</v>
      </c>
      <c r="M260" s="3">
        <f t="shared" si="53"/>
        <v>9.702</v>
      </c>
    </row>
    <row r="261" spans="1:13" ht="12.75">
      <c r="A261" t="s">
        <v>237</v>
      </c>
      <c r="B261" t="s">
        <v>238</v>
      </c>
      <c r="C261" s="4">
        <f t="shared" si="40"/>
        <v>119695.491</v>
      </c>
      <c r="D261" s="4">
        <v>33950.831</v>
      </c>
      <c r="E261" s="4">
        <v>41119.52</v>
      </c>
      <c r="F261" s="4">
        <v>7542.763</v>
      </c>
      <c r="G261" s="4">
        <v>1120.568</v>
      </c>
      <c r="H261" s="4">
        <v>6845.659</v>
      </c>
      <c r="I261" s="4">
        <v>0</v>
      </c>
      <c r="J261" s="4">
        <v>0</v>
      </c>
      <c r="K261" s="4">
        <v>5499.598</v>
      </c>
      <c r="L261" s="4">
        <v>23616.552</v>
      </c>
      <c r="M261" s="4">
        <v>0</v>
      </c>
    </row>
    <row r="262" spans="1:13" ht="12.75">
      <c r="A262" t="s">
        <v>237</v>
      </c>
      <c r="B262" t="s">
        <v>41</v>
      </c>
      <c r="C262" s="4">
        <f t="shared" si="40"/>
        <v>856.1800000000001</v>
      </c>
      <c r="D262" s="4">
        <v>0</v>
      </c>
      <c r="E262" s="4">
        <v>126.69</v>
      </c>
      <c r="F262" s="4">
        <v>729.49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</row>
    <row r="263" spans="1:13" ht="12.75">
      <c r="A263" s="5" t="s">
        <v>239</v>
      </c>
      <c r="C263" s="3">
        <f t="shared" si="40"/>
        <v>120551.67099999999</v>
      </c>
      <c r="D263" s="3">
        <f>+D261+D262</f>
        <v>33950.831</v>
      </c>
      <c r="E263" s="3">
        <f aca="true" t="shared" si="54" ref="E263:M263">+E261+E262</f>
        <v>41246.21</v>
      </c>
      <c r="F263" s="3">
        <f t="shared" si="54"/>
        <v>8272.253</v>
      </c>
      <c r="G263" s="3">
        <f t="shared" si="54"/>
        <v>1120.568</v>
      </c>
      <c r="H263" s="3">
        <f t="shared" si="54"/>
        <v>6845.659</v>
      </c>
      <c r="I263" s="3">
        <f t="shared" si="54"/>
        <v>0</v>
      </c>
      <c r="J263" s="3">
        <f t="shared" si="54"/>
        <v>0</v>
      </c>
      <c r="K263" s="3">
        <f t="shared" si="54"/>
        <v>5499.598</v>
      </c>
      <c r="L263" s="3">
        <f t="shared" si="54"/>
        <v>23616.552</v>
      </c>
      <c r="M263" s="3">
        <f t="shared" si="54"/>
        <v>0</v>
      </c>
    </row>
    <row r="264" spans="1:13" ht="12.75">
      <c r="A264" t="s">
        <v>240</v>
      </c>
      <c r="B264" t="s">
        <v>21</v>
      </c>
      <c r="C264" s="4">
        <f t="shared" si="40"/>
        <v>9678.074</v>
      </c>
      <c r="D264" s="4">
        <v>4497.169</v>
      </c>
      <c r="E264" s="4">
        <v>3030.813</v>
      </c>
      <c r="F264" s="4">
        <v>396.173</v>
      </c>
      <c r="G264" s="4">
        <v>0</v>
      </c>
      <c r="H264" s="4">
        <v>887.758</v>
      </c>
      <c r="I264" s="4">
        <v>0</v>
      </c>
      <c r="J264" s="4">
        <v>0</v>
      </c>
      <c r="K264" s="4">
        <v>0</v>
      </c>
      <c r="L264" s="4">
        <v>823.412</v>
      </c>
      <c r="M264" s="4">
        <v>42.749</v>
      </c>
    </row>
    <row r="265" spans="1:13" ht="12.75">
      <c r="A265" s="5" t="s">
        <v>241</v>
      </c>
      <c r="C265" s="3">
        <f t="shared" si="40"/>
        <v>9678.074</v>
      </c>
      <c r="D265" s="3">
        <f>+D264</f>
        <v>4497.169</v>
      </c>
      <c r="E265" s="3">
        <f aca="true" t="shared" si="55" ref="E265:M265">+E264</f>
        <v>3030.813</v>
      </c>
      <c r="F265" s="3">
        <f t="shared" si="55"/>
        <v>396.173</v>
      </c>
      <c r="G265" s="3">
        <f t="shared" si="55"/>
        <v>0</v>
      </c>
      <c r="H265" s="3">
        <f t="shared" si="55"/>
        <v>887.758</v>
      </c>
      <c r="I265" s="3">
        <f t="shared" si="55"/>
        <v>0</v>
      </c>
      <c r="J265" s="3">
        <f t="shared" si="55"/>
        <v>0</v>
      </c>
      <c r="K265" s="3">
        <f t="shared" si="55"/>
        <v>0</v>
      </c>
      <c r="L265" s="3">
        <f t="shared" si="55"/>
        <v>823.412</v>
      </c>
      <c r="M265" s="3">
        <f t="shared" si="55"/>
        <v>42.749</v>
      </c>
    </row>
    <row r="266" spans="1:13" ht="12.75">
      <c r="A266" t="s">
        <v>242</v>
      </c>
      <c r="B266" t="s">
        <v>243</v>
      </c>
      <c r="C266" s="4">
        <f>SUM(D266:M266)</f>
        <v>492561.17300000007</v>
      </c>
      <c r="D266" s="4">
        <v>73629.475</v>
      </c>
      <c r="E266" s="4">
        <v>21789.768</v>
      </c>
      <c r="F266" s="4">
        <v>370216.188</v>
      </c>
      <c r="G266" s="4">
        <v>6765.956</v>
      </c>
      <c r="H266" s="4">
        <v>9745.628</v>
      </c>
      <c r="I266" s="4">
        <v>0</v>
      </c>
      <c r="J266" s="4">
        <v>0</v>
      </c>
      <c r="K266" s="4">
        <v>9983.259</v>
      </c>
      <c r="L266" s="4">
        <v>132.435</v>
      </c>
      <c r="M266" s="4">
        <v>298.464</v>
      </c>
    </row>
    <row r="267" spans="1:13" ht="12.75">
      <c r="A267" t="s">
        <v>242</v>
      </c>
      <c r="B267" t="s">
        <v>41</v>
      </c>
      <c r="C267" s="4">
        <f>SUM(D267:M267)</f>
        <v>168502.84000000003</v>
      </c>
      <c r="D267" s="4">
        <v>0</v>
      </c>
      <c r="E267" s="4">
        <v>2985.39</v>
      </c>
      <c r="F267" s="4">
        <v>165517.45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</row>
    <row r="268" spans="1:13" ht="12.75">
      <c r="A268" s="5" t="s">
        <v>244</v>
      </c>
      <c r="C268" s="3">
        <f>SUM(D268:M268)</f>
        <v>661064.0130000002</v>
      </c>
      <c r="D268" s="3">
        <f>+D266+D267</f>
        <v>73629.475</v>
      </c>
      <c r="E268" s="3">
        <f aca="true" t="shared" si="56" ref="E268:M268">+E266+E267</f>
        <v>24775.158</v>
      </c>
      <c r="F268" s="3">
        <f t="shared" si="56"/>
        <v>535733.638</v>
      </c>
      <c r="G268" s="3">
        <f t="shared" si="56"/>
        <v>6765.956</v>
      </c>
      <c r="H268" s="3">
        <f t="shared" si="56"/>
        <v>9745.628</v>
      </c>
      <c r="I268" s="3">
        <f t="shared" si="56"/>
        <v>0</v>
      </c>
      <c r="J268" s="3">
        <f t="shared" si="56"/>
        <v>0</v>
      </c>
      <c r="K268" s="3">
        <f t="shared" si="56"/>
        <v>9983.259</v>
      </c>
      <c r="L268" s="3">
        <f t="shared" si="56"/>
        <v>132.435</v>
      </c>
      <c r="M268" s="3">
        <f t="shared" si="56"/>
        <v>298.464</v>
      </c>
    </row>
    <row r="269" spans="3:13" ht="12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>
      <c r="A270" s="5" t="s">
        <v>245</v>
      </c>
      <c r="C270" s="3">
        <f>+C10+C26+C30+C36+C47+C51+C57+C60+C79+C90+C97+C99+C106+C108+C109+C115+C119+C137+C139+C148+C152+C153+C155+C159+C169+C177+C191+C207+C208+C223+C230+C242+C248+C251+C258+C264</f>
        <v>1838646.2189999996</v>
      </c>
      <c r="D270" s="3">
        <f aca="true" t="shared" si="57" ref="D270:M270">+D10+D26+D30+D36+D47+D51+D57+D60+D79+D90+D97+D99+D106+D108+D109+D115+D119+D137+D139+D148+D152+D153+D155+D159+D169+D177+D191+D207+D208+D223+D230+D242+D248+D251+D258+D264</f>
        <v>579288.201</v>
      </c>
      <c r="E270" s="3">
        <f t="shared" si="57"/>
        <v>332356.4650000001</v>
      </c>
      <c r="F270" s="3">
        <f t="shared" si="57"/>
        <v>803223.205</v>
      </c>
      <c r="G270" s="3">
        <f t="shared" si="57"/>
        <v>0</v>
      </c>
      <c r="H270" s="3">
        <f t="shared" si="57"/>
        <v>77678.924</v>
      </c>
      <c r="I270" s="3">
        <f t="shared" si="57"/>
        <v>0</v>
      </c>
      <c r="J270" s="3">
        <f t="shared" si="57"/>
        <v>0</v>
      </c>
      <c r="K270" s="3">
        <f t="shared" si="57"/>
        <v>0</v>
      </c>
      <c r="L270" s="3">
        <f t="shared" si="57"/>
        <v>43587.743</v>
      </c>
      <c r="M270" s="3">
        <f t="shared" si="57"/>
        <v>2511.681</v>
      </c>
    </row>
    <row r="271" spans="1:13" ht="12.75">
      <c r="A271" s="5" t="s">
        <v>246</v>
      </c>
      <c r="C271" s="3">
        <f>+C273-C272-C270</f>
        <v>2203885.8130000024</v>
      </c>
      <c r="D271" s="3">
        <f aca="true" t="shared" si="58" ref="D271:M271">+D273-D272-D270</f>
        <v>667354.9880000002</v>
      </c>
      <c r="E271" s="3">
        <f t="shared" si="58"/>
        <v>335490.7609999998</v>
      </c>
      <c r="F271" s="3">
        <f t="shared" si="58"/>
        <v>881756.7039999991</v>
      </c>
      <c r="G271" s="3">
        <f t="shared" si="58"/>
        <v>33280.446</v>
      </c>
      <c r="H271" s="3">
        <f t="shared" si="58"/>
        <v>113129.03999999998</v>
      </c>
      <c r="I271" s="3">
        <f t="shared" si="58"/>
        <v>0</v>
      </c>
      <c r="J271" s="3">
        <f t="shared" si="58"/>
        <v>751.145</v>
      </c>
      <c r="K271" s="3">
        <f t="shared" si="58"/>
        <v>37436.551999999996</v>
      </c>
      <c r="L271" s="3">
        <f t="shared" si="58"/>
        <v>129735.26100000001</v>
      </c>
      <c r="M271" s="3">
        <f t="shared" si="58"/>
        <v>4950.916000000001</v>
      </c>
    </row>
    <row r="272" spans="1:13" ht="12.75">
      <c r="A272" s="5" t="s">
        <v>247</v>
      </c>
      <c r="C272" s="3">
        <f>+C28+C33+C37+C43+C48+C52+C58+C62+C75+C82+C86+C100+C111+C149+C167+C171+C174+C178+C181+C186+C189+C204+C209+C219+C227+C236+C246+C252+C255+C259+C262+C267</f>
        <v>2379544.9100000006</v>
      </c>
      <c r="D272" s="3">
        <f aca="true" t="shared" si="59" ref="D272:M272">+D28+D33+D37+D43+D48+D52+D58+D62+D75+D82+D86+D100+D111+D149+D167+D171+D174+D178+D181+D186+D189+D204+D209+D219+D227+D236+D246+D252+D255+D259+D262+D267</f>
        <v>0</v>
      </c>
      <c r="E272" s="3">
        <f t="shared" si="59"/>
        <v>46067.659999999996</v>
      </c>
      <c r="F272" s="3">
        <f t="shared" si="59"/>
        <v>2333477.250000001</v>
      </c>
      <c r="G272" s="3">
        <f t="shared" si="59"/>
        <v>0</v>
      </c>
      <c r="H272" s="3">
        <f t="shared" si="59"/>
        <v>0</v>
      </c>
      <c r="I272" s="3">
        <f t="shared" si="59"/>
        <v>0</v>
      </c>
      <c r="J272" s="3">
        <f t="shared" si="59"/>
        <v>0</v>
      </c>
      <c r="K272" s="3">
        <f t="shared" si="59"/>
        <v>0</v>
      </c>
      <c r="L272" s="3">
        <f t="shared" si="59"/>
        <v>0</v>
      </c>
      <c r="M272" s="3">
        <f t="shared" si="59"/>
        <v>0</v>
      </c>
    </row>
    <row r="273" spans="1:13" ht="12.75">
      <c r="A273" s="5" t="s">
        <v>248</v>
      </c>
      <c r="C273" s="3">
        <f>+C13+C19+C22+C29+C34+C38+C44+C49+C53+C55+C59+C63+C69+C71+C76+C83+C87+C92+C94+C101+C104+C112+C114+C121+C126+C138+C140+C150+C156+C168+C172+C175+C179+C182+C187+C190+C192+C205+C210+C216+C220+C224+C228+C231+C237+C243+C247+C253+C256+C260+C263+C265+C268</f>
        <v>6422076.942000003</v>
      </c>
      <c r="D273" s="3">
        <f aca="true" t="shared" si="60" ref="D273:M273">+D13+D19+D22+D29+D34+D38+D44+D49+D53+D55+D59+D63+D69+D71+D76+D83+D87+D92+D94+D101+D104+D112+D114+D121+D126+D138+D140+D150+D156+D168+D172+D175+D179+D182+D187+D190+D192+D205+D210+D216+D220+D224+D228+D231+D237+D243+D247+D253+D256+D260+D263+D265+D268</f>
        <v>1246643.1890000002</v>
      </c>
      <c r="E273" s="3">
        <f t="shared" si="60"/>
        <v>713914.8859999999</v>
      </c>
      <c r="F273" s="3">
        <f t="shared" si="60"/>
        <v>4018457.159</v>
      </c>
      <c r="G273" s="3">
        <f t="shared" si="60"/>
        <v>33280.446</v>
      </c>
      <c r="H273" s="3">
        <f t="shared" si="60"/>
        <v>190807.96399999998</v>
      </c>
      <c r="I273" s="3">
        <f t="shared" si="60"/>
        <v>0</v>
      </c>
      <c r="J273" s="3">
        <f t="shared" si="60"/>
        <v>751.145</v>
      </c>
      <c r="K273" s="3">
        <f t="shared" si="60"/>
        <v>37436.551999999996</v>
      </c>
      <c r="L273" s="3">
        <f t="shared" si="60"/>
        <v>173323.00400000002</v>
      </c>
      <c r="M273" s="3">
        <f t="shared" si="60"/>
        <v>7462.597000000001</v>
      </c>
    </row>
    <row r="275" ht="12.75">
      <c r="A275" s="5" t="s">
        <v>249</v>
      </c>
    </row>
    <row r="276" spans="1:3" ht="12.75">
      <c r="A276" s="5" t="s">
        <v>250</v>
      </c>
      <c r="C276" s="2"/>
    </row>
    <row r="277" ht="12.75">
      <c r="C277" s="2"/>
    </row>
    <row r="278" spans="3:13" ht="12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ht="12.75">
      <c r="C279" s="2"/>
    </row>
    <row r="280" spans="3:13" ht="12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3:13" ht="12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ht="12.75">
      <c r="C282" s="2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2"/>
  <sheetViews>
    <sheetView tabSelected="1" workbookViewId="0" topLeftCell="A257">
      <selection activeCell="N271" sqref="N271"/>
    </sheetView>
  </sheetViews>
  <sheetFormatPr defaultColWidth="11.421875" defaultRowHeight="12.75"/>
  <cols>
    <col min="1" max="1" width="22.28125" style="0" customWidth="1"/>
    <col min="2" max="2" width="29.7109375" style="0" customWidth="1"/>
    <col min="3" max="3" width="15.28125" style="0" customWidth="1"/>
    <col min="9" max="9" width="10.57421875" style="0" customWidth="1"/>
    <col min="10" max="10" width="9.421875" style="0" customWidth="1"/>
    <col min="11" max="11" width="8.421875" style="0" customWidth="1"/>
    <col min="12" max="12" width="10.28125" style="0" customWidth="1"/>
    <col min="13" max="13" width="8.57421875" style="0" customWidth="1"/>
  </cols>
  <sheetData>
    <row r="1" spans="1:3" ht="12.75">
      <c r="A1" s="5" t="s">
        <v>0</v>
      </c>
      <c r="C1" s="8"/>
    </row>
    <row r="2" spans="1:3" ht="12.75">
      <c r="A2" s="5" t="s">
        <v>1</v>
      </c>
      <c r="C2" s="8"/>
    </row>
    <row r="3" spans="1:3" ht="12.75">
      <c r="A3" s="5"/>
      <c r="C3" s="8"/>
    </row>
    <row r="4" spans="1:3" ht="12.75">
      <c r="A4" s="5" t="s">
        <v>251</v>
      </c>
      <c r="C4" s="8"/>
    </row>
    <row r="5" ht="12.75">
      <c r="C5" s="8"/>
    </row>
    <row r="6" spans="1:13" ht="12.75">
      <c r="A6" s="5" t="s">
        <v>4</v>
      </c>
      <c r="B6" s="5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ht="12.75">
      <c r="A7" t="s">
        <v>17</v>
      </c>
      <c r="B7" t="s">
        <v>18</v>
      </c>
      <c r="C7" s="4">
        <f>SUM(D7:M7)</f>
        <v>1000</v>
      </c>
      <c r="D7" s="4">
        <v>718</v>
      </c>
      <c r="E7" s="4">
        <v>147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134</v>
      </c>
      <c r="M7" s="4">
        <v>0</v>
      </c>
    </row>
    <row r="8" spans="1:13" ht="12.75">
      <c r="A8" t="s">
        <v>17</v>
      </c>
      <c r="B8" t="s">
        <v>19</v>
      </c>
      <c r="C8" s="4">
        <f aca="true" t="shared" si="0" ref="C8:C71">SUM(D8:M8)</f>
        <v>982</v>
      </c>
      <c r="D8" s="4">
        <v>482</v>
      </c>
      <c r="E8" s="4">
        <v>76</v>
      </c>
      <c r="F8" s="4">
        <v>0</v>
      </c>
      <c r="G8" s="4">
        <v>0</v>
      </c>
      <c r="H8" s="4">
        <v>8</v>
      </c>
      <c r="I8" s="4">
        <v>0</v>
      </c>
      <c r="J8" s="4">
        <v>0</v>
      </c>
      <c r="K8" s="4">
        <v>21</v>
      </c>
      <c r="L8" s="4">
        <v>395</v>
      </c>
      <c r="M8" s="4">
        <v>0</v>
      </c>
    </row>
    <row r="9" spans="1:13" ht="12.75">
      <c r="A9" t="s">
        <v>17</v>
      </c>
      <c r="B9" t="s">
        <v>20</v>
      </c>
      <c r="C9" s="4">
        <f t="shared" si="0"/>
        <v>418</v>
      </c>
      <c r="D9" s="4">
        <v>345</v>
      </c>
      <c r="E9" s="4">
        <v>44</v>
      </c>
      <c r="F9" s="4">
        <v>11</v>
      </c>
      <c r="G9" s="4">
        <v>0</v>
      </c>
      <c r="H9" s="4">
        <v>1</v>
      </c>
      <c r="I9" s="4">
        <v>0</v>
      </c>
      <c r="J9" s="4">
        <v>0</v>
      </c>
      <c r="K9" s="4">
        <v>2</v>
      </c>
      <c r="L9" s="4">
        <v>15</v>
      </c>
      <c r="M9" s="4">
        <v>0</v>
      </c>
    </row>
    <row r="10" spans="1:13" ht="12.75">
      <c r="A10" t="s">
        <v>17</v>
      </c>
      <c r="B10" t="s">
        <v>21</v>
      </c>
      <c r="C10" s="4">
        <f t="shared" si="0"/>
        <v>10733</v>
      </c>
      <c r="D10" s="4">
        <v>9043</v>
      </c>
      <c r="E10" s="4">
        <v>1351</v>
      </c>
      <c r="F10" s="4">
        <v>19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314</v>
      </c>
      <c r="M10" s="4">
        <v>5</v>
      </c>
    </row>
    <row r="11" spans="1:13" ht="12.75">
      <c r="A11" t="s">
        <v>17</v>
      </c>
      <c r="B11" t="s">
        <v>22</v>
      </c>
      <c r="C11" s="4">
        <f t="shared" si="0"/>
        <v>309</v>
      </c>
      <c r="D11" s="4">
        <v>238</v>
      </c>
      <c r="E11" s="4">
        <v>26</v>
      </c>
      <c r="F11" s="4">
        <v>5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31</v>
      </c>
      <c r="M11" s="4">
        <v>7</v>
      </c>
    </row>
    <row r="12" spans="1:13" ht="12.75">
      <c r="A12" t="s">
        <v>17</v>
      </c>
      <c r="B12" t="s">
        <v>23</v>
      </c>
      <c r="C12" s="4">
        <f t="shared" si="0"/>
        <v>2644</v>
      </c>
      <c r="D12" s="4">
        <v>1889</v>
      </c>
      <c r="E12" s="4">
        <v>335</v>
      </c>
      <c r="F12" s="4">
        <v>15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403</v>
      </c>
      <c r="M12" s="4">
        <v>0</v>
      </c>
    </row>
    <row r="13" spans="1:13" ht="12.75">
      <c r="A13" s="5" t="s">
        <v>24</v>
      </c>
      <c r="C13" s="3">
        <f t="shared" si="0"/>
        <v>16086</v>
      </c>
      <c r="D13" s="3">
        <f>+D7+D8+D9+D10+D11+D12</f>
        <v>12715</v>
      </c>
      <c r="E13" s="3">
        <f aca="true" t="shared" si="1" ref="E13:M13">+E7+E8+E9+E10+E11+E12</f>
        <v>1979</v>
      </c>
      <c r="F13" s="3">
        <f t="shared" si="1"/>
        <v>50</v>
      </c>
      <c r="G13" s="3">
        <f t="shared" si="1"/>
        <v>2</v>
      </c>
      <c r="H13" s="3">
        <f t="shared" si="1"/>
        <v>13</v>
      </c>
      <c r="I13" s="3">
        <f t="shared" si="1"/>
        <v>0</v>
      </c>
      <c r="J13" s="3">
        <f t="shared" si="1"/>
        <v>0</v>
      </c>
      <c r="K13" s="3">
        <f t="shared" si="1"/>
        <v>23</v>
      </c>
      <c r="L13" s="3">
        <f t="shared" si="1"/>
        <v>1292</v>
      </c>
      <c r="M13" s="3">
        <f t="shared" si="1"/>
        <v>12</v>
      </c>
    </row>
    <row r="14" spans="1:13" ht="12.75">
      <c r="A14" t="s">
        <v>25</v>
      </c>
      <c r="B14" t="s">
        <v>26</v>
      </c>
      <c r="C14" s="7">
        <f t="shared" si="0"/>
        <v>338</v>
      </c>
      <c r="D14" s="7">
        <v>216</v>
      </c>
      <c r="E14" s="7">
        <v>25</v>
      </c>
      <c r="F14" s="7">
        <v>3</v>
      </c>
      <c r="G14" s="7">
        <v>0</v>
      </c>
      <c r="H14" s="7">
        <v>1</v>
      </c>
      <c r="I14" s="7">
        <v>0</v>
      </c>
      <c r="J14" s="7">
        <v>0</v>
      </c>
      <c r="K14" s="7">
        <v>7</v>
      </c>
      <c r="L14" s="7">
        <v>86</v>
      </c>
      <c r="M14" s="7">
        <v>0</v>
      </c>
    </row>
    <row r="15" spans="1:13" ht="12.75">
      <c r="A15" t="s">
        <v>25</v>
      </c>
      <c r="B15" t="s">
        <v>27</v>
      </c>
      <c r="C15" s="4">
        <f t="shared" si="0"/>
        <v>1059</v>
      </c>
      <c r="D15" s="4">
        <v>781</v>
      </c>
      <c r="E15" s="4">
        <v>136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8</v>
      </c>
      <c r="L15" s="4">
        <v>133</v>
      </c>
      <c r="M15" s="4">
        <v>0</v>
      </c>
    </row>
    <row r="16" spans="1:13" ht="12.75">
      <c r="A16" t="s">
        <v>28</v>
      </c>
      <c r="B16" t="s">
        <v>29</v>
      </c>
      <c r="C16" s="7">
        <f t="shared" si="0"/>
        <v>661</v>
      </c>
      <c r="D16" s="7">
        <v>438</v>
      </c>
      <c r="E16" s="7">
        <v>115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107</v>
      </c>
      <c r="M16" s="7">
        <v>0</v>
      </c>
    </row>
    <row r="17" spans="1:13" ht="12.75">
      <c r="A17" t="s">
        <v>25</v>
      </c>
      <c r="B17" t="s">
        <v>30</v>
      </c>
      <c r="C17" s="4">
        <f t="shared" si="0"/>
        <v>1399</v>
      </c>
      <c r="D17" s="4">
        <v>1113</v>
      </c>
      <c r="E17" s="4">
        <v>166</v>
      </c>
      <c r="F17" s="4">
        <v>18</v>
      </c>
      <c r="G17" s="4">
        <v>1</v>
      </c>
      <c r="H17" s="4">
        <v>1</v>
      </c>
      <c r="I17" s="4">
        <v>0</v>
      </c>
      <c r="J17" s="4">
        <v>0</v>
      </c>
      <c r="K17" s="4">
        <v>25</v>
      </c>
      <c r="L17" s="4">
        <v>68</v>
      </c>
      <c r="M17" s="4">
        <v>7</v>
      </c>
    </row>
    <row r="18" spans="1:13" ht="12.75">
      <c r="A18" t="s">
        <v>25</v>
      </c>
      <c r="B18" t="s">
        <v>31</v>
      </c>
      <c r="C18" s="4">
        <f t="shared" si="0"/>
        <v>17828</v>
      </c>
      <c r="D18" s="4">
        <v>14940</v>
      </c>
      <c r="E18" s="4">
        <v>2350</v>
      </c>
      <c r="F18" s="4">
        <v>44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493</v>
      </c>
      <c r="M18" s="4">
        <v>0</v>
      </c>
    </row>
    <row r="19" spans="1:13" ht="12.75">
      <c r="A19" s="5" t="s">
        <v>32</v>
      </c>
      <c r="C19" s="3">
        <f t="shared" si="0"/>
        <v>21285</v>
      </c>
      <c r="D19" s="3">
        <f>+D14+D15+D16+D17+D18</f>
        <v>17488</v>
      </c>
      <c r="E19" s="3">
        <f aca="true" t="shared" si="2" ref="E19:M19">+E14+E15+E16+E17+E18</f>
        <v>2792</v>
      </c>
      <c r="F19" s="3">
        <f t="shared" si="2"/>
        <v>65</v>
      </c>
      <c r="G19" s="3">
        <f t="shared" si="2"/>
        <v>1</v>
      </c>
      <c r="H19" s="3">
        <f t="shared" si="2"/>
        <v>5</v>
      </c>
      <c r="I19" s="3">
        <f t="shared" si="2"/>
        <v>0</v>
      </c>
      <c r="J19" s="3">
        <f t="shared" si="2"/>
        <v>0</v>
      </c>
      <c r="K19" s="3">
        <f t="shared" si="2"/>
        <v>40</v>
      </c>
      <c r="L19" s="3">
        <f t="shared" si="2"/>
        <v>887</v>
      </c>
      <c r="M19" s="3">
        <f t="shared" si="2"/>
        <v>7</v>
      </c>
    </row>
    <row r="20" spans="1:13" ht="12.75">
      <c r="A20" t="s">
        <v>33</v>
      </c>
      <c r="B20" t="s">
        <v>34</v>
      </c>
      <c r="C20" s="4">
        <f t="shared" si="0"/>
        <v>343</v>
      </c>
      <c r="D20" s="10">
        <v>0</v>
      </c>
      <c r="E20" s="10">
        <v>17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325</v>
      </c>
      <c r="M20" s="10">
        <v>0</v>
      </c>
    </row>
    <row r="21" spans="1:13" ht="12.75">
      <c r="A21" t="s">
        <v>33</v>
      </c>
      <c r="B21" t="s">
        <v>35</v>
      </c>
      <c r="C21" s="4">
        <f t="shared" si="0"/>
        <v>1750</v>
      </c>
      <c r="D21" s="4">
        <v>1342</v>
      </c>
      <c r="E21" s="4">
        <v>327</v>
      </c>
      <c r="F21" s="4">
        <v>19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61</v>
      </c>
      <c r="M21" s="4">
        <v>0</v>
      </c>
    </row>
    <row r="22" spans="1:13" ht="12.75">
      <c r="A22" s="5" t="s">
        <v>36</v>
      </c>
      <c r="C22" s="3">
        <f t="shared" si="0"/>
        <v>2093</v>
      </c>
      <c r="D22" s="3">
        <f>+D20+D21</f>
        <v>1342</v>
      </c>
      <c r="E22" s="3">
        <f aca="true" t="shared" si="3" ref="E22:M22">+E20+E21</f>
        <v>344</v>
      </c>
      <c r="F22" s="3">
        <f t="shared" si="3"/>
        <v>20</v>
      </c>
      <c r="G22" s="3">
        <f t="shared" si="3"/>
        <v>0</v>
      </c>
      <c r="H22" s="3">
        <f t="shared" si="3"/>
        <v>1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386</v>
      </c>
      <c r="M22" s="3">
        <f t="shared" si="3"/>
        <v>0</v>
      </c>
    </row>
    <row r="23" spans="1:13" ht="12.75">
      <c r="A23" t="s">
        <v>37</v>
      </c>
      <c r="B23" t="s">
        <v>38</v>
      </c>
      <c r="C23" s="4">
        <f t="shared" si="0"/>
        <v>467</v>
      </c>
      <c r="D23" s="4">
        <v>359</v>
      </c>
      <c r="E23" s="4">
        <v>54</v>
      </c>
      <c r="F23" s="4">
        <v>5</v>
      </c>
      <c r="G23" s="4">
        <v>0</v>
      </c>
      <c r="H23" s="4">
        <v>1</v>
      </c>
      <c r="I23" s="4">
        <v>0</v>
      </c>
      <c r="J23" s="4">
        <v>0</v>
      </c>
      <c r="K23" s="4">
        <v>9</v>
      </c>
      <c r="L23" s="4">
        <v>39</v>
      </c>
      <c r="M23" s="4">
        <v>0</v>
      </c>
    </row>
    <row r="24" spans="1:13" ht="12.75">
      <c r="A24" t="s">
        <v>37</v>
      </c>
      <c r="B24" t="s">
        <v>39</v>
      </c>
      <c r="C24" s="4">
        <f t="shared" si="0"/>
        <v>165</v>
      </c>
      <c r="D24" s="4">
        <v>68</v>
      </c>
      <c r="E24" s="4">
        <v>18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79</v>
      </c>
      <c r="M24" s="4">
        <v>0</v>
      </c>
    </row>
    <row r="25" spans="1:13" ht="12.75">
      <c r="A25" t="s">
        <v>37</v>
      </c>
      <c r="B25" t="s">
        <v>40</v>
      </c>
      <c r="C25" s="4">
        <f t="shared" si="0"/>
        <v>182</v>
      </c>
      <c r="D25" s="4">
        <v>95</v>
      </c>
      <c r="E25" s="4">
        <v>19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68</v>
      </c>
      <c r="M25" s="4">
        <v>0</v>
      </c>
    </row>
    <row r="26" spans="1:13" ht="12.75">
      <c r="A26" t="s">
        <v>37</v>
      </c>
      <c r="B26" t="s">
        <v>21</v>
      </c>
      <c r="C26" s="4">
        <f t="shared" si="0"/>
        <v>4190</v>
      </c>
      <c r="D26" s="4">
        <v>3406</v>
      </c>
      <c r="E26" s="4">
        <v>655</v>
      </c>
      <c r="F26" s="4">
        <v>14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107</v>
      </c>
      <c r="M26" s="4">
        <v>7</v>
      </c>
    </row>
    <row r="27" spans="1:13" ht="12.75">
      <c r="A27" t="s">
        <v>37</v>
      </c>
      <c r="B27" t="s">
        <v>23</v>
      </c>
      <c r="C27" s="4">
        <f t="shared" si="0"/>
        <v>109</v>
      </c>
      <c r="D27" s="4">
        <v>108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12.75">
      <c r="A28" t="s">
        <v>37</v>
      </c>
      <c r="B28" t="s">
        <v>41</v>
      </c>
      <c r="C28" s="4">
        <f t="shared" si="0"/>
        <v>2</v>
      </c>
      <c r="D28" s="4">
        <v>0</v>
      </c>
      <c r="E28" s="4">
        <v>0</v>
      </c>
      <c r="F28" s="4">
        <v>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ht="12.75">
      <c r="A29" s="5" t="s">
        <v>42</v>
      </c>
      <c r="C29" s="3">
        <f t="shared" si="0"/>
        <v>5115</v>
      </c>
      <c r="D29" s="3">
        <f>+D23+D24+D25+D26+D27+D28</f>
        <v>4036</v>
      </c>
      <c r="E29" s="3">
        <f aca="true" t="shared" si="4" ref="E29:M29">+E23+E24+E25+E26+E27+E28</f>
        <v>746</v>
      </c>
      <c r="F29" s="3">
        <f t="shared" si="4"/>
        <v>21</v>
      </c>
      <c r="G29" s="3">
        <f t="shared" si="4"/>
        <v>0</v>
      </c>
      <c r="H29" s="3">
        <f t="shared" si="4"/>
        <v>3</v>
      </c>
      <c r="I29" s="3">
        <f t="shared" si="4"/>
        <v>0</v>
      </c>
      <c r="J29" s="3">
        <f t="shared" si="4"/>
        <v>0</v>
      </c>
      <c r="K29" s="3">
        <f t="shared" si="4"/>
        <v>9</v>
      </c>
      <c r="L29" s="3">
        <f t="shared" si="4"/>
        <v>293</v>
      </c>
      <c r="M29" s="3">
        <f t="shared" si="4"/>
        <v>7</v>
      </c>
    </row>
    <row r="30" spans="1:13" ht="12.75">
      <c r="A30" t="s">
        <v>43</v>
      </c>
      <c r="B30" t="s">
        <v>21</v>
      </c>
      <c r="C30" s="4">
        <f t="shared" si="0"/>
        <v>11141</v>
      </c>
      <c r="D30" s="4">
        <v>9302</v>
      </c>
      <c r="E30" s="4">
        <v>1430</v>
      </c>
      <c r="F30" s="4">
        <v>28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377</v>
      </c>
      <c r="M30" s="4">
        <v>3</v>
      </c>
    </row>
    <row r="31" spans="1:13" ht="12.75">
      <c r="A31" t="s">
        <v>43</v>
      </c>
      <c r="B31" t="s">
        <v>44</v>
      </c>
      <c r="C31" s="4">
        <f t="shared" si="0"/>
        <v>376</v>
      </c>
      <c r="D31" s="4">
        <v>290</v>
      </c>
      <c r="E31" s="4">
        <v>37</v>
      </c>
      <c r="F31" s="4">
        <v>8</v>
      </c>
      <c r="G31" s="4">
        <v>0</v>
      </c>
      <c r="H31" s="4">
        <v>1</v>
      </c>
      <c r="I31" s="4">
        <v>0</v>
      </c>
      <c r="J31" s="4">
        <v>0</v>
      </c>
      <c r="K31" s="4">
        <v>3</v>
      </c>
      <c r="L31" s="4">
        <v>37</v>
      </c>
      <c r="M31" s="4">
        <v>0</v>
      </c>
    </row>
    <row r="32" spans="1:13" ht="12.75">
      <c r="A32" t="s">
        <v>43</v>
      </c>
      <c r="B32" t="s">
        <v>45</v>
      </c>
      <c r="C32" s="4">
        <f t="shared" si="0"/>
        <v>307</v>
      </c>
      <c r="D32" s="4">
        <v>235</v>
      </c>
      <c r="E32" s="4">
        <v>31</v>
      </c>
      <c r="F32" s="4">
        <v>0</v>
      </c>
      <c r="G32" s="4">
        <v>1</v>
      </c>
      <c r="H32" s="4">
        <v>2</v>
      </c>
      <c r="I32" s="4">
        <v>0</v>
      </c>
      <c r="J32" s="4">
        <v>0</v>
      </c>
      <c r="K32" s="4">
        <v>6</v>
      </c>
      <c r="L32" s="4">
        <v>32</v>
      </c>
      <c r="M32" s="4">
        <v>0</v>
      </c>
    </row>
    <row r="33" spans="1:13" ht="12.75">
      <c r="A33" t="s">
        <v>43</v>
      </c>
      <c r="B33" t="s">
        <v>41</v>
      </c>
      <c r="C33" s="4">
        <f t="shared" si="0"/>
        <v>6</v>
      </c>
      <c r="D33" s="4">
        <v>0</v>
      </c>
      <c r="E33" s="4">
        <v>0</v>
      </c>
      <c r="F33" s="4">
        <v>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5" t="s">
        <v>46</v>
      </c>
      <c r="C34" s="3">
        <f t="shared" si="0"/>
        <v>11830</v>
      </c>
      <c r="D34" s="3">
        <f>+D30+D31+D32+D33</f>
        <v>9827</v>
      </c>
      <c r="E34" s="3">
        <f aca="true" t="shared" si="5" ref="E34:M34">+E30+E31+E32+E33</f>
        <v>1498</v>
      </c>
      <c r="F34" s="3">
        <f t="shared" si="5"/>
        <v>42</v>
      </c>
      <c r="G34" s="3">
        <f t="shared" si="5"/>
        <v>1</v>
      </c>
      <c r="H34" s="3">
        <f t="shared" si="5"/>
        <v>4</v>
      </c>
      <c r="I34" s="3">
        <f t="shared" si="5"/>
        <v>0</v>
      </c>
      <c r="J34" s="3">
        <f t="shared" si="5"/>
        <v>0</v>
      </c>
      <c r="K34" s="3">
        <f t="shared" si="5"/>
        <v>9</v>
      </c>
      <c r="L34" s="3">
        <f t="shared" si="5"/>
        <v>446</v>
      </c>
      <c r="M34" s="3">
        <f t="shared" si="5"/>
        <v>3</v>
      </c>
    </row>
    <row r="35" spans="1:13" ht="12.75">
      <c r="A35" t="s">
        <v>47</v>
      </c>
      <c r="B35" t="s">
        <v>48</v>
      </c>
      <c r="C35" s="4">
        <f t="shared" si="0"/>
        <v>11</v>
      </c>
      <c r="D35" s="4">
        <v>0</v>
      </c>
      <c r="E35" s="4">
        <v>0</v>
      </c>
      <c r="F35" s="4">
        <v>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8</v>
      </c>
      <c r="M35" s="4">
        <v>0</v>
      </c>
    </row>
    <row r="36" spans="1:13" ht="12.75">
      <c r="A36" t="s">
        <v>47</v>
      </c>
      <c r="B36" t="s">
        <v>21</v>
      </c>
      <c r="C36" s="4">
        <f t="shared" si="0"/>
        <v>13140</v>
      </c>
      <c r="D36" s="4">
        <v>11020</v>
      </c>
      <c r="E36" s="4">
        <v>1513</v>
      </c>
      <c r="F36" s="4">
        <v>26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576</v>
      </c>
      <c r="M36" s="4">
        <v>4</v>
      </c>
    </row>
    <row r="37" spans="1:13" ht="12.75">
      <c r="A37" t="s">
        <v>47</v>
      </c>
      <c r="B37" t="s">
        <v>41</v>
      </c>
      <c r="C37" s="4">
        <f t="shared" si="0"/>
        <v>9</v>
      </c>
      <c r="D37" s="4">
        <v>0</v>
      </c>
      <c r="E37" s="4">
        <v>2</v>
      </c>
      <c r="F37" s="4">
        <v>7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12.75">
      <c r="A38" s="5" t="s">
        <v>49</v>
      </c>
      <c r="C38" s="3">
        <f t="shared" si="0"/>
        <v>13160</v>
      </c>
      <c r="D38" s="3">
        <f>+D35+D36+D37</f>
        <v>11020</v>
      </c>
      <c r="E38" s="3">
        <f aca="true" t="shared" si="6" ref="E38:M38">+E35+E36+E37</f>
        <v>1515</v>
      </c>
      <c r="F38" s="3">
        <f t="shared" si="6"/>
        <v>36</v>
      </c>
      <c r="G38" s="3">
        <f t="shared" si="6"/>
        <v>0</v>
      </c>
      <c r="H38" s="3">
        <f t="shared" si="6"/>
        <v>1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584</v>
      </c>
      <c r="M38" s="3">
        <f t="shared" si="6"/>
        <v>4</v>
      </c>
    </row>
    <row r="39" spans="1:13" ht="12.75">
      <c r="A39" t="s">
        <v>50</v>
      </c>
      <c r="B39" t="s">
        <v>19</v>
      </c>
      <c r="C39" s="4">
        <f t="shared" si="0"/>
        <v>3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3</v>
      </c>
      <c r="M39" s="4">
        <v>0</v>
      </c>
    </row>
    <row r="40" spans="1:13" ht="12.75">
      <c r="A40" t="s">
        <v>50</v>
      </c>
      <c r="B40" t="s">
        <v>20</v>
      </c>
      <c r="C40" s="4">
        <f t="shared" si="0"/>
        <v>13846</v>
      </c>
      <c r="D40" s="4">
        <v>11326</v>
      </c>
      <c r="E40" s="4">
        <v>1381</v>
      </c>
      <c r="F40" s="4">
        <v>227</v>
      </c>
      <c r="G40" s="4">
        <v>0</v>
      </c>
      <c r="H40" s="4">
        <v>2</v>
      </c>
      <c r="I40" s="4">
        <v>0</v>
      </c>
      <c r="J40" s="4">
        <v>0</v>
      </c>
      <c r="K40" s="4">
        <v>107</v>
      </c>
      <c r="L40" s="4">
        <v>803</v>
      </c>
      <c r="M40" s="4">
        <v>0</v>
      </c>
    </row>
    <row r="41" spans="1:13" ht="12.75">
      <c r="A41" t="s">
        <v>50</v>
      </c>
      <c r="B41" t="s">
        <v>252</v>
      </c>
      <c r="C41" s="7">
        <f t="shared" si="0"/>
        <v>1489</v>
      </c>
      <c r="D41" s="7">
        <v>1229</v>
      </c>
      <c r="E41" s="7">
        <v>155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20</v>
      </c>
      <c r="L41" s="7">
        <v>84</v>
      </c>
      <c r="M41" s="7">
        <v>0</v>
      </c>
    </row>
    <row r="42" spans="1:13" ht="12.75">
      <c r="A42" t="s">
        <v>50</v>
      </c>
      <c r="B42" t="s">
        <v>52</v>
      </c>
      <c r="C42" s="4">
        <f t="shared" si="0"/>
        <v>834</v>
      </c>
      <c r="D42" s="4">
        <v>644</v>
      </c>
      <c r="E42" s="4">
        <v>94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19</v>
      </c>
      <c r="L42" s="4">
        <v>74</v>
      </c>
      <c r="M42" s="4">
        <v>1</v>
      </c>
    </row>
    <row r="43" spans="1:13" ht="12.75">
      <c r="A43" t="s">
        <v>50</v>
      </c>
      <c r="B43" t="s">
        <v>41</v>
      </c>
      <c r="C43" s="4">
        <f t="shared" si="0"/>
        <v>1</v>
      </c>
      <c r="D43" s="4">
        <v>0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ht="12.75">
      <c r="A44" s="5" t="s">
        <v>53</v>
      </c>
      <c r="C44" s="3">
        <f t="shared" si="0"/>
        <v>16173</v>
      </c>
      <c r="D44" s="3">
        <f>+D39+D40+D41+D42+D43</f>
        <v>13199</v>
      </c>
      <c r="E44" s="3">
        <f aca="true" t="shared" si="7" ref="E44:M44">+E39+E40+E41+E42+E43</f>
        <v>1631</v>
      </c>
      <c r="F44" s="3">
        <f t="shared" si="7"/>
        <v>227</v>
      </c>
      <c r="G44" s="3">
        <f t="shared" si="7"/>
        <v>1</v>
      </c>
      <c r="H44" s="3">
        <f t="shared" si="7"/>
        <v>4</v>
      </c>
      <c r="I44" s="3">
        <f t="shared" si="7"/>
        <v>0</v>
      </c>
      <c r="J44" s="3">
        <f t="shared" si="7"/>
        <v>0</v>
      </c>
      <c r="K44" s="3">
        <f t="shared" si="7"/>
        <v>146</v>
      </c>
      <c r="L44" s="3">
        <f t="shared" si="7"/>
        <v>964</v>
      </c>
      <c r="M44" s="3">
        <f t="shared" si="7"/>
        <v>1</v>
      </c>
    </row>
    <row r="45" spans="1:13" ht="12.75">
      <c r="A45" t="s">
        <v>54</v>
      </c>
      <c r="B45" t="s">
        <v>55</v>
      </c>
      <c r="C45" s="4">
        <f t="shared" si="0"/>
        <v>111</v>
      </c>
      <c r="D45" s="4">
        <v>77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10</v>
      </c>
      <c r="L45" s="4">
        <v>23</v>
      </c>
      <c r="M45" s="4">
        <v>0</v>
      </c>
    </row>
    <row r="46" spans="1:13" ht="12.75">
      <c r="A46" t="s">
        <v>54</v>
      </c>
      <c r="B46" t="s">
        <v>56</v>
      </c>
      <c r="C46" s="4">
        <f t="shared" si="0"/>
        <v>2716</v>
      </c>
      <c r="D46" s="4">
        <v>1664</v>
      </c>
      <c r="E46" s="4">
        <v>180</v>
      </c>
      <c r="F46" s="4">
        <v>73</v>
      </c>
      <c r="G46" s="4">
        <v>2</v>
      </c>
      <c r="H46" s="4">
        <v>5</v>
      </c>
      <c r="I46" s="4">
        <v>0</v>
      </c>
      <c r="J46" s="4">
        <v>0</v>
      </c>
      <c r="K46" s="4">
        <v>57</v>
      </c>
      <c r="L46" s="4">
        <v>735</v>
      </c>
      <c r="M46" s="4">
        <v>0</v>
      </c>
    </row>
    <row r="47" spans="1:13" ht="12.75">
      <c r="A47" t="s">
        <v>54</v>
      </c>
      <c r="B47" t="s">
        <v>21</v>
      </c>
      <c r="C47" s="4">
        <f t="shared" si="0"/>
        <v>16490</v>
      </c>
      <c r="D47" s="4">
        <v>14549</v>
      </c>
      <c r="E47" s="4">
        <v>1809</v>
      </c>
      <c r="F47" s="4">
        <v>38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68</v>
      </c>
      <c r="M47" s="4">
        <v>25</v>
      </c>
    </row>
    <row r="48" spans="1:13" ht="12.75">
      <c r="A48" t="s">
        <v>54</v>
      </c>
      <c r="B48" t="s">
        <v>41</v>
      </c>
      <c r="C48" s="4">
        <f t="shared" si="0"/>
        <v>2</v>
      </c>
      <c r="D48" s="4">
        <v>0</v>
      </c>
      <c r="E48" s="4">
        <v>1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12.75">
      <c r="A49" s="5" t="s">
        <v>57</v>
      </c>
      <c r="C49" s="3">
        <f t="shared" si="0"/>
        <v>19319</v>
      </c>
      <c r="D49" s="3">
        <f>+D45+D46+D47+D48</f>
        <v>16290</v>
      </c>
      <c r="E49" s="3">
        <f aca="true" t="shared" si="8" ref="E49:M49">+E45+E46+E47+E48</f>
        <v>1990</v>
      </c>
      <c r="F49" s="3">
        <f t="shared" si="8"/>
        <v>112</v>
      </c>
      <c r="G49" s="3">
        <f t="shared" si="8"/>
        <v>2</v>
      </c>
      <c r="H49" s="3">
        <f t="shared" si="8"/>
        <v>7</v>
      </c>
      <c r="I49" s="3">
        <f t="shared" si="8"/>
        <v>0</v>
      </c>
      <c r="J49" s="3">
        <f t="shared" si="8"/>
        <v>0</v>
      </c>
      <c r="K49" s="3">
        <f t="shared" si="8"/>
        <v>67</v>
      </c>
      <c r="L49" s="3">
        <f t="shared" si="8"/>
        <v>826</v>
      </c>
      <c r="M49" s="3">
        <f t="shared" si="8"/>
        <v>25</v>
      </c>
    </row>
    <row r="50" spans="1:13" ht="12.75">
      <c r="A50" t="s">
        <v>58</v>
      </c>
      <c r="B50" t="s">
        <v>59</v>
      </c>
      <c r="C50" s="4">
        <f t="shared" si="0"/>
        <v>334</v>
      </c>
      <c r="D50" s="4">
        <v>0</v>
      </c>
      <c r="E50" s="4">
        <v>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330</v>
      </c>
      <c r="M50" s="4">
        <v>0</v>
      </c>
    </row>
    <row r="51" spans="1:13" ht="12.75">
      <c r="A51" t="s">
        <v>58</v>
      </c>
      <c r="B51" t="s">
        <v>21</v>
      </c>
      <c r="C51" s="4">
        <f t="shared" si="0"/>
        <v>31069</v>
      </c>
      <c r="D51" s="4">
        <v>26996</v>
      </c>
      <c r="E51" s="4">
        <v>3826</v>
      </c>
      <c r="F51" s="4">
        <v>126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101</v>
      </c>
      <c r="M51" s="4">
        <v>19</v>
      </c>
    </row>
    <row r="52" spans="1:13" ht="12.75">
      <c r="A52" t="s">
        <v>58</v>
      </c>
      <c r="B52" t="s">
        <v>41</v>
      </c>
      <c r="C52" s="4">
        <f t="shared" si="0"/>
        <v>18</v>
      </c>
      <c r="D52" s="4">
        <v>0</v>
      </c>
      <c r="E52" s="4">
        <v>6</v>
      </c>
      <c r="F52" s="4">
        <v>12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ht="12.75">
      <c r="A53" s="5" t="s">
        <v>60</v>
      </c>
      <c r="C53" s="3">
        <f t="shared" si="0"/>
        <v>31421</v>
      </c>
      <c r="D53" s="3">
        <f>+D50+D51+D52</f>
        <v>26996</v>
      </c>
      <c r="E53" s="3">
        <f aca="true" t="shared" si="9" ref="E53:M53">+E50+E51+E52</f>
        <v>3836</v>
      </c>
      <c r="F53" s="3">
        <f t="shared" si="9"/>
        <v>138</v>
      </c>
      <c r="G53" s="3">
        <f t="shared" si="9"/>
        <v>0</v>
      </c>
      <c r="H53" s="3">
        <f t="shared" si="9"/>
        <v>1</v>
      </c>
      <c r="I53" s="3">
        <f t="shared" si="9"/>
        <v>0</v>
      </c>
      <c r="J53" s="3">
        <f t="shared" si="9"/>
        <v>0</v>
      </c>
      <c r="K53" s="3">
        <f t="shared" si="9"/>
        <v>0</v>
      </c>
      <c r="L53" s="3">
        <f t="shared" si="9"/>
        <v>431</v>
      </c>
      <c r="M53" s="3">
        <f t="shared" si="9"/>
        <v>19</v>
      </c>
    </row>
    <row r="54" spans="1:13" ht="12.75">
      <c r="A54" t="s">
        <v>61</v>
      </c>
      <c r="B54" t="s">
        <v>62</v>
      </c>
      <c r="C54" s="4">
        <f t="shared" si="0"/>
        <v>10</v>
      </c>
      <c r="D54" s="4">
        <v>0</v>
      </c>
      <c r="E54" s="4">
        <v>0</v>
      </c>
      <c r="F54" s="4">
        <v>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8</v>
      </c>
      <c r="M54" s="4">
        <v>0</v>
      </c>
    </row>
    <row r="55" spans="1:13" ht="12.75">
      <c r="A55" s="5" t="s">
        <v>63</v>
      </c>
      <c r="C55" s="3">
        <f t="shared" si="0"/>
        <v>10</v>
      </c>
      <c r="D55" s="3">
        <f>+D54</f>
        <v>0</v>
      </c>
      <c r="E55" s="3">
        <f aca="true" t="shared" si="10" ref="E55:M56">+E54</f>
        <v>0</v>
      </c>
      <c r="F55" s="3">
        <f t="shared" si="10"/>
        <v>2</v>
      </c>
      <c r="G55" s="3">
        <f t="shared" si="10"/>
        <v>0</v>
      </c>
      <c r="H55" s="3">
        <f t="shared" si="10"/>
        <v>0</v>
      </c>
      <c r="I55" s="3">
        <f t="shared" si="10"/>
        <v>0</v>
      </c>
      <c r="J55" s="3">
        <f t="shared" si="10"/>
        <v>0</v>
      </c>
      <c r="K55" s="3">
        <f t="shared" si="10"/>
        <v>0</v>
      </c>
      <c r="L55" s="3">
        <f t="shared" si="10"/>
        <v>8</v>
      </c>
      <c r="M55" s="3">
        <f t="shared" si="10"/>
        <v>0</v>
      </c>
    </row>
    <row r="56" spans="1:14" ht="12.75">
      <c r="A56" t="s">
        <v>64</v>
      </c>
      <c r="B56" t="s">
        <v>65</v>
      </c>
      <c r="C56" s="7">
        <f t="shared" si="0"/>
        <v>0</v>
      </c>
      <c r="D56" s="7">
        <f>+D55</f>
        <v>0</v>
      </c>
      <c r="E56" s="4"/>
      <c r="F56" s="4"/>
      <c r="G56" s="4"/>
      <c r="H56" s="4"/>
      <c r="I56" s="4"/>
      <c r="J56" s="4"/>
      <c r="K56" s="4"/>
      <c r="L56" s="4"/>
      <c r="M56" s="4"/>
      <c r="N56" s="6" t="s">
        <v>66</v>
      </c>
    </row>
    <row r="57" spans="1:13" ht="12.75">
      <c r="A57" t="s">
        <v>64</v>
      </c>
      <c r="B57" t="s">
        <v>21</v>
      </c>
      <c r="C57" s="4">
        <f t="shared" si="0"/>
        <v>5360</v>
      </c>
      <c r="D57" s="4">
        <v>4389</v>
      </c>
      <c r="E57" s="4">
        <v>709</v>
      </c>
      <c r="F57" s="4">
        <v>11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244</v>
      </c>
      <c r="M57" s="4">
        <v>6</v>
      </c>
    </row>
    <row r="58" spans="1:13" ht="12.75">
      <c r="A58" t="s">
        <v>64</v>
      </c>
      <c r="B58" t="s">
        <v>41</v>
      </c>
      <c r="C58" s="4">
        <f t="shared" si="0"/>
        <v>4</v>
      </c>
      <c r="D58" s="4">
        <v>0</v>
      </c>
      <c r="E58" s="4">
        <v>1</v>
      </c>
      <c r="F58" s="4">
        <v>3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ht="12.75">
      <c r="A59" s="5" t="s">
        <v>67</v>
      </c>
      <c r="C59" s="3">
        <f>+C56+C57+C58</f>
        <v>5364</v>
      </c>
      <c r="D59" s="3">
        <f aca="true" t="shared" si="11" ref="D59:M59">+D56+D57+D58</f>
        <v>4389</v>
      </c>
      <c r="E59" s="3">
        <f t="shared" si="11"/>
        <v>710</v>
      </c>
      <c r="F59" s="3">
        <f t="shared" si="11"/>
        <v>14</v>
      </c>
      <c r="G59" s="3">
        <f t="shared" si="11"/>
        <v>0</v>
      </c>
      <c r="H59" s="3">
        <f t="shared" si="11"/>
        <v>1</v>
      </c>
      <c r="I59" s="3">
        <f t="shared" si="11"/>
        <v>0</v>
      </c>
      <c r="J59" s="3">
        <f t="shared" si="11"/>
        <v>0</v>
      </c>
      <c r="K59" s="3">
        <f t="shared" si="11"/>
        <v>0</v>
      </c>
      <c r="L59" s="3">
        <f t="shared" si="11"/>
        <v>244</v>
      </c>
      <c r="M59" s="3">
        <f t="shared" si="11"/>
        <v>6</v>
      </c>
    </row>
    <row r="60" spans="1:13" ht="12.75">
      <c r="A60" t="s">
        <v>68</v>
      </c>
      <c r="B60" t="s">
        <v>21</v>
      </c>
      <c r="C60" s="4">
        <f t="shared" si="0"/>
        <v>9179</v>
      </c>
      <c r="D60" s="4">
        <v>7694</v>
      </c>
      <c r="E60" s="4">
        <v>1217</v>
      </c>
      <c r="F60" s="4">
        <v>20</v>
      </c>
      <c r="G60" s="4">
        <v>0</v>
      </c>
      <c r="H60" s="4">
        <v>1</v>
      </c>
      <c r="I60" s="4">
        <v>0</v>
      </c>
      <c r="J60" s="4">
        <v>0</v>
      </c>
      <c r="K60" s="4">
        <v>0</v>
      </c>
      <c r="L60" s="4">
        <v>245</v>
      </c>
      <c r="M60" s="4">
        <v>2</v>
      </c>
    </row>
    <row r="61" spans="1:13" ht="12.75">
      <c r="A61" t="s">
        <v>68</v>
      </c>
      <c r="B61" t="s">
        <v>69</v>
      </c>
      <c r="C61" s="4">
        <f t="shared" si="0"/>
        <v>727</v>
      </c>
      <c r="D61" s="4">
        <v>482</v>
      </c>
      <c r="E61" s="4">
        <v>105</v>
      </c>
      <c r="F61" s="4">
        <v>2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130</v>
      </c>
      <c r="M61" s="4">
        <v>7</v>
      </c>
    </row>
    <row r="62" spans="1:13" ht="12.75">
      <c r="A62" t="s">
        <v>68</v>
      </c>
      <c r="B62" t="s">
        <v>41</v>
      </c>
      <c r="C62" s="4">
        <f t="shared" si="0"/>
        <v>1</v>
      </c>
      <c r="D62" s="4">
        <v>0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ht="12.75">
      <c r="A63" s="5" t="s">
        <v>70</v>
      </c>
      <c r="C63" s="3">
        <f>+C60+C61+C62</f>
        <v>9907</v>
      </c>
      <c r="D63" s="3">
        <f aca="true" t="shared" si="12" ref="D63:M63">+D60+D61+D62</f>
        <v>8176</v>
      </c>
      <c r="E63" s="3">
        <f t="shared" si="12"/>
        <v>1322</v>
      </c>
      <c r="F63" s="3">
        <f t="shared" si="12"/>
        <v>23</v>
      </c>
      <c r="G63" s="3">
        <f t="shared" si="12"/>
        <v>0</v>
      </c>
      <c r="H63" s="3">
        <f t="shared" si="12"/>
        <v>2</v>
      </c>
      <c r="I63" s="3">
        <f t="shared" si="12"/>
        <v>0</v>
      </c>
      <c r="J63" s="3">
        <f t="shared" si="12"/>
        <v>0</v>
      </c>
      <c r="K63" s="3">
        <f t="shared" si="12"/>
        <v>0</v>
      </c>
      <c r="L63" s="3">
        <f t="shared" si="12"/>
        <v>375</v>
      </c>
      <c r="M63" s="3">
        <f t="shared" si="12"/>
        <v>9</v>
      </c>
    </row>
    <row r="64" spans="1:13" ht="12.75">
      <c r="A64" t="s">
        <v>71</v>
      </c>
      <c r="B64" t="s">
        <v>72</v>
      </c>
      <c r="C64" s="4">
        <f t="shared" si="0"/>
        <v>437</v>
      </c>
      <c r="D64" s="4">
        <v>299</v>
      </c>
      <c r="E64" s="4">
        <v>72</v>
      </c>
      <c r="F64" s="4">
        <v>0</v>
      </c>
      <c r="G64" s="4">
        <v>0</v>
      </c>
      <c r="H64" s="4">
        <v>1</v>
      </c>
      <c r="I64" s="4">
        <v>0</v>
      </c>
      <c r="J64" s="4">
        <v>0</v>
      </c>
      <c r="K64" s="4">
        <v>0</v>
      </c>
      <c r="L64" s="4">
        <v>65</v>
      </c>
      <c r="M64" s="4">
        <v>0</v>
      </c>
    </row>
    <row r="65" spans="1:13" ht="12.75">
      <c r="A65" t="s">
        <v>71</v>
      </c>
      <c r="B65" t="s">
        <v>73</v>
      </c>
      <c r="C65" s="4">
        <f t="shared" si="0"/>
        <v>381</v>
      </c>
      <c r="D65" s="4">
        <v>255</v>
      </c>
      <c r="E65" s="4">
        <v>42</v>
      </c>
      <c r="F65" s="4">
        <v>2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81</v>
      </c>
      <c r="M65" s="4">
        <v>0</v>
      </c>
    </row>
    <row r="66" spans="1:13" ht="12.75">
      <c r="A66" t="s">
        <v>71</v>
      </c>
      <c r="B66" t="s">
        <v>74</v>
      </c>
      <c r="C66" s="4">
        <f t="shared" si="0"/>
        <v>323</v>
      </c>
      <c r="D66" s="4">
        <v>179</v>
      </c>
      <c r="E66" s="4">
        <v>32</v>
      </c>
      <c r="F66" s="4">
        <v>12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99</v>
      </c>
      <c r="M66" s="4">
        <v>0</v>
      </c>
    </row>
    <row r="67" spans="1:13" ht="12.75">
      <c r="A67" t="s">
        <v>71</v>
      </c>
      <c r="B67" t="s">
        <v>75</v>
      </c>
      <c r="C67" s="4">
        <f t="shared" si="0"/>
        <v>2736</v>
      </c>
      <c r="D67" s="4">
        <v>2126</v>
      </c>
      <c r="E67" s="4">
        <v>324</v>
      </c>
      <c r="F67" s="4">
        <v>10</v>
      </c>
      <c r="G67" s="4">
        <v>1</v>
      </c>
      <c r="H67" s="4">
        <v>1</v>
      </c>
      <c r="I67" s="4">
        <v>0</v>
      </c>
      <c r="J67" s="4">
        <v>0</v>
      </c>
      <c r="K67" s="4">
        <v>80</v>
      </c>
      <c r="L67" s="4">
        <v>194</v>
      </c>
      <c r="M67" s="4">
        <v>0</v>
      </c>
    </row>
    <row r="68" spans="1:13" ht="12.75">
      <c r="A68" t="s">
        <v>71</v>
      </c>
      <c r="B68" t="s">
        <v>76</v>
      </c>
      <c r="C68" s="4">
        <f t="shared" si="0"/>
        <v>1665</v>
      </c>
      <c r="D68" s="4">
        <v>1273</v>
      </c>
      <c r="E68" s="4">
        <v>229</v>
      </c>
      <c r="F68" s="4">
        <v>16</v>
      </c>
      <c r="G68" s="4">
        <v>0</v>
      </c>
      <c r="H68" s="4">
        <v>1</v>
      </c>
      <c r="I68" s="4">
        <v>0</v>
      </c>
      <c r="J68" s="4">
        <v>0</v>
      </c>
      <c r="K68" s="4">
        <v>0</v>
      </c>
      <c r="L68" s="4">
        <v>145</v>
      </c>
      <c r="M68" s="4">
        <v>1</v>
      </c>
    </row>
    <row r="69" spans="1:13" ht="12.75">
      <c r="A69" s="5" t="s">
        <v>77</v>
      </c>
      <c r="C69" s="3">
        <f t="shared" si="0"/>
        <v>5542</v>
      </c>
      <c r="D69" s="3">
        <f>+D64+D65+D66+D67+D68</f>
        <v>4132</v>
      </c>
      <c r="E69" s="3">
        <f aca="true" t="shared" si="13" ref="E69:M69">+E64+E65+E66+E67+E68</f>
        <v>699</v>
      </c>
      <c r="F69" s="3">
        <f t="shared" si="13"/>
        <v>40</v>
      </c>
      <c r="G69" s="3">
        <f t="shared" si="13"/>
        <v>1</v>
      </c>
      <c r="H69" s="3">
        <f t="shared" si="13"/>
        <v>5</v>
      </c>
      <c r="I69" s="3">
        <f t="shared" si="13"/>
        <v>0</v>
      </c>
      <c r="J69" s="3">
        <f t="shared" si="13"/>
        <v>0</v>
      </c>
      <c r="K69" s="3">
        <f t="shared" si="13"/>
        <v>80</v>
      </c>
      <c r="L69" s="3">
        <f t="shared" si="13"/>
        <v>584</v>
      </c>
      <c r="M69" s="3">
        <f t="shared" si="13"/>
        <v>1</v>
      </c>
    </row>
    <row r="70" spans="1:13" ht="12.75">
      <c r="A70" t="s">
        <v>78</v>
      </c>
      <c r="B70" t="s">
        <v>79</v>
      </c>
      <c r="C70" s="4">
        <f t="shared" si="0"/>
        <v>6307</v>
      </c>
      <c r="D70" s="4">
        <v>4865</v>
      </c>
      <c r="E70" s="4">
        <v>888</v>
      </c>
      <c r="F70" s="4">
        <v>132</v>
      </c>
      <c r="G70" s="4">
        <v>1</v>
      </c>
      <c r="H70" s="4">
        <v>1</v>
      </c>
      <c r="I70" s="4">
        <v>0</v>
      </c>
      <c r="J70" s="4">
        <v>0</v>
      </c>
      <c r="K70" s="4">
        <v>0</v>
      </c>
      <c r="L70" s="4">
        <v>325</v>
      </c>
      <c r="M70" s="4">
        <v>95</v>
      </c>
    </row>
    <row r="71" spans="1:13" ht="12.75">
      <c r="A71" s="5" t="s">
        <v>80</v>
      </c>
      <c r="C71" s="3">
        <f t="shared" si="0"/>
        <v>6307</v>
      </c>
      <c r="D71" s="3">
        <f>+D70</f>
        <v>4865</v>
      </c>
      <c r="E71" s="3">
        <f aca="true" t="shared" si="14" ref="E71:M71">+E70</f>
        <v>888</v>
      </c>
      <c r="F71" s="3">
        <f t="shared" si="14"/>
        <v>132</v>
      </c>
      <c r="G71" s="3">
        <f t="shared" si="14"/>
        <v>1</v>
      </c>
      <c r="H71" s="3">
        <f t="shared" si="14"/>
        <v>1</v>
      </c>
      <c r="I71" s="3">
        <f t="shared" si="14"/>
        <v>0</v>
      </c>
      <c r="J71" s="3">
        <f t="shared" si="14"/>
        <v>0</v>
      </c>
      <c r="K71" s="3">
        <f t="shared" si="14"/>
        <v>0</v>
      </c>
      <c r="L71" s="3">
        <f t="shared" si="14"/>
        <v>325</v>
      </c>
      <c r="M71" s="3">
        <f t="shared" si="14"/>
        <v>95</v>
      </c>
    </row>
    <row r="72" spans="1:13" ht="12.75">
      <c r="A72" t="s">
        <v>81</v>
      </c>
      <c r="B72" t="s">
        <v>38</v>
      </c>
      <c r="C72" s="4">
        <f aca="true" t="shared" si="15" ref="C72:C135">SUM(D72:M72)</f>
        <v>62</v>
      </c>
      <c r="D72" s="4">
        <v>21</v>
      </c>
      <c r="E72" s="4">
        <v>7</v>
      </c>
      <c r="F72" s="4">
        <v>9</v>
      </c>
      <c r="G72" s="4">
        <v>0</v>
      </c>
      <c r="H72" s="4">
        <v>1</v>
      </c>
      <c r="I72" s="4">
        <v>0</v>
      </c>
      <c r="J72" s="4">
        <v>0</v>
      </c>
      <c r="K72" s="4">
        <v>0</v>
      </c>
      <c r="L72" s="4">
        <v>24</v>
      </c>
      <c r="M72" s="4">
        <v>0</v>
      </c>
    </row>
    <row r="73" spans="1:13" ht="12.75">
      <c r="A73" t="s">
        <v>81</v>
      </c>
      <c r="B73" t="s">
        <v>82</v>
      </c>
      <c r="C73" s="4">
        <f t="shared" si="15"/>
        <v>21536</v>
      </c>
      <c r="D73" s="4">
        <v>17566</v>
      </c>
      <c r="E73" s="4">
        <v>2504</v>
      </c>
      <c r="F73" s="4">
        <v>283</v>
      </c>
      <c r="G73" s="4">
        <v>1</v>
      </c>
      <c r="H73" s="4">
        <v>1</v>
      </c>
      <c r="I73" s="4">
        <v>0</v>
      </c>
      <c r="J73" s="4">
        <v>0</v>
      </c>
      <c r="K73" s="4">
        <v>284</v>
      </c>
      <c r="L73" s="4">
        <v>843</v>
      </c>
      <c r="M73" s="4">
        <v>54</v>
      </c>
    </row>
    <row r="74" spans="1:13" ht="12.75">
      <c r="A74" t="s">
        <v>81</v>
      </c>
      <c r="B74" t="s">
        <v>83</v>
      </c>
      <c r="C74" s="4">
        <f t="shared" si="15"/>
        <v>27</v>
      </c>
      <c r="D74" s="4">
        <v>22</v>
      </c>
      <c r="E74" s="4">
        <v>4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0</v>
      </c>
      <c r="M74" s="4">
        <v>0</v>
      </c>
    </row>
    <row r="75" spans="1:13" ht="12.75">
      <c r="A75" t="s">
        <v>81</v>
      </c>
      <c r="B75" t="s">
        <v>41</v>
      </c>
      <c r="C75" s="4">
        <f t="shared" si="15"/>
        <v>7</v>
      </c>
      <c r="D75" s="4">
        <v>0</v>
      </c>
      <c r="E75" s="4">
        <v>1</v>
      </c>
      <c r="F75" s="4">
        <v>6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</row>
    <row r="76" spans="1:13" ht="12.75">
      <c r="A76" s="5" t="s">
        <v>84</v>
      </c>
      <c r="C76" s="3">
        <f t="shared" si="15"/>
        <v>21632</v>
      </c>
      <c r="D76" s="3">
        <f>+D72+D73+D74+D75</f>
        <v>17609</v>
      </c>
      <c r="E76" s="3">
        <f aca="true" t="shared" si="16" ref="E76:M76">+E72+E73+E74+E75</f>
        <v>2516</v>
      </c>
      <c r="F76" s="3">
        <f t="shared" si="16"/>
        <v>298</v>
      </c>
      <c r="G76" s="3">
        <f t="shared" si="16"/>
        <v>1</v>
      </c>
      <c r="H76" s="3">
        <f t="shared" si="16"/>
        <v>2</v>
      </c>
      <c r="I76" s="3">
        <f t="shared" si="16"/>
        <v>0</v>
      </c>
      <c r="J76" s="3">
        <f t="shared" si="16"/>
        <v>0</v>
      </c>
      <c r="K76" s="3">
        <f t="shared" si="16"/>
        <v>285</v>
      </c>
      <c r="L76" s="3">
        <f t="shared" si="16"/>
        <v>867</v>
      </c>
      <c r="M76" s="3">
        <f t="shared" si="16"/>
        <v>54</v>
      </c>
    </row>
    <row r="77" spans="1:13" ht="12.75">
      <c r="A77" t="s">
        <v>85</v>
      </c>
      <c r="B77" t="s">
        <v>86</v>
      </c>
      <c r="C77" s="7">
        <f t="shared" si="15"/>
        <v>265</v>
      </c>
      <c r="D77" s="7">
        <v>167</v>
      </c>
      <c r="E77" s="7">
        <v>23</v>
      </c>
      <c r="F77" s="7">
        <v>0</v>
      </c>
      <c r="G77" s="7">
        <v>0</v>
      </c>
      <c r="H77" s="7">
        <v>1</v>
      </c>
      <c r="I77" s="7">
        <v>0</v>
      </c>
      <c r="J77" s="7">
        <v>0</v>
      </c>
      <c r="K77" s="7">
        <v>0</v>
      </c>
      <c r="L77" s="7">
        <v>74</v>
      </c>
      <c r="M77" s="7">
        <v>0</v>
      </c>
    </row>
    <row r="78" spans="1:13" ht="12.75">
      <c r="A78" t="s">
        <v>85</v>
      </c>
      <c r="B78" t="s">
        <v>38</v>
      </c>
      <c r="C78" s="4">
        <f t="shared" si="15"/>
        <v>91</v>
      </c>
      <c r="D78" s="4">
        <v>6</v>
      </c>
      <c r="E78" s="4">
        <v>6</v>
      </c>
      <c r="F78" s="4">
        <v>4</v>
      </c>
      <c r="G78" s="4">
        <v>0</v>
      </c>
      <c r="H78" s="4">
        <v>1</v>
      </c>
      <c r="I78" s="4">
        <v>0</v>
      </c>
      <c r="J78" s="4">
        <v>0</v>
      </c>
      <c r="K78" s="4">
        <v>6</v>
      </c>
      <c r="L78" s="4">
        <v>68</v>
      </c>
      <c r="M78" s="4">
        <v>0</v>
      </c>
    </row>
    <row r="79" spans="1:13" ht="12.75">
      <c r="A79" t="s">
        <v>85</v>
      </c>
      <c r="B79" t="s">
        <v>21</v>
      </c>
      <c r="C79" s="4">
        <f t="shared" si="15"/>
        <v>26886</v>
      </c>
      <c r="D79" s="4">
        <v>22814</v>
      </c>
      <c r="E79" s="4">
        <v>3593</v>
      </c>
      <c r="F79" s="4">
        <v>68</v>
      </c>
      <c r="G79" s="4">
        <v>0</v>
      </c>
      <c r="H79" s="4">
        <v>1</v>
      </c>
      <c r="I79" s="4">
        <v>0</v>
      </c>
      <c r="J79" s="4">
        <v>0</v>
      </c>
      <c r="K79" s="4">
        <v>0</v>
      </c>
      <c r="L79" s="4">
        <v>392</v>
      </c>
      <c r="M79" s="4">
        <v>18</v>
      </c>
    </row>
    <row r="80" spans="1:13" ht="12.75">
      <c r="A80" t="s">
        <v>85</v>
      </c>
      <c r="B80" t="s">
        <v>87</v>
      </c>
      <c r="C80" s="7">
        <f t="shared" si="15"/>
        <v>578</v>
      </c>
      <c r="D80" s="7">
        <v>316</v>
      </c>
      <c r="E80" s="7">
        <v>25</v>
      </c>
      <c r="F80" s="7">
        <v>7</v>
      </c>
      <c r="G80" s="7">
        <v>0</v>
      </c>
      <c r="H80" s="7">
        <v>1</v>
      </c>
      <c r="I80" s="7">
        <v>0</v>
      </c>
      <c r="J80" s="7">
        <v>0</v>
      </c>
      <c r="K80" s="7">
        <v>0</v>
      </c>
      <c r="L80" s="7">
        <v>229</v>
      </c>
      <c r="M80" s="7">
        <v>0</v>
      </c>
    </row>
    <row r="81" spans="1:13" ht="12.75">
      <c r="A81" t="s">
        <v>85</v>
      </c>
      <c r="B81" t="s">
        <v>88</v>
      </c>
      <c r="C81" s="4">
        <f t="shared" si="15"/>
        <v>1164</v>
      </c>
      <c r="D81" s="4">
        <v>941</v>
      </c>
      <c r="E81" s="4">
        <v>153</v>
      </c>
      <c r="F81" s="4">
        <v>26</v>
      </c>
      <c r="G81" s="4">
        <v>0</v>
      </c>
      <c r="H81" s="4">
        <v>1</v>
      </c>
      <c r="I81" s="4">
        <v>0</v>
      </c>
      <c r="J81" s="4">
        <v>0</v>
      </c>
      <c r="K81" s="4">
        <v>0</v>
      </c>
      <c r="L81" s="4">
        <v>43</v>
      </c>
      <c r="M81" s="4">
        <v>0</v>
      </c>
    </row>
    <row r="82" spans="1:13" ht="12.75">
      <c r="A82" t="s">
        <v>85</v>
      </c>
      <c r="B82" t="s">
        <v>41</v>
      </c>
      <c r="C82" s="4">
        <f t="shared" si="15"/>
        <v>7</v>
      </c>
      <c r="D82" s="4">
        <v>0</v>
      </c>
      <c r="E82" s="4">
        <v>2</v>
      </c>
      <c r="F82" s="4">
        <v>5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</row>
    <row r="83" spans="1:13" ht="12.75">
      <c r="A83" s="5" t="s">
        <v>89</v>
      </c>
      <c r="C83" s="3">
        <f t="shared" si="15"/>
        <v>28991</v>
      </c>
      <c r="D83" s="3">
        <f>+D77+D78+D79+D80+D81+D82</f>
        <v>24244</v>
      </c>
      <c r="E83" s="3">
        <f aca="true" t="shared" si="17" ref="E83:M83">+E77+E78+E79+E80+E81+E82</f>
        <v>3802</v>
      </c>
      <c r="F83" s="3">
        <f t="shared" si="17"/>
        <v>110</v>
      </c>
      <c r="G83" s="3">
        <f t="shared" si="17"/>
        <v>0</v>
      </c>
      <c r="H83" s="3">
        <f t="shared" si="17"/>
        <v>5</v>
      </c>
      <c r="I83" s="3">
        <f t="shared" si="17"/>
        <v>0</v>
      </c>
      <c r="J83" s="3">
        <f t="shared" si="17"/>
        <v>0</v>
      </c>
      <c r="K83" s="3">
        <f t="shared" si="17"/>
        <v>6</v>
      </c>
      <c r="L83" s="3">
        <f t="shared" si="17"/>
        <v>806</v>
      </c>
      <c r="M83" s="3">
        <f t="shared" si="17"/>
        <v>18</v>
      </c>
    </row>
    <row r="84" spans="1:13" ht="12.75">
      <c r="A84" t="s">
        <v>90</v>
      </c>
      <c r="B84" t="s">
        <v>91</v>
      </c>
      <c r="C84" s="4">
        <f t="shared" si="15"/>
        <v>10128</v>
      </c>
      <c r="D84" s="4">
        <v>8730</v>
      </c>
      <c r="E84" s="4">
        <v>1145</v>
      </c>
      <c r="F84" s="4">
        <v>68</v>
      </c>
      <c r="G84" s="4">
        <v>1</v>
      </c>
      <c r="H84" s="4">
        <v>1</v>
      </c>
      <c r="I84" s="4">
        <v>0</v>
      </c>
      <c r="J84" s="4">
        <v>0</v>
      </c>
      <c r="K84" s="4">
        <v>54</v>
      </c>
      <c r="L84" s="4">
        <v>129</v>
      </c>
      <c r="M84" s="4">
        <v>0</v>
      </c>
    </row>
    <row r="85" spans="1:13" ht="12.75">
      <c r="A85" t="s">
        <v>90</v>
      </c>
      <c r="B85" t="s">
        <v>92</v>
      </c>
      <c r="C85" s="4">
        <f t="shared" si="15"/>
        <v>144</v>
      </c>
      <c r="D85" s="4">
        <v>101</v>
      </c>
      <c r="E85" s="4">
        <v>18</v>
      </c>
      <c r="F85" s="4">
        <v>1</v>
      </c>
      <c r="G85" s="4">
        <v>0</v>
      </c>
      <c r="H85" s="4">
        <v>1</v>
      </c>
      <c r="I85" s="4">
        <v>0</v>
      </c>
      <c r="J85" s="4">
        <v>0</v>
      </c>
      <c r="K85" s="4">
        <v>0</v>
      </c>
      <c r="L85" s="4">
        <v>23</v>
      </c>
      <c r="M85" s="4">
        <v>0</v>
      </c>
    </row>
    <row r="86" spans="1:13" ht="12.75">
      <c r="A86" t="s">
        <v>90</v>
      </c>
      <c r="B86" t="s">
        <v>41</v>
      </c>
      <c r="C86" s="4">
        <f t="shared" si="15"/>
        <v>7</v>
      </c>
      <c r="D86" s="4">
        <v>0</v>
      </c>
      <c r="E86" s="4">
        <v>1</v>
      </c>
      <c r="F86" s="4">
        <v>6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ht="12.75">
      <c r="A87" s="5" t="s">
        <v>93</v>
      </c>
      <c r="C87" s="3">
        <f t="shared" si="15"/>
        <v>10279</v>
      </c>
      <c r="D87" s="3">
        <f>+D84+D85+D86</f>
        <v>8831</v>
      </c>
      <c r="E87" s="3">
        <f aca="true" t="shared" si="18" ref="E87:M87">+E84+E85+E86</f>
        <v>1164</v>
      </c>
      <c r="F87" s="3">
        <f t="shared" si="18"/>
        <v>75</v>
      </c>
      <c r="G87" s="3">
        <f t="shared" si="18"/>
        <v>1</v>
      </c>
      <c r="H87" s="3">
        <f t="shared" si="18"/>
        <v>2</v>
      </c>
      <c r="I87" s="3">
        <f t="shared" si="18"/>
        <v>0</v>
      </c>
      <c r="J87" s="3">
        <f t="shared" si="18"/>
        <v>0</v>
      </c>
      <c r="K87" s="3">
        <f t="shared" si="18"/>
        <v>54</v>
      </c>
      <c r="L87" s="3">
        <f t="shared" si="18"/>
        <v>152</v>
      </c>
      <c r="M87" s="3">
        <f t="shared" si="18"/>
        <v>0</v>
      </c>
    </row>
    <row r="88" spans="1:13" ht="12.75">
      <c r="A88" t="s">
        <v>94</v>
      </c>
      <c r="B88" t="s">
        <v>95</v>
      </c>
      <c r="C88" s="4">
        <f t="shared" si="15"/>
        <v>769</v>
      </c>
      <c r="D88" s="4">
        <v>316</v>
      </c>
      <c r="E88" s="4">
        <v>47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406</v>
      </c>
      <c r="M88" s="4">
        <v>0</v>
      </c>
    </row>
    <row r="89" spans="1:13" ht="12.75">
      <c r="A89" t="s">
        <v>94</v>
      </c>
      <c r="B89" t="s">
        <v>96</v>
      </c>
      <c r="C89" s="4">
        <f t="shared" si="15"/>
        <v>11</v>
      </c>
      <c r="D89" s="10">
        <v>0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10</v>
      </c>
      <c r="M89" s="10">
        <v>0</v>
      </c>
    </row>
    <row r="90" spans="1:13" ht="12.75">
      <c r="A90" t="s">
        <v>94</v>
      </c>
      <c r="B90" t="s">
        <v>21</v>
      </c>
      <c r="C90" s="4">
        <f t="shared" si="15"/>
        <v>5135</v>
      </c>
      <c r="D90" s="4">
        <v>4232</v>
      </c>
      <c r="E90" s="4">
        <v>789</v>
      </c>
      <c r="F90" s="4">
        <v>10</v>
      </c>
      <c r="G90" s="4">
        <v>0</v>
      </c>
      <c r="H90" s="4">
        <v>1</v>
      </c>
      <c r="I90" s="4">
        <v>0</v>
      </c>
      <c r="J90" s="4">
        <v>0</v>
      </c>
      <c r="K90" s="4">
        <v>0</v>
      </c>
      <c r="L90" s="4">
        <v>98</v>
      </c>
      <c r="M90" s="4">
        <v>5</v>
      </c>
    </row>
    <row r="91" spans="1:13" ht="12.75">
      <c r="A91" t="s">
        <v>94</v>
      </c>
      <c r="B91" t="s">
        <v>97</v>
      </c>
      <c r="C91" s="4">
        <f t="shared" si="15"/>
        <v>915</v>
      </c>
      <c r="D91" s="4">
        <v>807</v>
      </c>
      <c r="E91" s="4">
        <v>108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ht="12.75">
      <c r="A92" s="5" t="s">
        <v>98</v>
      </c>
      <c r="C92" s="3">
        <f t="shared" si="15"/>
        <v>6830</v>
      </c>
      <c r="D92" s="3">
        <f>+D88+D89+D90+D91</f>
        <v>5355</v>
      </c>
      <c r="E92" s="3">
        <f aca="true" t="shared" si="19" ref="E92:M92">+E88+E89+E90+E91</f>
        <v>945</v>
      </c>
      <c r="F92" s="3">
        <f t="shared" si="19"/>
        <v>10</v>
      </c>
      <c r="G92" s="3">
        <f t="shared" si="19"/>
        <v>0</v>
      </c>
      <c r="H92" s="3">
        <f t="shared" si="19"/>
        <v>1</v>
      </c>
      <c r="I92" s="3">
        <f t="shared" si="19"/>
        <v>0</v>
      </c>
      <c r="J92" s="3">
        <f t="shared" si="19"/>
        <v>0</v>
      </c>
      <c r="K92" s="3">
        <f t="shared" si="19"/>
        <v>0</v>
      </c>
      <c r="L92" s="3">
        <f t="shared" si="19"/>
        <v>514</v>
      </c>
      <c r="M92" s="3">
        <f t="shared" si="19"/>
        <v>5</v>
      </c>
    </row>
    <row r="93" spans="1:13" ht="12.75">
      <c r="A93" t="s">
        <v>99</v>
      </c>
      <c r="B93" t="s">
        <v>100</v>
      </c>
      <c r="C93" s="4">
        <f t="shared" si="15"/>
        <v>2231</v>
      </c>
      <c r="D93" s="4">
        <v>1927</v>
      </c>
      <c r="E93" s="4">
        <v>262</v>
      </c>
      <c r="F93" s="4">
        <v>40</v>
      </c>
      <c r="G93" s="4">
        <v>0</v>
      </c>
      <c r="H93" s="4">
        <v>1</v>
      </c>
      <c r="I93" s="4">
        <v>0</v>
      </c>
      <c r="J93" s="4">
        <v>0</v>
      </c>
      <c r="K93" s="4">
        <v>0</v>
      </c>
      <c r="L93" s="4">
        <v>1</v>
      </c>
      <c r="M93" s="4">
        <v>0</v>
      </c>
    </row>
    <row r="94" spans="1:13" ht="12.75">
      <c r="A94" s="5" t="s">
        <v>101</v>
      </c>
      <c r="C94" s="3">
        <f t="shared" si="15"/>
        <v>2231</v>
      </c>
      <c r="D94" s="3">
        <f>+D93</f>
        <v>1927</v>
      </c>
      <c r="E94" s="3">
        <f aca="true" t="shared" si="20" ref="E94:M94">+E93</f>
        <v>262</v>
      </c>
      <c r="F94" s="3">
        <f t="shared" si="20"/>
        <v>40</v>
      </c>
      <c r="G94" s="3">
        <f t="shared" si="20"/>
        <v>0</v>
      </c>
      <c r="H94" s="3">
        <f t="shared" si="20"/>
        <v>1</v>
      </c>
      <c r="I94" s="3">
        <f t="shared" si="20"/>
        <v>0</v>
      </c>
      <c r="J94" s="3">
        <f t="shared" si="20"/>
        <v>0</v>
      </c>
      <c r="K94" s="3">
        <f t="shared" si="20"/>
        <v>0</v>
      </c>
      <c r="L94" s="3">
        <f t="shared" si="20"/>
        <v>1</v>
      </c>
      <c r="M94" s="3">
        <f t="shared" si="20"/>
        <v>0</v>
      </c>
    </row>
    <row r="95" spans="1:13" ht="12.75">
      <c r="A95" t="s">
        <v>102</v>
      </c>
      <c r="B95" t="s">
        <v>48</v>
      </c>
      <c r="C95" s="4">
        <f t="shared" si="15"/>
        <v>4</v>
      </c>
      <c r="D95" s="4">
        <v>0</v>
      </c>
      <c r="E95" s="4">
        <v>0</v>
      </c>
      <c r="F95" s="4">
        <v>2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2</v>
      </c>
      <c r="M95" s="4">
        <v>0</v>
      </c>
    </row>
    <row r="96" spans="1:13" ht="12.75">
      <c r="A96" t="s">
        <v>102</v>
      </c>
      <c r="B96" t="s">
        <v>103</v>
      </c>
      <c r="C96" s="4">
        <f t="shared" si="15"/>
        <v>39</v>
      </c>
      <c r="D96" s="4">
        <v>32</v>
      </c>
      <c r="E96" s="4">
        <v>2</v>
      </c>
      <c r="F96" s="4">
        <v>5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</row>
    <row r="97" spans="1:13" ht="12.75">
      <c r="A97" t="s">
        <v>102</v>
      </c>
      <c r="B97" t="s">
        <v>21</v>
      </c>
      <c r="C97" s="4">
        <f t="shared" si="15"/>
        <v>4196</v>
      </c>
      <c r="D97" s="4">
        <v>3210</v>
      </c>
      <c r="E97" s="4">
        <v>654</v>
      </c>
      <c r="F97" s="4">
        <v>13</v>
      </c>
      <c r="G97" s="4">
        <v>0</v>
      </c>
      <c r="H97" s="4">
        <v>1</v>
      </c>
      <c r="I97" s="4">
        <v>0</v>
      </c>
      <c r="J97" s="4">
        <v>0</v>
      </c>
      <c r="K97" s="4">
        <v>0</v>
      </c>
      <c r="L97" s="4">
        <v>316</v>
      </c>
      <c r="M97" s="4">
        <v>2</v>
      </c>
    </row>
    <row r="98" spans="1:13" ht="12.75">
      <c r="A98" t="s">
        <v>102</v>
      </c>
      <c r="B98" t="s">
        <v>104</v>
      </c>
      <c r="C98" s="4">
        <f t="shared" si="15"/>
        <v>5640</v>
      </c>
      <c r="D98" s="4">
        <v>5006</v>
      </c>
      <c r="E98" s="4">
        <v>312</v>
      </c>
      <c r="F98" s="4">
        <v>0</v>
      </c>
      <c r="G98" s="4">
        <v>0</v>
      </c>
      <c r="H98" s="4">
        <v>2</v>
      </c>
      <c r="I98" s="4">
        <v>0</v>
      </c>
      <c r="J98" s="4">
        <v>0</v>
      </c>
      <c r="K98" s="4">
        <v>17</v>
      </c>
      <c r="L98" s="4">
        <v>294</v>
      </c>
      <c r="M98" s="4">
        <v>9</v>
      </c>
    </row>
    <row r="99" spans="1:13" ht="12.75">
      <c r="A99" t="s">
        <v>102</v>
      </c>
      <c r="B99" t="s">
        <v>21</v>
      </c>
      <c r="C99" s="4">
        <f t="shared" si="15"/>
        <v>2974</v>
      </c>
      <c r="D99" s="4">
        <v>2523</v>
      </c>
      <c r="E99" s="4">
        <v>217</v>
      </c>
      <c r="F99" s="4">
        <v>17</v>
      </c>
      <c r="G99" s="4">
        <v>0</v>
      </c>
      <c r="H99" s="4">
        <v>1</v>
      </c>
      <c r="I99" s="4">
        <v>0</v>
      </c>
      <c r="J99" s="4">
        <v>0</v>
      </c>
      <c r="K99" s="4">
        <v>0</v>
      </c>
      <c r="L99" s="4">
        <v>210</v>
      </c>
      <c r="M99" s="4">
        <v>6</v>
      </c>
    </row>
    <row r="100" spans="1:13" ht="12.75">
      <c r="A100" t="s">
        <v>102</v>
      </c>
      <c r="B100" t="s">
        <v>41</v>
      </c>
      <c r="C100" s="4">
        <f t="shared" si="15"/>
        <v>1</v>
      </c>
      <c r="D100" s="4">
        <v>0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ht="12.75">
      <c r="A101" s="5" t="s">
        <v>105</v>
      </c>
      <c r="C101" s="3">
        <f t="shared" si="15"/>
        <v>12854</v>
      </c>
      <c r="D101" s="3">
        <f>+D95+D96+D97+D98+D99+D100</f>
        <v>10771</v>
      </c>
      <c r="E101" s="3">
        <f aca="true" t="shared" si="21" ref="E101:M101">+E95+E96+E97+E98+E99+E100</f>
        <v>1185</v>
      </c>
      <c r="F101" s="3">
        <f t="shared" si="21"/>
        <v>38</v>
      </c>
      <c r="G101" s="3">
        <f t="shared" si="21"/>
        <v>0</v>
      </c>
      <c r="H101" s="3">
        <f t="shared" si="21"/>
        <v>4</v>
      </c>
      <c r="I101" s="3">
        <f t="shared" si="21"/>
        <v>0</v>
      </c>
      <c r="J101" s="3">
        <f t="shared" si="21"/>
        <v>0</v>
      </c>
      <c r="K101" s="3">
        <f t="shared" si="21"/>
        <v>17</v>
      </c>
      <c r="L101" s="3">
        <f t="shared" si="21"/>
        <v>822</v>
      </c>
      <c r="M101" s="3">
        <f t="shared" si="21"/>
        <v>17</v>
      </c>
    </row>
    <row r="102" spans="1:13" ht="12.75">
      <c r="A102" t="s">
        <v>106</v>
      </c>
      <c r="B102" t="s">
        <v>107</v>
      </c>
      <c r="C102" s="4">
        <f t="shared" si="15"/>
        <v>3498</v>
      </c>
      <c r="D102" s="4">
        <v>2946</v>
      </c>
      <c r="E102" s="4">
        <v>228</v>
      </c>
      <c r="F102" s="4">
        <v>13</v>
      </c>
      <c r="G102" s="4">
        <v>1</v>
      </c>
      <c r="H102" s="4">
        <v>1</v>
      </c>
      <c r="I102" s="4">
        <v>0</v>
      </c>
      <c r="J102" s="4">
        <v>0</v>
      </c>
      <c r="K102" s="4">
        <v>79</v>
      </c>
      <c r="L102" s="4">
        <v>229</v>
      </c>
      <c r="M102" s="4">
        <v>1</v>
      </c>
    </row>
    <row r="103" spans="1:13" ht="12.75">
      <c r="A103" t="s">
        <v>106</v>
      </c>
      <c r="B103" t="s">
        <v>108</v>
      </c>
      <c r="C103" s="4">
        <f t="shared" si="15"/>
        <v>102</v>
      </c>
      <c r="D103" s="4">
        <v>69</v>
      </c>
      <c r="E103" s="4">
        <v>7</v>
      </c>
      <c r="F103" s="4">
        <v>0</v>
      </c>
      <c r="G103" s="4">
        <v>2</v>
      </c>
      <c r="H103" s="4">
        <v>2</v>
      </c>
      <c r="I103" s="4">
        <v>0</v>
      </c>
      <c r="J103" s="4">
        <v>0</v>
      </c>
      <c r="K103" s="4">
        <v>9</v>
      </c>
      <c r="L103" s="4">
        <v>13</v>
      </c>
      <c r="M103" s="4">
        <v>0</v>
      </c>
    </row>
    <row r="104" spans="1:13" ht="12.75">
      <c r="A104" s="5" t="s">
        <v>109</v>
      </c>
      <c r="C104" s="3">
        <f t="shared" si="15"/>
        <v>3600</v>
      </c>
      <c r="D104" s="3">
        <f>+D102+D103</f>
        <v>3015</v>
      </c>
      <c r="E104" s="3">
        <f aca="true" t="shared" si="22" ref="E104:M104">+E102+E103</f>
        <v>235</v>
      </c>
      <c r="F104" s="3">
        <f t="shared" si="22"/>
        <v>13</v>
      </c>
      <c r="G104" s="3">
        <f t="shared" si="22"/>
        <v>3</v>
      </c>
      <c r="H104" s="3">
        <f t="shared" si="22"/>
        <v>3</v>
      </c>
      <c r="I104" s="3">
        <f t="shared" si="22"/>
        <v>0</v>
      </c>
      <c r="J104" s="3">
        <f t="shared" si="22"/>
        <v>0</v>
      </c>
      <c r="K104" s="3">
        <f t="shared" si="22"/>
        <v>88</v>
      </c>
      <c r="L104" s="3">
        <f t="shared" si="22"/>
        <v>242</v>
      </c>
      <c r="M104" s="3">
        <f t="shared" si="22"/>
        <v>1</v>
      </c>
    </row>
    <row r="105" spans="1:13" ht="12.75">
      <c r="A105" t="s">
        <v>110</v>
      </c>
      <c r="B105" t="s">
        <v>111</v>
      </c>
      <c r="C105" s="4">
        <f t="shared" si="15"/>
        <v>242</v>
      </c>
      <c r="D105" s="4">
        <v>119</v>
      </c>
      <c r="E105" s="4">
        <v>34</v>
      </c>
      <c r="F105" s="4">
        <v>0</v>
      </c>
      <c r="G105" s="4">
        <v>0</v>
      </c>
      <c r="H105" s="4">
        <v>1</v>
      </c>
      <c r="I105" s="4">
        <v>0</v>
      </c>
      <c r="J105" s="4">
        <v>0</v>
      </c>
      <c r="K105" s="4">
        <v>8</v>
      </c>
      <c r="L105" s="4">
        <v>80</v>
      </c>
      <c r="M105" s="4">
        <v>0</v>
      </c>
    </row>
    <row r="106" spans="1:13" ht="12.75">
      <c r="A106" t="s">
        <v>110</v>
      </c>
      <c r="B106" t="s">
        <v>21</v>
      </c>
      <c r="C106" s="4">
        <f t="shared" si="15"/>
        <v>2049</v>
      </c>
      <c r="D106" s="4">
        <v>1639</v>
      </c>
      <c r="E106" s="4">
        <v>361</v>
      </c>
      <c r="F106" s="4">
        <v>6</v>
      </c>
      <c r="G106" s="4">
        <v>0</v>
      </c>
      <c r="H106" s="4">
        <v>1</v>
      </c>
      <c r="I106" s="4">
        <v>0</v>
      </c>
      <c r="J106" s="4">
        <v>0</v>
      </c>
      <c r="K106" s="4">
        <v>0</v>
      </c>
      <c r="L106" s="4">
        <v>38</v>
      </c>
      <c r="M106" s="4">
        <v>4</v>
      </c>
    </row>
    <row r="107" spans="1:13" ht="12.75">
      <c r="A107" t="s">
        <v>110</v>
      </c>
      <c r="B107" t="s">
        <v>112</v>
      </c>
      <c r="C107" s="4">
        <f t="shared" si="15"/>
        <v>112</v>
      </c>
      <c r="D107" s="4">
        <v>10</v>
      </c>
      <c r="E107" s="4">
        <v>11</v>
      </c>
      <c r="F107" s="4">
        <v>0</v>
      </c>
      <c r="G107" s="4">
        <v>0</v>
      </c>
      <c r="H107" s="4">
        <v>1</v>
      </c>
      <c r="I107" s="4">
        <v>0</v>
      </c>
      <c r="J107" s="4">
        <v>0</v>
      </c>
      <c r="K107" s="4">
        <v>0</v>
      </c>
      <c r="L107" s="4">
        <v>90</v>
      </c>
      <c r="M107" s="4">
        <v>0</v>
      </c>
    </row>
    <row r="108" spans="1:13" ht="12.75">
      <c r="A108" t="s">
        <v>110</v>
      </c>
      <c r="B108" t="s">
        <v>21</v>
      </c>
      <c r="C108" s="4">
        <f t="shared" si="15"/>
        <v>2222</v>
      </c>
      <c r="D108" s="4">
        <v>1790</v>
      </c>
      <c r="E108" s="4">
        <v>377</v>
      </c>
      <c r="F108" s="4">
        <v>6</v>
      </c>
      <c r="G108" s="4">
        <v>0</v>
      </c>
      <c r="H108" s="4">
        <v>1</v>
      </c>
      <c r="I108" s="4">
        <v>0</v>
      </c>
      <c r="J108" s="4">
        <v>0</v>
      </c>
      <c r="K108" s="4">
        <v>0</v>
      </c>
      <c r="L108" s="4">
        <v>42</v>
      </c>
      <c r="M108" s="4">
        <v>6</v>
      </c>
    </row>
    <row r="109" spans="1:13" ht="12.75">
      <c r="A109" t="s">
        <v>110</v>
      </c>
      <c r="B109" t="s">
        <v>21</v>
      </c>
      <c r="C109" s="4">
        <f t="shared" si="15"/>
        <v>1548</v>
      </c>
      <c r="D109" s="4">
        <v>1255</v>
      </c>
      <c r="E109" s="4">
        <v>211</v>
      </c>
      <c r="F109" s="4">
        <v>7</v>
      </c>
      <c r="G109" s="4">
        <v>0</v>
      </c>
      <c r="H109" s="4">
        <v>1</v>
      </c>
      <c r="I109" s="4">
        <v>0</v>
      </c>
      <c r="J109" s="4">
        <v>0</v>
      </c>
      <c r="K109" s="4">
        <v>0</v>
      </c>
      <c r="L109" s="4">
        <v>72</v>
      </c>
      <c r="M109" s="4">
        <v>2</v>
      </c>
    </row>
    <row r="110" spans="1:13" ht="12.75">
      <c r="A110" t="s">
        <v>110</v>
      </c>
      <c r="B110" t="s">
        <v>113</v>
      </c>
      <c r="C110" s="4">
        <f t="shared" si="15"/>
        <v>1232</v>
      </c>
      <c r="D110" s="4">
        <v>963</v>
      </c>
      <c r="E110" s="4">
        <v>209</v>
      </c>
      <c r="F110" s="4">
        <v>8</v>
      </c>
      <c r="G110" s="4">
        <v>1</v>
      </c>
      <c r="H110" s="4">
        <v>1</v>
      </c>
      <c r="I110" s="4">
        <v>0</v>
      </c>
      <c r="J110" s="4">
        <v>0</v>
      </c>
      <c r="K110" s="4">
        <v>24</v>
      </c>
      <c r="L110" s="4">
        <v>22</v>
      </c>
      <c r="M110" s="4">
        <v>4</v>
      </c>
    </row>
    <row r="111" spans="1:13" ht="12.75">
      <c r="A111" t="s">
        <v>110</v>
      </c>
      <c r="B111" t="s">
        <v>41</v>
      </c>
      <c r="C111" s="4">
        <f t="shared" si="15"/>
        <v>2</v>
      </c>
      <c r="D111" s="4">
        <v>0</v>
      </c>
      <c r="E111" s="4">
        <v>1</v>
      </c>
      <c r="F111" s="4">
        <v>1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ht="12.75">
      <c r="A112" s="5" t="s">
        <v>114</v>
      </c>
      <c r="C112" s="3">
        <f t="shared" si="15"/>
        <v>7407</v>
      </c>
      <c r="D112" s="3">
        <f>+D105+D106+D107+D108+D109+D110+D111</f>
        <v>5776</v>
      </c>
      <c r="E112" s="3">
        <f aca="true" t="shared" si="23" ref="E112:M112">+E105+E106+E107+E108+E109+E110+E111</f>
        <v>1204</v>
      </c>
      <c r="F112" s="3">
        <f t="shared" si="23"/>
        <v>28</v>
      </c>
      <c r="G112" s="3">
        <f t="shared" si="23"/>
        <v>1</v>
      </c>
      <c r="H112" s="3">
        <f t="shared" si="23"/>
        <v>6</v>
      </c>
      <c r="I112" s="3">
        <f t="shared" si="23"/>
        <v>0</v>
      </c>
      <c r="J112" s="3">
        <f t="shared" si="23"/>
        <v>0</v>
      </c>
      <c r="K112" s="3">
        <f t="shared" si="23"/>
        <v>32</v>
      </c>
      <c r="L112" s="3">
        <f t="shared" si="23"/>
        <v>344</v>
      </c>
      <c r="M112" s="3">
        <f t="shared" si="23"/>
        <v>16</v>
      </c>
    </row>
    <row r="113" spans="1:13" ht="12.75">
      <c r="A113" t="s">
        <v>115</v>
      </c>
      <c r="B113" t="s">
        <v>103</v>
      </c>
      <c r="C113" s="4">
        <f t="shared" si="15"/>
        <v>118</v>
      </c>
      <c r="D113" s="4">
        <v>97</v>
      </c>
      <c r="E113" s="4">
        <v>12</v>
      </c>
      <c r="F113" s="4">
        <v>2</v>
      </c>
      <c r="G113" s="4">
        <v>0</v>
      </c>
      <c r="H113" s="4">
        <v>0</v>
      </c>
      <c r="I113" s="4">
        <v>0</v>
      </c>
      <c r="J113" s="4">
        <v>0</v>
      </c>
      <c r="K113" s="4">
        <v>3</v>
      </c>
      <c r="L113" s="4">
        <v>4</v>
      </c>
      <c r="M113" s="4">
        <v>0</v>
      </c>
    </row>
    <row r="114" spans="1:13" ht="12.75">
      <c r="A114" s="5" t="s">
        <v>116</v>
      </c>
      <c r="C114" s="3">
        <f t="shared" si="15"/>
        <v>118</v>
      </c>
      <c r="D114" s="3">
        <f>+D113</f>
        <v>97</v>
      </c>
      <c r="E114" s="3">
        <f aca="true" t="shared" si="24" ref="E114:M114">+E113</f>
        <v>12</v>
      </c>
      <c r="F114" s="3">
        <f t="shared" si="24"/>
        <v>2</v>
      </c>
      <c r="G114" s="3">
        <f t="shared" si="24"/>
        <v>0</v>
      </c>
      <c r="H114" s="3">
        <f t="shared" si="24"/>
        <v>0</v>
      </c>
      <c r="I114" s="3">
        <f t="shared" si="24"/>
        <v>0</v>
      </c>
      <c r="J114" s="3">
        <f t="shared" si="24"/>
        <v>0</v>
      </c>
      <c r="K114" s="3">
        <f t="shared" si="24"/>
        <v>3</v>
      </c>
      <c r="L114" s="3">
        <f t="shared" si="24"/>
        <v>4</v>
      </c>
      <c r="M114" s="3">
        <f t="shared" si="24"/>
        <v>0</v>
      </c>
    </row>
    <row r="115" spans="1:13" ht="12.75">
      <c r="A115" t="s">
        <v>117</v>
      </c>
      <c r="B115" t="s">
        <v>21</v>
      </c>
      <c r="C115" s="4">
        <f t="shared" si="15"/>
        <v>375</v>
      </c>
      <c r="D115" s="4">
        <v>278</v>
      </c>
      <c r="E115" s="4">
        <v>64</v>
      </c>
      <c r="F115" s="4">
        <v>1</v>
      </c>
      <c r="G115" s="4">
        <v>0</v>
      </c>
      <c r="H115" s="4">
        <v>4</v>
      </c>
      <c r="I115" s="4">
        <v>0</v>
      </c>
      <c r="J115" s="4">
        <v>0</v>
      </c>
      <c r="K115" s="4">
        <v>0</v>
      </c>
      <c r="L115" s="4">
        <v>26</v>
      </c>
      <c r="M115" s="4">
        <v>2</v>
      </c>
    </row>
    <row r="116" spans="1:13" ht="12.75">
      <c r="A116" t="s">
        <v>117</v>
      </c>
      <c r="B116" t="s">
        <v>118</v>
      </c>
      <c r="C116" s="4">
        <f t="shared" si="15"/>
        <v>397</v>
      </c>
      <c r="D116" s="4">
        <v>305</v>
      </c>
      <c r="E116" s="4">
        <v>59</v>
      </c>
      <c r="F116" s="4">
        <v>2</v>
      </c>
      <c r="G116" s="4">
        <v>0</v>
      </c>
      <c r="H116" s="4">
        <v>1</v>
      </c>
      <c r="I116" s="4">
        <v>0</v>
      </c>
      <c r="J116" s="4">
        <v>0</v>
      </c>
      <c r="K116" s="4">
        <v>0</v>
      </c>
      <c r="L116" s="4">
        <v>30</v>
      </c>
      <c r="M116" s="4">
        <v>0</v>
      </c>
    </row>
    <row r="117" spans="1:13" ht="12.75">
      <c r="A117" t="s">
        <v>117</v>
      </c>
      <c r="B117" t="s">
        <v>119</v>
      </c>
      <c r="C117" s="4">
        <f t="shared" si="15"/>
        <v>722</v>
      </c>
      <c r="D117" s="4">
        <v>474</v>
      </c>
      <c r="E117" s="4">
        <v>82</v>
      </c>
      <c r="F117" s="4">
        <v>5</v>
      </c>
      <c r="G117" s="4">
        <v>1</v>
      </c>
      <c r="H117" s="4">
        <v>1</v>
      </c>
      <c r="I117" s="4">
        <v>0</v>
      </c>
      <c r="J117" s="4">
        <v>0</v>
      </c>
      <c r="K117" s="4">
        <v>14</v>
      </c>
      <c r="L117" s="4">
        <v>141</v>
      </c>
      <c r="M117" s="4">
        <v>4</v>
      </c>
    </row>
    <row r="118" spans="1:13" ht="12.75">
      <c r="A118" t="s">
        <v>117</v>
      </c>
      <c r="B118" t="s">
        <v>120</v>
      </c>
      <c r="C118" s="4">
        <f t="shared" si="15"/>
        <v>22</v>
      </c>
      <c r="D118" s="4">
        <v>0</v>
      </c>
      <c r="E118" s="4">
        <v>0</v>
      </c>
      <c r="F118" s="4">
        <v>2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20</v>
      </c>
      <c r="M118" s="4">
        <v>0</v>
      </c>
    </row>
    <row r="119" spans="1:13" ht="12.75">
      <c r="A119" t="s">
        <v>117</v>
      </c>
      <c r="B119" t="s">
        <v>21</v>
      </c>
      <c r="C119" s="4">
        <f t="shared" si="15"/>
        <v>3047</v>
      </c>
      <c r="D119" s="4">
        <v>2591</v>
      </c>
      <c r="E119" s="4">
        <v>383</v>
      </c>
      <c r="F119" s="4">
        <v>2</v>
      </c>
      <c r="G119" s="4">
        <v>0</v>
      </c>
      <c r="H119" s="4">
        <v>1</v>
      </c>
      <c r="I119" s="4">
        <v>0</v>
      </c>
      <c r="J119" s="4">
        <v>0</v>
      </c>
      <c r="K119" s="4">
        <v>0</v>
      </c>
      <c r="L119" s="4">
        <v>65</v>
      </c>
      <c r="M119" s="4">
        <v>5</v>
      </c>
    </row>
    <row r="120" spans="1:13" ht="12.75">
      <c r="A120" t="s">
        <v>117</v>
      </c>
      <c r="B120" t="s">
        <v>121</v>
      </c>
      <c r="C120" s="7">
        <f>SUM(D120:M120)</f>
        <v>804</v>
      </c>
      <c r="D120" s="7">
        <v>587</v>
      </c>
      <c r="E120" s="7">
        <v>92</v>
      </c>
      <c r="F120" s="7">
        <v>1</v>
      </c>
      <c r="G120" s="7">
        <v>1</v>
      </c>
      <c r="H120" s="7">
        <v>1</v>
      </c>
      <c r="I120" s="7">
        <v>0</v>
      </c>
      <c r="J120" s="7">
        <v>0</v>
      </c>
      <c r="K120" s="7">
        <v>12</v>
      </c>
      <c r="L120" s="7">
        <v>110</v>
      </c>
      <c r="M120" s="7">
        <v>0</v>
      </c>
    </row>
    <row r="121" spans="1:13" ht="12.75">
      <c r="A121" s="5" t="s">
        <v>122</v>
      </c>
      <c r="C121" s="3">
        <f t="shared" si="15"/>
        <v>5367</v>
      </c>
      <c r="D121" s="3">
        <f>+D115+D116+D117+D118+D119+D120</f>
        <v>4235</v>
      </c>
      <c r="E121" s="3">
        <f aca="true" t="shared" si="25" ref="E121:M121">+E115+E116+E117+E118+E119+E120</f>
        <v>680</v>
      </c>
      <c r="F121" s="3">
        <f t="shared" si="25"/>
        <v>13</v>
      </c>
      <c r="G121" s="3">
        <f t="shared" si="25"/>
        <v>2</v>
      </c>
      <c r="H121" s="3">
        <f t="shared" si="25"/>
        <v>8</v>
      </c>
      <c r="I121" s="3">
        <f t="shared" si="25"/>
        <v>0</v>
      </c>
      <c r="J121" s="3">
        <f t="shared" si="25"/>
        <v>0</v>
      </c>
      <c r="K121" s="3">
        <f t="shared" si="25"/>
        <v>26</v>
      </c>
      <c r="L121" s="3">
        <f t="shared" si="25"/>
        <v>392</v>
      </c>
      <c r="M121" s="3">
        <f t="shared" si="25"/>
        <v>11</v>
      </c>
    </row>
    <row r="122" spans="1:13" ht="12.75">
      <c r="A122" t="s">
        <v>123</v>
      </c>
      <c r="B122" t="s">
        <v>124</v>
      </c>
      <c r="C122" s="4">
        <f t="shared" si="15"/>
        <v>168</v>
      </c>
      <c r="D122" s="4">
        <v>106</v>
      </c>
      <c r="E122" s="4">
        <v>8</v>
      </c>
      <c r="F122" s="4">
        <v>2</v>
      </c>
      <c r="G122" s="4">
        <v>0</v>
      </c>
      <c r="H122" s="4">
        <v>1</v>
      </c>
      <c r="I122" s="4">
        <v>0</v>
      </c>
      <c r="J122" s="4">
        <v>0</v>
      </c>
      <c r="K122" s="4">
        <v>5</v>
      </c>
      <c r="L122" s="4">
        <v>46</v>
      </c>
      <c r="M122" s="4">
        <v>0</v>
      </c>
    </row>
    <row r="123" spans="1:13" ht="12.75">
      <c r="A123" t="s">
        <v>123</v>
      </c>
      <c r="B123" t="s">
        <v>125</v>
      </c>
      <c r="C123" s="4">
        <f t="shared" si="15"/>
        <v>249</v>
      </c>
      <c r="D123" s="4">
        <v>150</v>
      </c>
      <c r="E123" s="4">
        <v>23</v>
      </c>
      <c r="F123" s="4">
        <v>0</v>
      </c>
      <c r="G123" s="4">
        <v>0</v>
      </c>
      <c r="H123" s="4">
        <v>1</v>
      </c>
      <c r="I123" s="4">
        <v>0</v>
      </c>
      <c r="J123" s="4">
        <v>0</v>
      </c>
      <c r="K123" s="4">
        <v>0</v>
      </c>
      <c r="L123" s="4">
        <v>75</v>
      </c>
      <c r="M123" s="4">
        <v>0</v>
      </c>
    </row>
    <row r="124" spans="1:13" ht="12.75">
      <c r="A124" t="s">
        <v>123</v>
      </c>
      <c r="B124" t="s">
        <v>126</v>
      </c>
      <c r="C124" s="4">
        <f t="shared" si="15"/>
        <v>6836</v>
      </c>
      <c r="D124" s="4">
        <v>5873</v>
      </c>
      <c r="E124" s="4">
        <v>560</v>
      </c>
      <c r="F124" s="4">
        <v>36</v>
      </c>
      <c r="G124" s="4">
        <v>1</v>
      </c>
      <c r="H124" s="4">
        <v>1</v>
      </c>
      <c r="I124" s="4">
        <v>0</v>
      </c>
      <c r="J124" s="4">
        <v>0</v>
      </c>
      <c r="K124" s="4">
        <v>92</v>
      </c>
      <c r="L124" s="4">
        <v>255</v>
      </c>
      <c r="M124" s="4">
        <v>18</v>
      </c>
    </row>
    <row r="125" spans="1:13" ht="12.75">
      <c r="A125" t="s">
        <v>123</v>
      </c>
      <c r="B125" t="s">
        <v>127</v>
      </c>
      <c r="C125" s="4">
        <f t="shared" si="15"/>
        <v>1012</v>
      </c>
      <c r="D125" s="4">
        <v>787</v>
      </c>
      <c r="E125" s="4">
        <v>55</v>
      </c>
      <c r="F125" s="4">
        <v>11</v>
      </c>
      <c r="G125" s="4">
        <v>1</v>
      </c>
      <c r="H125" s="4">
        <v>1</v>
      </c>
      <c r="I125" s="4">
        <v>0</v>
      </c>
      <c r="J125" s="4">
        <v>0</v>
      </c>
      <c r="K125" s="4">
        <v>0</v>
      </c>
      <c r="L125" s="4">
        <v>156</v>
      </c>
      <c r="M125" s="4">
        <v>1</v>
      </c>
    </row>
    <row r="126" spans="1:13" ht="12.75">
      <c r="A126" s="5" t="s">
        <v>128</v>
      </c>
      <c r="C126" s="3">
        <f t="shared" si="15"/>
        <v>8265</v>
      </c>
      <c r="D126" s="3">
        <f>+D122+D123+D124+D125</f>
        <v>6916</v>
      </c>
      <c r="E126" s="3">
        <f aca="true" t="shared" si="26" ref="E126:M126">+E122+E123+E124+E125</f>
        <v>646</v>
      </c>
      <c r="F126" s="3">
        <f t="shared" si="26"/>
        <v>49</v>
      </c>
      <c r="G126" s="3">
        <f t="shared" si="26"/>
        <v>2</v>
      </c>
      <c r="H126" s="3">
        <f t="shared" si="26"/>
        <v>4</v>
      </c>
      <c r="I126" s="3">
        <f t="shared" si="26"/>
        <v>0</v>
      </c>
      <c r="J126" s="3">
        <f t="shared" si="26"/>
        <v>0</v>
      </c>
      <c r="K126" s="3">
        <f t="shared" si="26"/>
        <v>97</v>
      </c>
      <c r="L126" s="3">
        <f t="shared" si="26"/>
        <v>532</v>
      </c>
      <c r="M126" s="3">
        <f t="shared" si="26"/>
        <v>19</v>
      </c>
    </row>
    <row r="127" spans="1:13" ht="12.75">
      <c r="A127" t="s">
        <v>129</v>
      </c>
      <c r="B127" t="s">
        <v>130</v>
      </c>
      <c r="C127" s="4">
        <f t="shared" si="15"/>
        <v>1129</v>
      </c>
      <c r="D127" s="4">
        <v>796</v>
      </c>
      <c r="E127" s="4">
        <v>178</v>
      </c>
      <c r="F127" s="4">
        <v>35</v>
      </c>
      <c r="G127" s="4">
        <v>1</v>
      </c>
      <c r="H127" s="4">
        <v>1</v>
      </c>
      <c r="I127" s="4">
        <v>0</v>
      </c>
      <c r="J127" s="4">
        <v>0</v>
      </c>
      <c r="K127" s="4">
        <v>17</v>
      </c>
      <c r="L127" s="4">
        <v>94</v>
      </c>
      <c r="M127" s="4">
        <v>7</v>
      </c>
    </row>
    <row r="128" spans="1:13" ht="12.75">
      <c r="A128" t="s">
        <v>129</v>
      </c>
      <c r="B128" t="s">
        <v>131</v>
      </c>
      <c r="C128" s="4">
        <f t="shared" si="15"/>
        <v>1057</v>
      </c>
      <c r="D128" s="4">
        <v>740</v>
      </c>
      <c r="E128" s="4">
        <v>148</v>
      </c>
      <c r="F128" s="4">
        <v>19</v>
      </c>
      <c r="G128" s="4">
        <v>1</v>
      </c>
      <c r="H128" s="4">
        <v>1</v>
      </c>
      <c r="I128" s="4">
        <v>0</v>
      </c>
      <c r="J128" s="4">
        <v>0</v>
      </c>
      <c r="K128" s="4">
        <v>11</v>
      </c>
      <c r="L128" s="4">
        <v>134</v>
      </c>
      <c r="M128" s="4">
        <v>3</v>
      </c>
    </row>
    <row r="129" spans="1:13" ht="12.75">
      <c r="A129" t="s">
        <v>129</v>
      </c>
      <c r="B129" t="s">
        <v>132</v>
      </c>
      <c r="C129" s="4">
        <f t="shared" si="15"/>
        <v>648</v>
      </c>
      <c r="D129" s="4">
        <v>500</v>
      </c>
      <c r="E129" s="4">
        <v>99</v>
      </c>
      <c r="F129" s="4">
        <v>4</v>
      </c>
      <c r="G129" s="4">
        <v>1</v>
      </c>
      <c r="H129" s="4">
        <v>1</v>
      </c>
      <c r="I129" s="4">
        <v>0</v>
      </c>
      <c r="J129" s="4">
        <v>0</v>
      </c>
      <c r="K129" s="4">
        <v>0</v>
      </c>
      <c r="L129" s="4">
        <v>43</v>
      </c>
      <c r="M129" s="4">
        <v>0</v>
      </c>
    </row>
    <row r="130" spans="1:13" ht="12.75">
      <c r="A130" t="s">
        <v>129</v>
      </c>
      <c r="B130" t="s">
        <v>133</v>
      </c>
      <c r="C130" s="4">
        <f t="shared" si="15"/>
        <v>458</v>
      </c>
      <c r="D130" s="4">
        <v>314</v>
      </c>
      <c r="E130" s="4">
        <v>63</v>
      </c>
      <c r="F130" s="4">
        <v>0</v>
      </c>
      <c r="G130" s="4">
        <v>0</v>
      </c>
      <c r="H130" s="4">
        <v>1</v>
      </c>
      <c r="I130" s="4">
        <v>0</v>
      </c>
      <c r="J130" s="4">
        <v>0</v>
      </c>
      <c r="K130" s="4">
        <v>14</v>
      </c>
      <c r="L130" s="4">
        <v>66</v>
      </c>
      <c r="M130" s="4">
        <v>0</v>
      </c>
    </row>
    <row r="131" spans="1:13" ht="12.75">
      <c r="A131" t="s">
        <v>129</v>
      </c>
      <c r="B131" t="s">
        <v>134</v>
      </c>
      <c r="C131" s="4">
        <f t="shared" si="15"/>
        <v>228</v>
      </c>
      <c r="D131" s="4">
        <v>144</v>
      </c>
      <c r="E131" s="4">
        <v>20</v>
      </c>
      <c r="F131" s="4">
        <v>3</v>
      </c>
      <c r="G131" s="4">
        <v>0</v>
      </c>
      <c r="H131" s="4">
        <v>1</v>
      </c>
      <c r="I131" s="4">
        <v>0</v>
      </c>
      <c r="J131" s="4">
        <v>0</v>
      </c>
      <c r="K131" s="4">
        <v>0</v>
      </c>
      <c r="L131" s="4">
        <v>60</v>
      </c>
      <c r="M131" s="4">
        <v>0</v>
      </c>
    </row>
    <row r="132" spans="1:13" ht="12.75">
      <c r="A132" t="s">
        <v>129</v>
      </c>
      <c r="B132" t="s">
        <v>135</v>
      </c>
      <c r="C132" s="4">
        <f t="shared" si="15"/>
        <v>231</v>
      </c>
      <c r="D132" s="4">
        <v>198</v>
      </c>
      <c r="E132" s="4">
        <v>14</v>
      </c>
      <c r="F132" s="4">
        <v>1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  <c r="L132" s="4">
        <v>17</v>
      </c>
      <c r="M132" s="4">
        <v>0</v>
      </c>
    </row>
    <row r="133" spans="1:13" ht="12.75">
      <c r="A133" t="s">
        <v>129</v>
      </c>
      <c r="B133" t="s">
        <v>136</v>
      </c>
      <c r="C133" s="4">
        <f t="shared" si="15"/>
        <v>322</v>
      </c>
      <c r="D133" s="4">
        <v>208</v>
      </c>
      <c r="E133" s="4">
        <v>55</v>
      </c>
      <c r="F133" s="4">
        <v>1</v>
      </c>
      <c r="G133" s="4">
        <v>0</v>
      </c>
      <c r="H133" s="4">
        <v>1</v>
      </c>
      <c r="I133" s="4">
        <v>0</v>
      </c>
      <c r="J133" s="4">
        <v>0</v>
      </c>
      <c r="K133" s="4">
        <v>3</v>
      </c>
      <c r="L133" s="4">
        <v>44</v>
      </c>
      <c r="M133" s="4">
        <v>10</v>
      </c>
    </row>
    <row r="134" spans="1:13" ht="12.75">
      <c r="A134" t="s">
        <v>129</v>
      </c>
      <c r="B134" t="s">
        <v>137</v>
      </c>
      <c r="C134" s="4">
        <f t="shared" si="15"/>
        <v>833</v>
      </c>
      <c r="D134" s="4">
        <v>568</v>
      </c>
      <c r="E134" s="4">
        <v>116</v>
      </c>
      <c r="F134" s="4">
        <v>12</v>
      </c>
      <c r="G134" s="4">
        <v>0</v>
      </c>
      <c r="H134" s="4">
        <v>1</v>
      </c>
      <c r="I134" s="4">
        <v>0</v>
      </c>
      <c r="J134" s="4">
        <v>0</v>
      </c>
      <c r="K134" s="4">
        <v>21</v>
      </c>
      <c r="L134" s="4">
        <v>115</v>
      </c>
      <c r="M134" s="4">
        <v>0</v>
      </c>
    </row>
    <row r="135" spans="1:13" ht="12.75">
      <c r="A135" t="s">
        <v>129</v>
      </c>
      <c r="B135" t="s">
        <v>138</v>
      </c>
      <c r="C135" s="4">
        <f t="shared" si="15"/>
        <v>236</v>
      </c>
      <c r="D135" s="4">
        <v>145</v>
      </c>
      <c r="E135" s="4">
        <v>12</v>
      </c>
      <c r="F135" s="4">
        <v>1</v>
      </c>
      <c r="G135" s="4">
        <v>0</v>
      </c>
      <c r="H135" s="4">
        <v>1</v>
      </c>
      <c r="I135" s="4">
        <v>0</v>
      </c>
      <c r="J135" s="4">
        <v>0</v>
      </c>
      <c r="K135" s="4">
        <v>0</v>
      </c>
      <c r="L135" s="4">
        <v>77</v>
      </c>
      <c r="M135" s="4">
        <v>0</v>
      </c>
    </row>
    <row r="136" spans="1:13" ht="12.75">
      <c r="A136" t="s">
        <v>129</v>
      </c>
      <c r="B136" t="s">
        <v>139</v>
      </c>
      <c r="C136" s="4">
        <f aca="true" t="shared" si="27" ref="C136:C200">SUM(D136:M136)</f>
        <v>12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12</v>
      </c>
      <c r="M136" s="4">
        <v>0</v>
      </c>
    </row>
    <row r="137" spans="1:13" ht="12.75">
      <c r="A137" t="s">
        <v>129</v>
      </c>
      <c r="B137" t="s">
        <v>21</v>
      </c>
      <c r="C137" s="4">
        <f t="shared" si="27"/>
        <v>7669</v>
      </c>
      <c r="D137" s="4">
        <v>6281</v>
      </c>
      <c r="E137" s="4">
        <v>1077</v>
      </c>
      <c r="F137" s="4">
        <v>17</v>
      </c>
      <c r="G137" s="4">
        <v>0</v>
      </c>
      <c r="H137" s="4">
        <v>1</v>
      </c>
      <c r="I137" s="4">
        <v>0</v>
      </c>
      <c r="J137" s="4">
        <v>0</v>
      </c>
      <c r="K137" s="4">
        <v>0</v>
      </c>
      <c r="L137" s="4">
        <v>291</v>
      </c>
      <c r="M137" s="4">
        <v>2</v>
      </c>
    </row>
    <row r="138" spans="1:13" ht="12.75">
      <c r="A138" s="5" t="s">
        <v>140</v>
      </c>
      <c r="C138" s="3">
        <f t="shared" si="27"/>
        <v>12823</v>
      </c>
      <c r="D138" s="3">
        <f>+D127+D128+D129+D130+D131+D132+D133+D134+D135+D136+D137</f>
        <v>9894</v>
      </c>
      <c r="E138" s="3">
        <f aca="true" t="shared" si="28" ref="E138:M138">+E127+E128+E129+E130+E131+E132+E133+E134+E135+E136+E137</f>
        <v>1782</v>
      </c>
      <c r="F138" s="3">
        <f t="shared" si="28"/>
        <v>93</v>
      </c>
      <c r="G138" s="3">
        <f t="shared" si="28"/>
        <v>3</v>
      </c>
      <c r="H138" s="3">
        <f t="shared" si="28"/>
        <v>10</v>
      </c>
      <c r="I138" s="3">
        <f t="shared" si="28"/>
        <v>0</v>
      </c>
      <c r="J138" s="3">
        <f t="shared" si="28"/>
        <v>0</v>
      </c>
      <c r="K138" s="3">
        <f t="shared" si="28"/>
        <v>66</v>
      </c>
      <c r="L138" s="3">
        <f t="shared" si="28"/>
        <v>953</v>
      </c>
      <c r="M138" s="3">
        <f t="shared" si="28"/>
        <v>22</v>
      </c>
    </row>
    <row r="139" spans="1:13" ht="12.75">
      <c r="A139" t="s">
        <v>141</v>
      </c>
      <c r="B139" t="s">
        <v>21</v>
      </c>
      <c r="C139" s="4">
        <f t="shared" si="27"/>
        <v>4013</v>
      </c>
      <c r="D139" s="4">
        <v>3215</v>
      </c>
      <c r="E139" s="4">
        <v>615</v>
      </c>
      <c r="F139" s="4">
        <v>8</v>
      </c>
      <c r="G139" s="4">
        <v>0</v>
      </c>
      <c r="H139" s="4">
        <v>1</v>
      </c>
      <c r="I139" s="4">
        <v>0</v>
      </c>
      <c r="J139" s="4">
        <v>0</v>
      </c>
      <c r="K139" s="4">
        <v>0</v>
      </c>
      <c r="L139" s="4">
        <v>170</v>
      </c>
      <c r="M139" s="4">
        <v>4</v>
      </c>
    </row>
    <row r="140" spans="1:13" ht="12.75">
      <c r="A140" s="5" t="s">
        <v>142</v>
      </c>
      <c r="C140" s="3">
        <f t="shared" si="27"/>
        <v>4013</v>
      </c>
      <c r="D140" s="3">
        <f>+D139</f>
        <v>3215</v>
      </c>
      <c r="E140" s="3">
        <f aca="true" t="shared" si="29" ref="E140:M140">+E139</f>
        <v>615</v>
      </c>
      <c r="F140" s="3">
        <f t="shared" si="29"/>
        <v>8</v>
      </c>
      <c r="G140" s="3">
        <f t="shared" si="29"/>
        <v>0</v>
      </c>
      <c r="H140" s="3">
        <f t="shared" si="29"/>
        <v>1</v>
      </c>
      <c r="I140" s="3">
        <f t="shared" si="29"/>
        <v>0</v>
      </c>
      <c r="J140" s="3">
        <f t="shared" si="29"/>
        <v>0</v>
      </c>
      <c r="K140" s="3">
        <f t="shared" si="29"/>
        <v>0</v>
      </c>
      <c r="L140" s="3">
        <f t="shared" si="29"/>
        <v>170</v>
      </c>
      <c r="M140" s="3">
        <f t="shared" si="29"/>
        <v>4</v>
      </c>
    </row>
    <row r="141" spans="1:13" ht="12.75">
      <c r="A141" t="s">
        <v>143</v>
      </c>
      <c r="B141" t="s">
        <v>144</v>
      </c>
      <c r="C141" s="4">
        <f t="shared" si="27"/>
        <v>572</v>
      </c>
      <c r="D141" s="4">
        <v>443</v>
      </c>
      <c r="E141" s="4">
        <v>81</v>
      </c>
      <c r="F141" s="4">
        <v>14</v>
      </c>
      <c r="G141" s="4">
        <v>0</v>
      </c>
      <c r="H141" s="4">
        <v>1</v>
      </c>
      <c r="I141" s="4">
        <v>0</v>
      </c>
      <c r="J141" s="4">
        <v>0</v>
      </c>
      <c r="K141" s="4">
        <v>10</v>
      </c>
      <c r="L141" s="4">
        <v>22</v>
      </c>
      <c r="M141" s="4">
        <v>1</v>
      </c>
    </row>
    <row r="142" spans="1:13" ht="12.75">
      <c r="A142" t="s">
        <v>143</v>
      </c>
      <c r="B142" t="s">
        <v>145</v>
      </c>
      <c r="C142" s="4">
        <f t="shared" si="27"/>
        <v>268</v>
      </c>
      <c r="D142" s="4">
        <v>217</v>
      </c>
      <c r="E142" s="4">
        <v>18</v>
      </c>
      <c r="F142" s="4">
        <v>0</v>
      </c>
      <c r="G142" s="4">
        <v>0</v>
      </c>
      <c r="H142" s="4">
        <v>1</v>
      </c>
      <c r="I142" s="4">
        <v>0</v>
      </c>
      <c r="J142" s="4">
        <v>0</v>
      </c>
      <c r="K142" s="4">
        <v>4</v>
      </c>
      <c r="L142" s="4">
        <v>28</v>
      </c>
      <c r="M142" s="4">
        <v>0</v>
      </c>
    </row>
    <row r="143" spans="1:13" ht="12.75">
      <c r="A143" t="s">
        <v>143</v>
      </c>
      <c r="B143" t="s">
        <v>146</v>
      </c>
      <c r="C143" s="4">
        <f t="shared" si="27"/>
        <v>708</v>
      </c>
      <c r="D143" s="4">
        <v>370</v>
      </c>
      <c r="E143" s="4">
        <v>29</v>
      </c>
      <c r="F143" s="4">
        <v>3</v>
      </c>
      <c r="G143" s="4">
        <v>1</v>
      </c>
      <c r="H143" s="4">
        <v>1</v>
      </c>
      <c r="I143" s="4">
        <v>0</v>
      </c>
      <c r="J143" s="4">
        <v>0</v>
      </c>
      <c r="K143" s="4">
        <v>16</v>
      </c>
      <c r="L143" s="4">
        <v>278</v>
      </c>
      <c r="M143" s="4">
        <v>10</v>
      </c>
    </row>
    <row r="144" spans="1:13" ht="12.75">
      <c r="A144" t="s">
        <v>143</v>
      </c>
      <c r="B144" t="s">
        <v>147</v>
      </c>
      <c r="C144" s="4">
        <f t="shared" si="27"/>
        <v>281</v>
      </c>
      <c r="D144" s="4">
        <v>146</v>
      </c>
      <c r="E144" s="4">
        <v>21</v>
      </c>
      <c r="F144" s="4">
        <v>0</v>
      </c>
      <c r="G144" s="4">
        <v>1</v>
      </c>
      <c r="H144" s="4">
        <v>1</v>
      </c>
      <c r="I144" s="4">
        <v>0</v>
      </c>
      <c r="J144" s="4">
        <v>0</v>
      </c>
      <c r="K144" s="4">
        <v>10</v>
      </c>
      <c r="L144" s="4">
        <v>102</v>
      </c>
      <c r="M144" s="4">
        <v>0</v>
      </c>
    </row>
    <row r="145" spans="1:13" ht="12.75">
      <c r="A145" t="s">
        <v>143</v>
      </c>
      <c r="B145" t="s">
        <v>148</v>
      </c>
      <c r="C145" s="4">
        <f t="shared" si="27"/>
        <v>147</v>
      </c>
      <c r="D145" s="4">
        <v>0</v>
      </c>
      <c r="E145" s="4">
        <v>1</v>
      </c>
      <c r="F145" s="4">
        <v>5</v>
      </c>
      <c r="G145" s="4">
        <v>0</v>
      </c>
      <c r="H145" s="4">
        <v>0</v>
      </c>
      <c r="I145" s="4">
        <v>0</v>
      </c>
      <c r="J145" s="4">
        <v>0</v>
      </c>
      <c r="K145" s="4">
        <v>2</v>
      </c>
      <c r="L145" s="4">
        <v>138</v>
      </c>
      <c r="M145" s="4">
        <v>1</v>
      </c>
    </row>
    <row r="146" spans="1:13" ht="12.75">
      <c r="A146" t="s">
        <v>143</v>
      </c>
      <c r="B146" t="s">
        <v>149</v>
      </c>
      <c r="C146" s="4">
        <f t="shared" si="27"/>
        <v>105</v>
      </c>
      <c r="D146" s="4">
        <v>44</v>
      </c>
      <c r="E146" s="4">
        <v>4</v>
      </c>
      <c r="F146" s="4">
        <v>0</v>
      </c>
      <c r="G146" s="4">
        <v>0</v>
      </c>
      <c r="H146" s="4">
        <v>1</v>
      </c>
      <c r="I146" s="4">
        <v>0</v>
      </c>
      <c r="J146" s="4">
        <v>0</v>
      </c>
      <c r="K146" s="4">
        <v>2</v>
      </c>
      <c r="L146" s="4">
        <v>54</v>
      </c>
      <c r="M146" s="4">
        <v>0</v>
      </c>
    </row>
    <row r="147" spans="1:13" ht="12.75">
      <c r="A147" t="s">
        <v>143</v>
      </c>
      <c r="B147" t="s">
        <v>111</v>
      </c>
      <c r="C147" s="4">
        <f t="shared" si="27"/>
        <v>24</v>
      </c>
      <c r="D147" s="4">
        <v>0</v>
      </c>
      <c r="E147" s="4">
        <v>2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22</v>
      </c>
      <c r="M147" s="4">
        <v>0</v>
      </c>
    </row>
    <row r="148" spans="1:13" ht="12.75">
      <c r="A148" t="s">
        <v>143</v>
      </c>
      <c r="B148" t="s">
        <v>21</v>
      </c>
      <c r="C148" s="4">
        <f t="shared" si="27"/>
        <v>38063</v>
      </c>
      <c r="D148" s="4">
        <v>33092</v>
      </c>
      <c r="E148" s="4">
        <v>4630</v>
      </c>
      <c r="F148" s="4">
        <v>65</v>
      </c>
      <c r="G148" s="4">
        <v>0</v>
      </c>
      <c r="H148" s="4">
        <v>1</v>
      </c>
      <c r="I148" s="4">
        <v>0</v>
      </c>
      <c r="J148" s="4">
        <v>0</v>
      </c>
      <c r="K148" s="4">
        <v>0</v>
      </c>
      <c r="L148" s="4">
        <v>263</v>
      </c>
      <c r="M148" s="4">
        <v>12</v>
      </c>
    </row>
    <row r="149" spans="1:13" ht="12.75">
      <c r="A149" t="s">
        <v>143</v>
      </c>
      <c r="B149" t="s">
        <v>41</v>
      </c>
      <c r="C149" s="4">
        <f t="shared" si="27"/>
        <v>12</v>
      </c>
      <c r="D149" s="4">
        <v>0</v>
      </c>
      <c r="E149" s="4">
        <v>4</v>
      </c>
      <c r="F149" s="4">
        <v>8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</row>
    <row r="150" spans="1:13" ht="12.75">
      <c r="A150" s="5" t="s">
        <v>150</v>
      </c>
      <c r="C150" s="3">
        <f t="shared" si="27"/>
        <v>40180</v>
      </c>
      <c r="D150" s="3">
        <f>+D141+D142+D143+D144+D145+D146+D147+D148+D149</f>
        <v>34312</v>
      </c>
      <c r="E150" s="3">
        <f aca="true" t="shared" si="30" ref="E150:M150">+E141+E142+E143+E144+E145+E146+E147+E148+E149</f>
        <v>4790</v>
      </c>
      <c r="F150" s="3">
        <f t="shared" si="30"/>
        <v>95</v>
      </c>
      <c r="G150" s="3">
        <f t="shared" si="30"/>
        <v>2</v>
      </c>
      <c r="H150" s="3">
        <f t="shared" si="30"/>
        <v>6</v>
      </c>
      <c r="I150" s="3">
        <f t="shared" si="30"/>
        <v>0</v>
      </c>
      <c r="J150" s="3">
        <f t="shared" si="30"/>
        <v>0</v>
      </c>
      <c r="K150" s="3">
        <f t="shared" si="30"/>
        <v>44</v>
      </c>
      <c r="L150" s="3">
        <f t="shared" si="30"/>
        <v>907</v>
      </c>
      <c r="M150" s="3">
        <f t="shared" si="30"/>
        <v>24</v>
      </c>
    </row>
    <row r="151" spans="1:13" ht="12.75">
      <c r="A151" t="s">
        <v>151</v>
      </c>
      <c r="B151" t="s">
        <v>120</v>
      </c>
      <c r="C151" s="4">
        <f t="shared" si="27"/>
        <v>458</v>
      </c>
      <c r="D151" s="4">
        <v>129</v>
      </c>
      <c r="E151" s="4">
        <v>25</v>
      </c>
      <c r="F151" s="4">
        <v>13</v>
      </c>
      <c r="G151" s="4">
        <v>0</v>
      </c>
      <c r="H151" s="4">
        <v>1</v>
      </c>
      <c r="I151" s="4">
        <v>0</v>
      </c>
      <c r="J151" s="4">
        <v>0</v>
      </c>
      <c r="K151" s="4">
        <v>0</v>
      </c>
      <c r="L151" s="4">
        <v>290</v>
      </c>
      <c r="M151" s="4">
        <v>0</v>
      </c>
    </row>
    <row r="152" spans="1:13" ht="12.75">
      <c r="A152" t="s">
        <v>151</v>
      </c>
      <c r="B152" t="s">
        <v>21</v>
      </c>
      <c r="C152" s="4">
        <f t="shared" si="27"/>
        <v>3923</v>
      </c>
      <c r="D152" s="4">
        <v>3301</v>
      </c>
      <c r="E152" s="4">
        <v>557</v>
      </c>
      <c r="F152" s="4">
        <v>9</v>
      </c>
      <c r="G152" s="4">
        <v>0</v>
      </c>
      <c r="H152" s="4">
        <v>1</v>
      </c>
      <c r="I152" s="4">
        <v>0</v>
      </c>
      <c r="J152" s="4">
        <v>0</v>
      </c>
      <c r="K152" s="4">
        <v>0</v>
      </c>
      <c r="L152" s="4">
        <v>48</v>
      </c>
      <c r="M152" s="4">
        <v>7</v>
      </c>
    </row>
    <row r="153" spans="1:13" ht="12.75">
      <c r="A153" t="s">
        <v>151</v>
      </c>
      <c r="B153" t="s">
        <v>21</v>
      </c>
      <c r="C153" s="4">
        <f t="shared" si="27"/>
        <v>1723</v>
      </c>
      <c r="D153" s="4">
        <v>1458</v>
      </c>
      <c r="E153" s="4">
        <v>237</v>
      </c>
      <c r="F153" s="4">
        <v>3</v>
      </c>
      <c r="G153" s="4">
        <v>0</v>
      </c>
      <c r="H153" s="4">
        <v>1</v>
      </c>
      <c r="I153" s="4">
        <v>0</v>
      </c>
      <c r="J153" s="4">
        <v>0</v>
      </c>
      <c r="K153" s="4">
        <v>0</v>
      </c>
      <c r="L153" s="4">
        <v>17</v>
      </c>
      <c r="M153" s="4">
        <v>7</v>
      </c>
    </row>
    <row r="154" spans="1:13" ht="12.75">
      <c r="A154" t="s">
        <v>151</v>
      </c>
      <c r="B154" t="s">
        <v>112</v>
      </c>
      <c r="C154" s="4">
        <f t="shared" si="27"/>
        <v>104</v>
      </c>
      <c r="D154" s="4">
        <v>41</v>
      </c>
      <c r="E154" s="4">
        <v>17</v>
      </c>
      <c r="F154" s="4">
        <v>0</v>
      </c>
      <c r="G154" s="4">
        <v>0</v>
      </c>
      <c r="H154" s="4">
        <v>1</v>
      </c>
      <c r="I154" s="4">
        <v>0</v>
      </c>
      <c r="J154" s="4">
        <v>0</v>
      </c>
      <c r="K154" s="4">
        <v>0</v>
      </c>
      <c r="L154" s="4">
        <v>45</v>
      </c>
      <c r="M154" s="4">
        <v>0</v>
      </c>
    </row>
    <row r="155" spans="1:13" ht="12.75">
      <c r="A155" t="s">
        <v>151</v>
      </c>
      <c r="B155" t="s">
        <v>21</v>
      </c>
      <c r="C155" s="4">
        <f t="shared" si="27"/>
        <v>1364</v>
      </c>
      <c r="D155" s="4">
        <v>1128</v>
      </c>
      <c r="E155" s="4">
        <v>161</v>
      </c>
      <c r="F155" s="4">
        <v>2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  <c r="L155" s="4">
        <v>68</v>
      </c>
      <c r="M155" s="4">
        <v>4</v>
      </c>
    </row>
    <row r="156" spans="1:13" ht="12.75">
      <c r="A156" s="5" t="s">
        <v>152</v>
      </c>
      <c r="C156" s="3">
        <f t="shared" si="27"/>
        <v>7572</v>
      </c>
      <c r="D156" s="3">
        <f>+D151+D152+D153+D154+D155</f>
        <v>6057</v>
      </c>
      <c r="E156" s="3">
        <f aca="true" t="shared" si="31" ref="E156:M156">+E151+E152+E153+E154+E155</f>
        <v>997</v>
      </c>
      <c r="F156" s="3">
        <f t="shared" si="31"/>
        <v>27</v>
      </c>
      <c r="G156" s="3">
        <f t="shared" si="31"/>
        <v>0</v>
      </c>
      <c r="H156" s="3">
        <f t="shared" si="31"/>
        <v>5</v>
      </c>
      <c r="I156" s="3">
        <f t="shared" si="31"/>
        <v>0</v>
      </c>
      <c r="J156" s="3">
        <f t="shared" si="31"/>
        <v>0</v>
      </c>
      <c r="K156" s="3">
        <f t="shared" si="31"/>
        <v>0</v>
      </c>
      <c r="L156" s="3">
        <f t="shared" si="31"/>
        <v>468</v>
      </c>
      <c r="M156" s="3">
        <f t="shared" si="31"/>
        <v>18</v>
      </c>
    </row>
    <row r="157" spans="1:13" ht="12.75">
      <c r="A157" t="s">
        <v>153</v>
      </c>
      <c r="B157" t="s">
        <v>120</v>
      </c>
      <c r="C157" s="4">
        <f t="shared" si="27"/>
        <v>95</v>
      </c>
      <c r="D157" s="4">
        <v>30</v>
      </c>
      <c r="E157" s="4">
        <v>9</v>
      </c>
      <c r="F157" s="4">
        <v>1</v>
      </c>
      <c r="G157" s="4">
        <v>0</v>
      </c>
      <c r="H157" s="4">
        <v>1</v>
      </c>
      <c r="I157" s="4">
        <v>0</v>
      </c>
      <c r="J157" s="4">
        <v>0</v>
      </c>
      <c r="K157" s="4">
        <v>0</v>
      </c>
      <c r="L157" s="4">
        <v>54</v>
      </c>
      <c r="M157" s="4">
        <v>0</v>
      </c>
    </row>
    <row r="158" spans="1:13" ht="12.75">
      <c r="A158" t="s">
        <v>153</v>
      </c>
      <c r="B158" t="s">
        <v>108</v>
      </c>
      <c r="C158" s="4">
        <f t="shared" si="27"/>
        <v>1014</v>
      </c>
      <c r="D158" s="4">
        <v>836</v>
      </c>
      <c r="E158" s="4">
        <v>96</v>
      </c>
      <c r="F158" s="4">
        <v>3</v>
      </c>
      <c r="G158" s="4">
        <v>0</v>
      </c>
      <c r="H158" s="4">
        <v>1</v>
      </c>
      <c r="I158" s="4">
        <v>0</v>
      </c>
      <c r="J158" s="4">
        <v>0</v>
      </c>
      <c r="K158" s="4">
        <v>13</v>
      </c>
      <c r="L158" s="4">
        <v>65</v>
      </c>
      <c r="M158" s="4">
        <v>0</v>
      </c>
    </row>
    <row r="159" spans="1:13" ht="12.75">
      <c r="A159" t="s">
        <v>153</v>
      </c>
      <c r="B159" t="s">
        <v>21</v>
      </c>
      <c r="C159" s="4">
        <f t="shared" si="27"/>
        <v>13568</v>
      </c>
      <c r="D159" s="4">
        <v>11262</v>
      </c>
      <c r="E159" s="4">
        <v>1989</v>
      </c>
      <c r="F159" s="4">
        <v>22</v>
      </c>
      <c r="G159" s="4">
        <v>0</v>
      </c>
      <c r="H159" s="4">
        <v>1</v>
      </c>
      <c r="I159" s="4">
        <v>0</v>
      </c>
      <c r="J159" s="4">
        <v>0</v>
      </c>
      <c r="K159" s="4">
        <v>0</v>
      </c>
      <c r="L159" s="4">
        <v>286</v>
      </c>
      <c r="M159" s="4">
        <v>8</v>
      </c>
    </row>
    <row r="160" spans="1:13" ht="12.75">
      <c r="A160" t="s">
        <v>153</v>
      </c>
      <c r="B160" t="s">
        <v>154</v>
      </c>
      <c r="C160" s="4">
        <f t="shared" si="27"/>
        <v>757</v>
      </c>
      <c r="D160" s="4">
        <v>490</v>
      </c>
      <c r="E160" s="4">
        <v>139</v>
      </c>
      <c r="F160" s="4">
        <v>1</v>
      </c>
      <c r="G160" s="4">
        <v>0</v>
      </c>
      <c r="H160" s="4">
        <v>1</v>
      </c>
      <c r="I160" s="4">
        <v>0</v>
      </c>
      <c r="J160" s="4">
        <v>0</v>
      </c>
      <c r="K160" s="4">
        <v>13</v>
      </c>
      <c r="L160" s="4">
        <v>113</v>
      </c>
      <c r="M160" s="4">
        <v>0</v>
      </c>
    </row>
    <row r="161" spans="1:13" ht="12.75">
      <c r="A161" t="s">
        <v>153</v>
      </c>
      <c r="B161" t="s">
        <v>155</v>
      </c>
      <c r="C161" s="4">
        <f t="shared" si="27"/>
        <v>648</v>
      </c>
      <c r="D161" s="4">
        <v>542</v>
      </c>
      <c r="E161" s="4">
        <v>21</v>
      </c>
      <c r="F161" s="4">
        <v>11</v>
      </c>
      <c r="G161" s="4">
        <v>0</v>
      </c>
      <c r="H161" s="4">
        <v>1</v>
      </c>
      <c r="I161" s="4">
        <v>0</v>
      </c>
      <c r="J161" s="4">
        <v>0</v>
      </c>
      <c r="K161" s="4">
        <v>6</v>
      </c>
      <c r="L161" s="4">
        <v>67</v>
      </c>
      <c r="M161" s="4">
        <v>0</v>
      </c>
    </row>
    <row r="162" spans="1:13" ht="12.75">
      <c r="A162" t="s">
        <v>153</v>
      </c>
      <c r="B162" t="s">
        <v>156</v>
      </c>
      <c r="C162" s="4">
        <f t="shared" si="27"/>
        <v>438</v>
      </c>
      <c r="D162" s="4">
        <v>258</v>
      </c>
      <c r="E162" s="4">
        <v>43</v>
      </c>
      <c r="F162" s="4">
        <v>0</v>
      </c>
      <c r="G162" s="4">
        <v>0</v>
      </c>
      <c r="H162" s="4">
        <v>1</v>
      </c>
      <c r="I162" s="4">
        <v>0</v>
      </c>
      <c r="J162" s="4">
        <v>0</v>
      </c>
      <c r="K162" s="4">
        <v>0</v>
      </c>
      <c r="L162" s="4">
        <v>130</v>
      </c>
      <c r="M162" s="4">
        <v>6</v>
      </c>
    </row>
    <row r="163" spans="1:13" ht="12.75">
      <c r="A163" t="s">
        <v>153</v>
      </c>
      <c r="B163" t="s">
        <v>157</v>
      </c>
      <c r="C163" s="4">
        <f t="shared" si="27"/>
        <v>165</v>
      </c>
      <c r="D163" s="4">
        <v>142</v>
      </c>
      <c r="E163" s="4">
        <v>11</v>
      </c>
      <c r="F163" s="4">
        <v>1</v>
      </c>
      <c r="G163" s="4">
        <v>0</v>
      </c>
      <c r="H163" s="4">
        <v>1</v>
      </c>
      <c r="I163" s="4">
        <v>0</v>
      </c>
      <c r="J163" s="4">
        <v>0</v>
      </c>
      <c r="K163" s="4">
        <v>0</v>
      </c>
      <c r="L163" s="4">
        <v>10</v>
      </c>
      <c r="M163" s="4">
        <v>0</v>
      </c>
    </row>
    <row r="164" spans="1:13" ht="12.75">
      <c r="A164" t="s">
        <v>153</v>
      </c>
      <c r="B164" t="s">
        <v>158</v>
      </c>
      <c r="C164" s="4">
        <f t="shared" si="27"/>
        <v>314</v>
      </c>
      <c r="D164" s="4">
        <v>178</v>
      </c>
      <c r="E164" s="4">
        <v>33</v>
      </c>
      <c r="F164" s="4">
        <v>0</v>
      </c>
      <c r="G164" s="4">
        <v>1</v>
      </c>
      <c r="H164" s="4">
        <v>1</v>
      </c>
      <c r="I164" s="4">
        <v>0</v>
      </c>
      <c r="J164" s="4">
        <v>0</v>
      </c>
      <c r="K164" s="4">
        <v>10</v>
      </c>
      <c r="L164" s="4">
        <v>89</v>
      </c>
      <c r="M164" s="4">
        <v>2</v>
      </c>
    </row>
    <row r="165" spans="1:13" ht="12.75">
      <c r="A165" t="s">
        <v>153</v>
      </c>
      <c r="B165" t="s">
        <v>159</v>
      </c>
      <c r="C165" s="4">
        <f t="shared" si="27"/>
        <v>1600</v>
      </c>
      <c r="D165" s="4">
        <v>1209</v>
      </c>
      <c r="E165" s="4">
        <v>228</v>
      </c>
      <c r="F165" s="4">
        <v>7</v>
      </c>
      <c r="G165" s="4">
        <v>0</v>
      </c>
      <c r="H165" s="4">
        <v>1</v>
      </c>
      <c r="I165" s="4">
        <v>0</v>
      </c>
      <c r="J165" s="4">
        <v>0</v>
      </c>
      <c r="K165" s="4">
        <v>32</v>
      </c>
      <c r="L165" s="4">
        <v>123</v>
      </c>
      <c r="M165" s="4">
        <v>0</v>
      </c>
    </row>
    <row r="166" spans="1:13" ht="12.75">
      <c r="A166" t="s">
        <v>153</v>
      </c>
      <c r="B166" t="s">
        <v>160</v>
      </c>
      <c r="C166" s="4">
        <f t="shared" si="27"/>
        <v>900</v>
      </c>
      <c r="D166" s="4">
        <v>678</v>
      </c>
      <c r="E166" s="4">
        <v>102</v>
      </c>
      <c r="F166" s="4">
        <v>1</v>
      </c>
      <c r="G166" s="4">
        <v>1</v>
      </c>
      <c r="H166" s="4">
        <v>1</v>
      </c>
      <c r="I166" s="4">
        <v>0</v>
      </c>
      <c r="J166" s="4">
        <v>0</v>
      </c>
      <c r="K166" s="4">
        <v>19</v>
      </c>
      <c r="L166" s="4">
        <v>97</v>
      </c>
      <c r="M166" s="4">
        <v>1</v>
      </c>
    </row>
    <row r="167" spans="1:13" ht="12.75">
      <c r="A167" t="s">
        <v>153</v>
      </c>
      <c r="B167" t="s">
        <v>41</v>
      </c>
      <c r="C167" s="4">
        <f t="shared" si="27"/>
        <v>1</v>
      </c>
      <c r="D167" s="4">
        <v>0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ht="12.75">
      <c r="A168" s="5" t="s">
        <v>161</v>
      </c>
      <c r="C168" s="3">
        <f t="shared" si="27"/>
        <v>19500</v>
      </c>
      <c r="D168" s="3">
        <f>+D157+D158+D159+D160+D161+D162+D163+D164+D165+D166+D167</f>
        <v>15625</v>
      </c>
      <c r="E168" s="3">
        <f aca="true" t="shared" si="32" ref="E168:M168">+E157+E158+E159+E160+E161+E162+E163+E164+E165+E166+E167</f>
        <v>2671</v>
      </c>
      <c r="F168" s="3">
        <f t="shared" si="32"/>
        <v>48</v>
      </c>
      <c r="G168" s="3">
        <f t="shared" si="32"/>
        <v>2</v>
      </c>
      <c r="H168" s="3">
        <f t="shared" si="32"/>
        <v>10</v>
      </c>
      <c r="I168" s="3">
        <f t="shared" si="32"/>
        <v>0</v>
      </c>
      <c r="J168" s="3">
        <f t="shared" si="32"/>
        <v>0</v>
      </c>
      <c r="K168" s="3">
        <f t="shared" si="32"/>
        <v>93</v>
      </c>
      <c r="L168" s="3">
        <f t="shared" si="32"/>
        <v>1034</v>
      </c>
      <c r="M168" s="3">
        <f t="shared" si="32"/>
        <v>17</v>
      </c>
    </row>
    <row r="169" spans="1:13" ht="12.75">
      <c r="A169" t="s">
        <v>162</v>
      </c>
      <c r="B169" t="s">
        <v>21</v>
      </c>
      <c r="C169" s="4">
        <f t="shared" si="27"/>
        <v>12610</v>
      </c>
      <c r="D169" s="4">
        <v>10655</v>
      </c>
      <c r="E169" s="4">
        <v>1835</v>
      </c>
      <c r="F169" s="4">
        <v>32</v>
      </c>
      <c r="G169" s="4">
        <v>0</v>
      </c>
      <c r="H169" s="4">
        <v>1</v>
      </c>
      <c r="I169" s="4">
        <v>0</v>
      </c>
      <c r="J169" s="4">
        <v>0</v>
      </c>
      <c r="K169" s="4">
        <v>0</v>
      </c>
      <c r="L169" s="4">
        <v>84</v>
      </c>
      <c r="M169" s="4">
        <v>3</v>
      </c>
    </row>
    <row r="170" spans="1:13" ht="12.75">
      <c r="A170" t="s">
        <v>162</v>
      </c>
      <c r="B170" t="s">
        <v>163</v>
      </c>
      <c r="C170" s="4">
        <f t="shared" si="27"/>
        <v>2500</v>
      </c>
      <c r="D170" s="4">
        <v>1240</v>
      </c>
      <c r="E170" s="4">
        <v>173</v>
      </c>
      <c r="F170" s="4">
        <v>64</v>
      </c>
      <c r="G170" s="4">
        <v>0</v>
      </c>
      <c r="H170" s="4">
        <v>7</v>
      </c>
      <c r="I170" s="4">
        <v>0</v>
      </c>
      <c r="J170" s="4">
        <v>0</v>
      </c>
      <c r="K170" s="4">
        <v>0</v>
      </c>
      <c r="L170" s="4">
        <v>1016</v>
      </c>
      <c r="M170" s="4">
        <v>0</v>
      </c>
    </row>
    <row r="171" spans="1:13" ht="12.75">
      <c r="A171" t="s">
        <v>162</v>
      </c>
      <c r="B171" t="s">
        <v>41</v>
      </c>
      <c r="C171" s="4">
        <f t="shared" si="27"/>
        <v>2</v>
      </c>
      <c r="D171" s="4">
        <v>0</v>
      </c>
      <c r="E171" s="4">
        <v>1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ht="12.75">
      <c r="A172" s="5" t="s">
        <v>164</v>
      </c>
      <c r="C172" s="3">
        <f t="shared" si="27"/>
        <v>15112</v>
      </c>
      <c r="D172" s="3">
        <f>+D169+D170+D171</f>
        <v>11895</v>
      </c>
      <c r="E172" s="3">
        <f aca="true" t="shared" si="33" ref="E172:M172">+E169+E170+E171</f>
        <v>2009</v>
      </c>
      <c r="F172" s="3">
        <f t="shared" si="33"/>
        <v>97</v>
      </c>
      <c r="G172" s="3">
        <f t="shared" si="33"/>
        <v>0</v>
      </c>
      <c r="H172" s="3">
        <f t="shared" si="33"/>
        <v>8</v>
      </c>
      <c r="I172" s="3">
        <f t="shared" si="33"/>
        <v>0</v>
      </c>
      <c r="J172" s="3">
        <f t="shared" si="33"/>
        <v>0</v>
      </c>
      <c r="K172" s="3">
        <f t="shared" si="33"/>
        <v>0</v>
      </c>
      <c r="L172" s="3">
        <f t="shared" si="33"/>
        <v>1100</v>
      </c>
      <c r="M172" s="3">
        <f t="shared" si="33"/>
        <v>3</v>
      </c>
    </row>
    <row r="173" spans="1:13" ht="12.75">
      <c r="A173" t="s">
        <v>165</v>
      </c>
      <c r="B173" t="s">
        <v>103</v>
      </c>
      <c r="C173" s="4">
        <f t="shared" si="27"/>
        <v>39278</v>
      </c>
      <c r="D173" s="4">
        <v>34784</v>
      </c>
      <c r="E173" s="4">
        <v>3668</v>
      </c>
      <c r="F173" s="4">
        <v>450</v>
      </c>
      <c r="G173" s="4">
        <v>1</v>
      </c>
      <c r="H173" s="4">
        <v>1</v>
      </c>
      <c r="I173" s="4">
        <v>0</v>
      </c>
      <c r="J173" s="4">
        <v>0</v>
      </c>
      <c r="K173" s="4">
        <v>206</v>
      </c>
      <c r="L173" s="4">
        <v>167</v>
      </c>
      <c r="M173" s="4">
        <v>1</v>
      </c>
    </row>
    <row r="174" spans="1:13" ht="12.75">
      <c r="A174" t="s">
        <v>165</v>
      </c>
      <c r="B174" t="s">
        <v>41</v>
      </c>
      <c r="C174" s="4">
        <f t="shared" si="27"/>
        <v>6</v>
      </c>
      <c r="D174" s="4">
        <v>0</v>
      </c>
      <c r="E174" s="4">
        <v>3</v>
      </c>
      <c r="F174" s="4">
        <v>3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</row>
    <row r="175" spans="1:13" ht="12.75">
      <c r="A175" s="5" t="s">
        <v>166</v>
      </c>
      <c r="C175" s="3">
        <f t="shared" si="27"/>
        <v>39284</v>
      </c>
      <c r="D175" s="3">
        <f>+D173+D174</f>
        <v>34784</v>
      </c>
      <c r="E175" s="3">
        <f aca="true" t="shared" si="34" ref="E175:M175">+E173+E174</f>
        <v>3671</v>
      </c>
      <c r="F175" s="3">
        <f t="shared" si="34"/>
        <v>453</v>
      </c>
      <c r="G175" s="3">
        <f t="shared" si="34"/>
        <v>1</v>
      </c>
      <c r="H175" s="3">
        <f t="shared" si="34"/>
        <v>1</v>
      </c>
      <c r="I175" s="3">
        <f t="shared" si="34"/>
        <v>0</v>
      </c>
      <c r="J175" s="3">
        <f t="shared" si="34"/>
        <v>0</v>
      </c>
      <c r="K175" s="3">
        <f t="shared" si="34"/>
        <v>206</v>
      </c>
      <c r="L175" s="3">
        <f t="shared" si="34"/>
        <v>167</v>
      </c>
      <c r="M175" s="3">
        <f t="shared" si="34"/>
        <v>1</v>
      </c>
    </row>
    <row r="176" spans="1:13" ht="12.75">
      <c r="A176" t="s">
        <v>167</v>
      </c>
      <c r="B176" t="s">
        <v>168</v>
      </c>
      <c r="C176" s="4">
        <f t="shared" si="27"/>
        <v>1858</v>
      </c>
      <c r="D176" s="4">
        <v>828</v>
      </c>
      <c r="E176" s="4">
        <v>69</v>
      </c>
      <c r="F176" s="4">
        <v>41</v>
      </c>
      <c r="G176" s="4">
        <v>0</v>
      </c>
      <c r="H176" s="4">
        <v>7</v>
      </c>
      <c r="I176" s="4">
        <v>0</v>
      </c>
      <c r="J176" s="4">
        <v>0</v>
      </c>
      <c r="K176" s="4">
        <v>0</v>
      </c>
      <c r="L176" s="4">
        <v>913</v>
      </c>
      <c r="M176" s="4">
        <v>0</v>
      </c>
    </row>
    <row r="177" spans="1:13" ht="12.75">
      <c r="A177" t="s">
        <v>167</v>
      </c>
      <c r="B177" t="s">
        <v>21</v>
      </c>
      <c r="C177" s="4">
        <f t="shared" si="27"/>
        <v>23199</v>
      </c>
      <c r="D177" s="4">
        <v>19695</v>
      </c>
      <c r="E177" s="4">
        <v>2997</v>
      </c>
      <c r="F177" s="4">
        <v>48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  <c r="L177" s="4">
        <v>446</v>
      </c>
      <c r="M177" s="4">
        <v>12</v>
      </c>
    </row>
    <row r="178" spans="1:13" ht="12.75">
      <c r="A178" t="s">
        <v>167</v>
      </c>
      <c r="B178" t="s">
        <v>41</v>
      </c>
      <c r="C178" s="4">
        <f t="shared" si="27"/>
        <v>7</v>
      </c>
      <c r="D178" s="4">
        <v>0</v>
      </c>
      <c r="E178" s="4">
        <v>3</v>
      </c>
      <c r="F178" s="4">
        <v>4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ht="12.75">
      <c r="A179" s="5" t="s">
        <v>169</v>
      </c>
      <c r="C179" s="3">
        <f t="shared" si="27"/>
        <v>25064</v>
      </c>
      <c r="D179" s="3">
        <f>+D176+D177+D178</f>
        <v>20523</v>
      </c>
      <c r="E179" s="3">
        <f aca="true" t="shared" si="35" ref="E179:M179">+E176+E177+E178</f>
        <v>3069</v>
      </c>
      <c r="F179" s="3">
        <f t="shared" si="35"/>
        <v>93</v>
      </c>
      <c r="G179" s="3">
        <f t="shared" si="35"/>
        <v>0</v>
      </c>
      <c r="H179" s="3">
        <f t="shared" si="35"/>
        <v>8</v>
      </c>
      <c r="I179" s="3">
        <f t="shared" si="35"/>
        <v>0</v>
      </c>
      <c r="J179" s="3">
        <f t="shared" si="35"/>
        <v>0</v>
      </c>
      <c r="K179" s="3">
        <f t="shared" si="35"/>
        <v>0</v>
      </c>
      <c r="L179" s="3">
        <f t="shared" si="35"/>
        <v>1359</v>
      </c>
      <c r="M179" s="3">
        <f t="shared" si="35"/>
        <v>12</v>
      </c>
    </row>
    <row r="180" spans="1:13" ht="12.75">
      <c r="A180" t="s">
        <v>170</v>
      </c>
      <c r="B180" t="s">
        <v>163</v>
      </c>
      <c r="C180" s="4">
        <f t="shared" si="27"/>
        <v>23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23</v>
      </c>
      <c r="M180" s="4">
        <v>0</v>
      </c>
    </row>
    <row r="181" spans="1:13" ht="12.75">
      <c r="A181" t="s">
        <v>170</v>
      </c>
      <c r="B181" t="s">
        <v>41</v>
      </c>
      <c r="C181" s="4">
        <f t="shared" si="27"/>
        <v>3</v>
      </c>
      <c r="D181" s="4">
        <v>0</v>
      </c>
      <c r="E181" s="4">
        <v>0</v>
      </c>
      <c r="F181" s="4">
        <v>3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</row>
    <row r="182" spans="1:13" ht="12.75">
      <c r="A182" s="5" t="s">
        <v>171</v>
      </c>
      <c r="C182" s="3">
        <f t="shared" si="27"/>
        <v>26</v>
      </c>
      <c r="D182" s="3">
        <f>+D180+D181</f>
        <v>0</v>
      </c>
      <c r="E182" s="3">
        <f aca="true" t="shared" si="36" ref="E182:M182">+E180+E181</f>
        <v>0</v>
      </c>
      <c r="F182" s="3">
        <f t="shared" si="36"/>
        <v>3</v>
      </c>
      <c r="G182" s="3">
        <f t="shared" si="36"/>
        <v>0</v>
      </c>
      <c r="H182" s="3">
        <f t="shared" si="36"/>
        <v>0</v>
      </c>
      <c r="I182" s="3">
        <f t="shared" si="36"/>
        <v>0</v>
      </c>
      <c r="J182" s="3">
        <f t="shared" si="36"/>
        <v>0</v>
      </c>
      <c r="K182" s="3">
        <f t="shared" si="36"/>
        <v>0</v>
      </c>
      <c r="L182" s="3">
        <f t="shared" si="36"/>
        <v>23</v>
      </c>
      <c r="M182" s="3">
        <f t="shared" si="36"/>
        <v>0</v>
      </c>
    </row>
    <row r="183" spans="1:13" ht="12.75">
      <c r="A183" t="s">
        <v>172</v>
      </c>
      <c r="B183" t="s">
        <v>173</v>
      </c>
      <c r="C183" s="4">
        <f t="shared" si="27"/>
        <v>6871</v>
      </c>
      <c r="D183" s="4">
        <v>5380</v>
      </c>
      <c r="E183" s="4">
        <v>800</v>
      </c>
      <c r="F183" s="4">
        <v>18</v>
      </c>
      <c r="G183" s="4">
        <v>1</v>
      </c>
      <c r="H183" s="4">
        <v>1</v>
      </c>
      <c r="I183" s="4">
        <v>0</v>
      </c>
      <c r="J183" s="4">
        <v>0</v>
      </c>
      <c r="K183" s="4">
        <v>108</v>
      </c>
      <c r="L183" s="4">
        <v>563</v>
      </c>
      <c r="M183" s="4">
        <v>0</v>
      </c>
    </row>
    <row r="184" spans="1:13" ht="12.75">
      <c r="A184" t="s">
        <v>172</v>
      </c>
      <c r="B184" t="s">
        <v>163</v>
      </c>
      <c r="C184" s="4">
        <f t="shared" si="27"/>
        <v>64</v>
      </c>
      <c r="D184" s="4">
        <v>14</v>
      </c>
      <c r="E184" s="4">
        <v>5</v>
      </c>
      <c r="F184" s="4">
        <v>1</v>
      </c>
      <c r="G184" s="4">
        <v>0</v>
      </c>
      <c r="H184" s="4">
        <v>2</v>
      </c>
      <c r="I184" s="4">
        <v>0</v>
      </c>
      <c r="J184" s="4">
        <v>0</v>
      </c>
      <c r="K184" s="4">
        <v>0</v>
      </c>
      <c r="L184" s="4">
        <v>42</v>
      </c>
      <c r="M184" s="4">
        <v>0</v>
      </c>
    </row>
    <row r="185" spans="1:13" ht="12.75">
      <c r="A185" t="s">
        <v>172</v>
      </c>
      <c r="B185" t="s">
        <v>174</v>
      </c>
      <c r="C185" s="4">
        <f t="shared" si="27"/>
        <v>160</v>
      </c>
      <c r="D185" s="4">
        <v>119</v>
      </c>
      <c r="E185" s="4">
        <v>15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26</v>
      </c>
      <c r="M185" s="4">
        <v>0</v>
      </c>
    </row>
    <row r="186" spans="1:13" ht="12.75">
      <c r="A186" t="s">
        <v>172</v>
      </c>
      <c r="B186" t="s">
        <v>41</v>
      </c>
      <c r="C186" s="4">
        <f t="shared" si="27"/>
        <v>3</v>
      </c>
      <c r="D186" s="4">
        <v>0</v>
      </c>
      <c r="E186" s="4">
        <v>0</v>
      </c>
      <c r="F186" s="4">
        <v>3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 ht="12.75">
      <c r="A187" s="5" t="s">
        <v>175</v>
      </c>
      <c r="C187" s="3">
        <f t="shared" si="27"/>
        <v>7098</v>
      </c>
      <c r="D187" s="3">
        <f>+D183+D184+D185+D186</f>
        <v>5513</v>
      </c>
      <c r="E187" s="3">
        <f aca="true" t="shared" si="37" ref="E187:M187">+E183+E184+E185+E186</f>
        <v>820</v>
      </c>
      <c r="F187" s="3">
        <f t="shared" si="37"/>
        <v>22</v>
      </c>
      <c r="G187" s="3">
        <f t="shared" si="37"/>
        <v>1</v>
      </c>
      <c r="H187" s="3">
        <f t="shared" si="37"/>
        <v>3</v>
      </c>
      <c r="I187" s="3">
        <f t="shared" si="37"/>
        <v>0</v>
      </c>
      <c r="J187" s="3">
        <f t="shared" si="37"/>
        <v>0</v>
      </c>
      <c r="K187" s="3">
        <f t="shared" si="37"/>
        <v>108</v>
      </c>
      <c r="L187" s="3">
        <f t="shared" si="37"/>
        <v>631</v>
      </c>
      <c r="M187" s="3">
        <f t="shared" si="37"/>
        <v>0</v>
      </c>
    </row>
    <row r="188" spans="1:13" ht="12.75">
      <c r="A188" t="s">
        <v>176</v>
      </c>
      <c r="B188" t="s">
        <v>177</v>
      </c>
      <c r="C188" s="4">
        <f t="shared" si="27"/>
        <v>18251</v>
      </c>
      <c r="D188" s="4">
        <v>15100</v>
      </c>
      <c r="E188" s="4">
        <v>2390</v>
      </c>
      <c r="F188" s="4">
        <v>172</v>
      </c>
      <c r="G188" s="4">
        <v>0</v>
      </c>
      <c r="H188" s="4">
        <v>10</v>
      </c>
      <c r="I188" s="4">
        <v>0</v>
      </c>
      <c r="J188" s="4">
        <v>0</v>
      </c>
      <c r="K188" s="4">
        <v>0</v>
      </c>
      <c r="L188" s="4">
        <v>579</v>
      </c>
      <c r="M188" s="4">
        <v>0</v>
      </c>
    </row>
    <row r="189" spans="1:13" ht="12.75">
      <c r="A189" t="s">
        <v>176</v>
      </c>
      <c r="B189" t="s">
        <v>41</v>
      </c>
      <c r="C189" s="4">
        <f t="shared" si="27"/>
        <v>4</v>
      </c>
      <c r="D189" s="4">
        <v>0</v>
      </c>
      <c r="E189" s="4">
        <v>1</v>
      </c>
      <c r="F189" s="4">
        <v>3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</row>
    <row r="190" spans="1:13" ht="12.75">
      <c r="A190" s="5" t="s">
        <v>178</v>
      </c>
      <c r="C190" s="3">
        <f t="shared" si="27"/>
        <v>18255</v>
      </c>
      <c r="D190" s="3">
        <f>+D188+D189</f>
        <v>15100</v>
      </c>
      <c r="E190" s="3">
        <f aca="true" t="shared" si="38" ref="E190:M190">+E188+E189</f>
        <v>2391</v>
      </c>
      <c r="F190" s="3">
        <f t="shared" si="38"/>
        <v>175</v>
      </c>
      <c r="G190" s="3">
        <f t="shared" si="38"/>
        <v>0</v>
      </c>
      <c r="H190" s="3">
        <f t="shared" si="38"/>
        <v>10</v>
      </c>
      <c r="I190" s="3">
        <f t="shared" si="38"/>
        <v>0</v>
      </c>
      <c r="J190" s="3">
        <f t="shared" si="38"/>
        <v>0</v>
      </c>
      <c r="K190" s="3">
        <f t="shared" si="38"/>
        <v>0</v>
      </c>
      <c r="L190" s="3">
        <f t="shared" si="38"/>
        <v>579</v>
      </c>
      <c r="M190" s="3">
        <f t="shared" si="38"/>
        <v>0</v>
      </c>
    </row>
    <row r="191" spans="1:13" ht="12.75">
      <c r="A191" t="s">
        <v>179</v>
      </c>
      <c r="B191" t="s">
        <v>21</v>
      </c>
      <c r="C191" s="4">
        <f t="shared" si="27"/>
        <v>2756</v>
      </c>
      <c r="D191" s="4">
        <v>2055</v>
      </c>
      <c r="E191" s="4">
        <v>505</v>
      </c>
      <c r="F191" s="4">
        <v>7</v>
      </c>
      <c r="G191" s="4">
        <v>0</v>
      </c>
      <c r="H191" s="4">
        <v>1</v>
      </c>
      <c r="I191" s="4">
        <v>0</v>
      </c>
      <c r="J191" s="4">
        <v>0</v>
      </c>
      <c r="K191" s="4">
        <v>0</v>
      </c>
      <c r="L191" s="4">
        <v>186</v>
      </c>
      <c r="M191" s="4">
        <v>2</v>
      </c>
    </row>
    <row r="192" spans="1:13" ht="12.75">
      <c r="A192" s="5" t="s">
        <v>180</v>
      </c>
      <c r="C192" s="3">
        <f t="shared" si="27"/>
        <v>2756</v>
      </c>
      <c r="D192" s="3">
        <f>+D191</f>
        <v>2055</v>
      </c>
      <c r="E192" s="3">
        <f aca="true" t="shared" si="39" ref="E192:M192">+E191</f>
        <v>505</v>
      </c>
      <c r="F192" s="3">
        <f t="shared" si="39"/>
        <v>7</v>
      </c>
      <c r="G192" s="3">
        <f t="shared" si="39"/>
        <v>0</v>
      </c>
      <c r="H192" s="3">
        <f t="shared" si="39"/>
        <v>1</v>
      </c>
      <c r="I192" s="3">
        <f t="shared" si="39"/>
        <v>0</v>
      </c>
      <c r="J192" s="3">
        <f t="shared" si="39"/>
        <v>0</v>
      </c>
      <c r="K192" s="3">
        <f t="shared" si="39"/>
        <v>0</v>
      </c>
      <c r="L192" s="3">
        <f t="shared" si="39"/>
        <v>186</v>
      </c>
      <c r="M192" s="3">
        <f t="shared" si="39"/>
        <v>2</v>
      </c>
    </row>
    <row r="193" spans="1:13" ht="12.75">
      <c r="A193" t="s">
        <v>181</v>
      </c>
      <c r="B193" t="s">
        <v>182</v>
      </c>
      <c r="C193" s="7">
        <f t="shared" si="27"/>
        <v>638</v>
      </c>
      <c r="D193" s="7">
        <v>456</v>
      </c>
      <c r="E193" s="7">
        <v>80</v>
      </c>
      <c r="F193" s="7">
        <v>0</v>
      </c>
      <c r="G193" s="7">
        <v>0</v>
      </c>
      <c r="H193" s="7">
        <v>1</v>
      </c>
      <c r="I193" s="7">
        <v>0</v>
      </c>
      <c r="J193" s="7">
        <v>0</v>
      </c>
      <c r="K193" s="7">
        <v>0</v>
      </c>
      <c r="L193" s="7">
        <v>101</v>
      </c>
      <c r="M193" s="7">
        <v>0</v>
      </c>
    </row>
    <row r="194" spans="1:13" ht="12.75">
      <c r="A194" t="s">
        <v>181</v>
      </c>
      <c r="B194" t="s">
        <v>183</v>
      </c>
      <c r="C194" s="4">
        <f t="shared" si="27"/>
        <v>594</v>
      </c>
      <c r="D194" s="4">
        <v>384</v>
      </c>
      <c r="E194" s="4">
        <v>64</v>
      </c>
      <c r="F194" s="4">
        <v>3</v>
      </c>
      <c r="G194" s="4">
        <v>1</v>
      </c>
      <c r="H194" s="4">
        <v>1</v>
      </c>
      <c r="I194" s="4">
        <v>0</v>
      </c>
      <c r="J194" s="4">
        <v>0</v>
      </c>
      <c r="K194" s="4">
        <v>0</v>
      </c>
      <c r="L194" s="4">
        <v>141</v>
      </c>
      <c r="M194" s="4">
        <v>0</v>
      </c>
    </row>
    <row r="195" spans="1:13" ht="12.75">
      <c r="A195" t="s">
        <v>181</v>
      </c>
      <c r="B195" t="s">
        <v>184</v>
      </c>
      <c r="C195" s="4">
        <f t="shared" si="27"/>
        <v>586</v>
      </c>
      <c r="D195" s="4">
        <v>419</v>
      </c>
      <c r="E195" s="4">
        <v>67</v>
      </c>
      <c r="F195" s="4">
        <v>0</v>
      </c>
      <c r="G195" s="4">
        <v>1</v>
      </c>
      <c r="H195" s="4">
        <v>1</v>
      </c>
      <c r="I195" s="4">
        <v>0</v>
      </c>
      <c r="J195" s="4">
        <v>0</v>
      </c>
      <c r="K195" s="4">
        <v>10</v>
      </c>
      <c r="L195" s="4">
        <v>88</v>
      </c>
      <c r="M195" s="4">
        <v>0</v>
      </c>
    </row>
    <row r="196" spans="1:13" ht="12.75">
      <c r="A196" t="s">
        <v>181</v>
      </c>
      <c r="B196" t="s">
        <v>185</v>
      </c>
      <c r="C196" s="4">
        <f t="shared" si="27"/>
        <v>528</v>
      </c>
      <c r="D196" s="4">
        <v>430</v>
      </c>
      <c r="E196" s="4">
        <v>77</v>
      </c>
      <c r="F196" s="4">
        <v>0</v>
      </c>
      <c r="G196" s="4">
        <v>0</v>
      </c>
      <c r="H196" s="4">
        <v>1</v>
      </c>
      <c r="I196" s="4">
        <v>0</v>
      </c>
      <c r="J196" s="4">
        <v>0</v>
      </c>
      <c r="K196" s="4">
        <v>8</v>
      </c>
      <c r="L196" s="4">
        <v>12</v>
      </c>
      <c r="M196" s="4">
        <v>0</v>
      </c>
    </row>
    <row r="197" spans="1:13" ht="12.75">
      <c r="A197" t="s">
        <v>181</v>
      </c>
      <c r="B197" t="s">
        <v>186</v>
      </c>
      <c r="C197" s="4">
        <f t="shared" si="27"/>
        <v>753</v>
      </c>
      <c r="D197" s="4">
        <v>512</v>
      </c>
      <c r="E197" s="4">
        <v>77</v>
      </c>
      <c r="F197" s="4">
        <v>19</v>
      </c>
      <c r="G197" s="4">
        <v>1</v>
      </c>
      <c r="H197" s="4">
        <v>1</v>
      </c>
      <c r="I197" s="4">
        <v>0</v>
      </c>
      <c r="J197" s="4">
        <v>0</v>
      </c>
      <c r="K197" s="4">
        <v>12</v>
      </c>
      <c r="L197" s="4">
        <v>131</v>
      </c>
      <c r="M197" s="4">
        <v>0</v>
      </c>
    </row>
    <row r="198" spans="1:13" ht="12.75">
      <c r="A198" t="s">
        <v>181</v>
      </c>
      <c r="B198" t="s">
        <v>187</v>
      </c>
      <c r="C198" s="4">
        <f t="shared" si="27"/>
        <v>451</v>
      </c>
      <c r="D198" s="4">
        <v>306</v>
      </c>
      <c r="E198" s="4">
        <v>51</v>
      </c>
      <c r="F198" s="4">
        <v>1</v>
      </c>
      <c r="G198" s="4">
        <v>0</v>
      </c>
      <c r="H198" s="4">
        <v>1</v>
      </c>
      <c r="I198" s="4">
        <v>0</v>
      </c>
      <c r="J198" s="4">
        <v>0</v>
      </c>
      <c r="K198" s="4">
        <v>0</v>
      </c>
      <c r="L198" s="4">
        <v>92</v>
      </c>
      <c r="M198" s="4">
        <v>0</v>
      </c>
    </row>
    <row r="199" spans="1:13" ht="12.75">
      <c r="A199" t="s">
        <v>181</v>
      </c>
      <c r="B199" t="s">
        <v>188</v>
      </c>
      <c r="C199" s="4">
        <f t="shared" si="27"/>
        <v>392</v>
      </c>
      <c r="D199" s="4">
        <v>286</v>
      </c>
      <c r="E199" s="4">
        <v>39</v>
      </c>
      <c r="F199" s="4">
        <v>1</v>
      </c>
      <c r="G199" s="4">
        <v>0</v>
      </c>
      <c r="H199" s="4">
        <v>1</v>
      </c>
      <c r="I199" s="4">
        <v>0</v>
      </c>
      <c r="J199" s="4">
        <v>0</v>
      </c>
      <c r="K199" s="4">
        <v>6</v>
      </c>
      <c r="L199" s="4">
        <v>59</v>
      </c>
      <c r="M199" s="4">
        <v>0</v>
      </c>
    </row>
    <row r="200" spans="1:13" ht="12.75">
      <c r="A200" t="s">
        <v>181</v>
      </c>
      <c r="B200" t="s">
        <v>189</v>
      </c>
      <c r="C200" s="4">
        <f t="shared" si="27"/>
        <v>287</v>
      </c>
      <c r="D200" s="4">
        <v>195</v>
      </c>
      <c r="E200" s="4">
        <v>25</v>
      </c>
      <c r="F200" s="4">
        <v>5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  <c r="L200" s="4">
        <v>61</v>
      </c>
      <c r="M200" s="4">
        <v>0</v>
      </c>
    </row>
    <row r="201" spans="1:13" ht="12.75">
      <c r="A201" t="s">
        <v>181</v>
      </c>
      <c r="B201" t="s">
        <v>190</v>
      </c>
      <c r="C201" s="4">
        <f aca="true" t="shared" si="40" ref="C201:C264">SUM(D201:M201)</f>
        <v>293</v>
      </c>
      <c r="D201" s="4">
        <v>214</v>
      </c>
      <c r="E201" s="4">
        <v>5</v>
      </c>
      <c r="F201" s="4">
        <v>6</v>
      </c>
      <c r="G201" s="4">
        <v>0</v>
      </c>
      <c r="H201" s="4">
        <v>1</v>
      </c>
      <c r="I201" s="4">
        <v>0</v>
      </c>
      <c r="J201" s="4">
        <v>0</v>
      </c>
      <c r="K201" s="4">
        <v>0</v>
      </c>
      <c r="L201" s="4">
        <v>67</v>
      </c>
      <c r="M201" s="4">
        <v>0</v>
      </c>
    </row>
    <row r="202" spans="1:13" ht="12.75">
      <c r="A202" t="s">
        <v>181</v>
      </c>
      <c r="B202" t="s">
        <v>191</v>
      </c>
      <c r="C202" s="4">
        <f t="shared" si="40"/>
        <v>156</v>
      </c>
      <c r="D202" s="4">
        <v>109</v>
      </c>
      <c r="E202" s="4">
        <v>23</v>
      </c>
      <c r="F202" s="4">
        <v>5</v>
      </c>
      <c r="G202" s="4">
        <v>0</v>
      </c>
      <c r="H202" s="4">
        <v>1</v>
      </c>
      <c r="I202" s="4">
        <v>0</v>
      </c>
      <c r="J202" s="4">
        <v>0</v>
      </c>
      <c r="K202" s="4">
        <v>0</v>
      </c>
      <c r="L202" s="4">
        <v>18</v>
      </c>
      <c r="M202" s="4">
        <v>0</v>
      </c>
    </row>
    <row r="203" spans="1:13" ht="12.75">
      <c r="A203" s="11" t="s">
        <v>181</v>
      </c>
      <c r="B203" t="s">
        <v>192</v>
      </c>
      <c r="C203" s="4">
        <f t="shared" si="40"/>
        <v>36834</v>
      </c>
      <c r="D203" s="4">
        <v>32560</v>
      </c>
      <c r="E203" s="4">
        <v>3351</v>
      </c>
      <c r="F203" s="4">
        <v>542</v>
      </c>
      <c r="G203" s="4">
        <v>1</v>
      </c>
      <c r="H203" s="4">
        <v>1</v>
      </c>
      <c r="I203" s="4">
        <v>0</v>
      </c>
      <c r="J203" s="4">
        <v>120</v>
      </c>
      <c r="K203" s="4">
        <v>250</v>
      </c>
      <c r="L203" s="4">
        <v>0</v>
      </c>
      <c r="M203" s="4">
        <v>9</v>
      </c>
    </row>
    <row r="204" spans="1:13" ht="12.75">
      <c r="A204" t="s">
        <v>181</v>
      </c>
      <c r="B204" t="s">
        <v>41</v>
      </c>
      <c r="C204" s="4">
        <f t="shared" si="40"/>
        <v>12</v>
      </c>
      <c r="D204" s="4">
        <v>0</v>
      </c>
      <c r="E204" s="4">
        <v>5</v>
      </c>
      <c r="F204" s="4">
        <v>7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</row>
    <row r="205" spans="1:14" ht="12.75">
      <c r="A205" s="5" t="s">
        <v>193</v>
      </c>
      <c r="C205" s="3">
        <f t="shared" si="40"/>
        <v>41524</v>
      </c>
      <c r="D205" s="3">
        <f>+D193+D194+D195+D196+D197+D198+D199+D200+D201+D202+D203+D204</f>
        <v>35871</v>
      </c>
      <c r="E205" s="3">
        <f aca="true" t="shared" si="41" ref="E205:M205">+E193+E194+E195+E196+E197+E198+E199+E200+E201+E202+E203+E204</f>
        <v>3864</v>
      </c>
      <c r="F205" s="3">
        <f t="shared" si="41"/>
        <v>589</v>
      </c>
      <c r="G205" s="3">
        <f t="shared" si="41"/>
        <v>4</v>
      </c>
      <c r="H205" s="3">
        <f t="shared" si="41"/>
        <v>11</v>
      </c>
      <c r="I205" s="3">
        <f t="shared" si="41"/>
        <v>0</v>
      </c>
      <c r="J205" s="3">
        <f t="shared" si="41"/>
        <v>120</v>
      </c>
      <c r="K205" s="3">
        <f t="shared" si="41"/>
        <v>286</v>
      </c>
      <c r="L205" s="3">
        <f t="shared" si="41"/>
        <v>770</v>
      </c>
      <c r="M205" s="3">
        <f t="shared" si="41"/>
        <v>9</v>
      </c>
      <c r="N205" s="2"/>
    </row>
    <row r="206" spans="1:13" ht="12.75">
      <c r="A206" t="s">
        <v>194</v>
      </c>
      <c r="B206" t="s">
        <v>195</v>
      </c>
      <c r="C206" s="4">
        <f t="shared" si="40"/>
        <v>5832</v>
      </c>
      <c r="D206" s="4">
        <v>5099</v>
      </c>
      <c r="E206" s="4">
        <v>570</v>
      </c>
      <c r="F206" s="4">
        <v>38</v>
      </c>
      <c r="G206" s="4">
        <v>0</v>
      </c>
      <c r="H206" s="4">
        <v>1</v>
      </c>
      <c r="I206" s="4">
        <v>0</v>
      </c>
      <c r="J206" s="4">
        <v>0</v>
      </c>
      <c r="K206" s="4">
        <v>0</v>
      </c>
      <c r="L206" s="4">
        <v>124</v>
      </c>
      <c r="M206" s="4">
        <v>0</v>
      </c>
    </row>
    <row r="207" spans="1:13" ht="12.75">
      <c r="A207" t="s">
        <v>194</v>
      </c>
      <c r="B207" t="s">
        <v>21</v>
      </c>
      <c r="C207" s="4">
        <f t="shared" si="40"/>
        <v>5026</v>
      </c>
      <c r="D207" s="4">
        <v>4069</v>
      </c>
      <c r="E207" s="4">
        <v>747</v>
      </c>
      <c r="F207" s="4">
        <v>34</v>
      </c>
      <c r="G207" s="4">
        <v>0</v>
      </c>
      <c r="H207" s="4">
        <v>1</v>
      </c>
      <c r="I207" s="4">
        <v>0</v>
      </c>
      <c r="J207" s="4">
        <v>0</v>
      </c>
      <c r="K207" s="4">
        <v>0</v>
      </c>
      <c r="L207" s="4">
        <v>171</v>
      </c>
      <c r="M207" s="4">
        <v>4</v>
      </c>
    </row>
    <row r="208" spans="1:13" ht="12.75">
      <c r="A208" t="s">
        <v>194</v>
      </c>
      <c r="B208" t="s">
        <v>21</v>
      </c>
      <c r="C208" s="4">
        <f t="shared" si="40"/>
        <v>1547</v>
      </c>
      <c r="D208" s="4">
        <v>1322</v>
      </c>
      <c r="E208" s="4">
        <v>191</v>
      </c>
      <c r="F208" s="4">
        <v>5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  <c r="L208" s="4">
        <v>26</v>
      </c>
      <c r="M208" s="4">
        <v>2</v>
      </c>
    </row>
    <row r="209" spans="1:13" ht="12.75">
      <c r="A209" t="s">
        <v>194</v>
      </c>
      <c r="B209" t="s">
        <v>41</v>
      </c>
      <c r="C209" s="4">
        <f t="shared" si="40"/>
        <v>13</v>
      </c>
      <c r="D209" s="4">
        <v>0</v>
      </c>
      <c r="E209" s="4">
        <v>7</v>
      </c>
      <c r="F209" s="4">
        <v>6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 ht="12.75">
      <c r="A210" s="5" t="s">
        <v>196</v>
      </c>
      <c r="C210" s="3">
        <f t="shared" si="40"/>
        <v>12418</v>
      </c>
      <c r="D210" s="3">
        <f>+D206+D207+D208+D209</f>
        <v>10490</v>
      </c>
      <c r="E210" s="3">
        <f aca="true" t="shared" si="42" ref="E210:M210">+E206+E207+E208+E209</f>
        <v>1515</v>
      </c>
      <c r="F210" s="3">
        <f t="shared" si="42"/>
        <v>83</v>
      </c>
      <c r="G210" s="3">
        <f t="shared" si="42"/>
        <v>0</v>
      </c>
      <c r="H210" s="3">
        <f t="shared" si="42"/>
        <v>3</v>
      </c>
      <c r="I210" s="3">
        <f t="shared" si="42"/>
        <v>0</v>
      </c>
      <c r="J210" s="3">
        <f t="shared" si="42"/>
        <v>0</v>
      </c>
      <c r="K210" s="3">
        <f t="shared" si="42"/>
        <v>0</v>
      </c>
      <c r="L210" s="3">
        <f t="shared" si="42"/>
        <v>321</v>
      </c>
      <c r="M210" s="3">
        <f t="shared" si="42"/>
        <v>6</v>
      </c>
    </row>
    <row r="211" spans="1:13" ht="12.75">
      <c r="A211" t="s">
        <v>197</v>
      </c>
      <c r="B211" t="s">
        <v>198</v>
      </c>
      <c r="C211" s="4">
        <f t="shared" si="40"/>
        <v>621</v>
      </c>
      <c r="D211" s="4">
        <v>438</v>
      </c>
      <c r="E211" s="4">
        <v>126</v>
      </c>
      <c r="F211" s="4">
        <v>0</v>
      </c>
      <c r="G211" s="4">
        <v>0</v>
      </c>
      <c r="H211" s="4">
        <v>1</v>
      </c>
      <c r="I211" s="4">
        <v>0</v>
      </c>
      <c r="J211" s="4">
        <v>0</v>
      </c>
      <c r="K211" s="4">
        <v>0</v>
      </c>
      <c r="L211" s="4">
        <v>56</v>
      </c>
      <c r="M211" s="4">
        <v>0</v>
      </c>
    </row>
    <row r="212" spans="1:13" ht="12.75">
      <c r="A212" t="s">
        <v>197</v>
      </c>
      <c r="B212" t="s">
        <v>199</v>
      </c>
      <c r="C212" s="4">
        <f t="shared" si="40"/>
        <v>294</v>
      </c>
      <c r="D212" s="4">
        <v>195</v>
      </c>
      <c r="E212" s="4">
        <v>43</v>
      </c>
      <c r="F212" s="4">
        <v>0</v>
      </c>
      <c r="G212" s="4">
        <v>0</v>
      </c>
      <c r="H212" s="4">
        <v>1</v>
      </c>
      <c r="I212" s="4">
        <v>0</v>
      </c>
      <c r="J212" s="4">
        <v>0</v>
      </c>
      <c r="K212" s="4">
        <v>0</v>
      </c>
      <c r="L212" s="4">
        <v>55</v>
      </c>
      <c r="M212" s="4">
        <v>0</v>
      </c>
    </row>
    <row r="213" spans="1:13" ht="12.75">
      <c r="A213" t="s">
        <v>197</v>
      </c>
      <c r="B213" t="s">
        <v>200</v>
      </c>
      <c r="C213" s="4">
        <f t="shared" si="40"/>
        <v>257</v>
      </c>
      <c r="D213" s="4">
        <v>127</v>
      </c>
      <c r="E213" s="4">
        <v>51</v>
      </c>
      <c r="F213" s="4">
        <v>0</v>
      </c>
      <c r="G213" s="4">
        <v>1</v>
      </c>
      <c r="H213" s="4">
        <v>1</v>
      </c>
      <c r="I213" s="4">
        <v>0</v>
      </c>
      <c r="J213" s="4">
        <v>0</v>
      </c>
      <c r="K213" s="4">
        <v>0</v>
      </c>
      <c r="L213" s="4">
        <v>77</v>
      </c>
      <c r="M213" s="4">
        <v>0</v>
      </c>
    </row>
    <row r="214" spans="1:13" ht="12.75">
      <c r="A214" t="s">
        <v>197</v>
      </c>
      <c r="B214" t="s">
        <v>201</v>
      </c>
      <c r="C214" s="4">
        <f t="shared" si="40"/>
        <v>5311</v>
      </c>
      <c r="D214" s="4">
        <v>4234</v>
      </c>
      <c r="E214" s="4">
        <v>749</v>
      </c>
      <c r="F214" s="4">
        <v>14</v>
      </c>
      <c r="G214" s="4">
        <v>1</v>
      </c>
      <c r="H214" s="4">
        <v>1</v>
      </c>
      <c r="I214" s="4">
        <v>0</v>
      </c>
      <c r="J214" s="4">
        <v>0</v>
      </c>
      <c r="K214" s="4">
        <v>94</v>
      </c>
      <c r="L214" s="4">
        <v>218</v>
      </c>
      <c r="M214" s="4">
        <v>0</v>
      </c>
    </row>
    <row r="215" spans="1:13" ht="12.75">
      <c r="A215" t="s">
        <v>197</v>
      </c>
      <c r="B215" t="s">
        <v>202</v>
      </c>
      <c r="C215" s="7">
        <f t="shared" si="40"/>
        <v>735</v>
      </c>
      <c r="D215" s="7">
        <v>601</v>
      </c>
      <c r="E215" s="7">
        <v>104</v>
      </c>
      <c r="F215" s="7">
        <v>0</v>
      </c>
      <c r="G215" s="7">
        <v>0</v>
      </c>
      <c r="H215" s="7">
        <v>1</v>
      </c>
      <c r="I215" s="7">
        <v>0</v>
      </c>
      <c r="J215" s="7">
        <v>0</v>
      </c>
      <c r="K215" s="7">
        <v>0</v>
      </c>
      <c r="L215" s="7">
        <v>29</v>
      </c>
      <c r="M215" s="7">
        <v>0</v>
      </c>
    </row>
    <row r="216" spans="1:13" ht="12.75">
      <c r="A216" s="5" t="s">
        <v>203</v>
      </c>
      <c r="C216" s="3">
        <f t="shared" si="40"/>
        <v>7218</v>
      </c>
      <c r="D216" s="3">
        <f>+D211+D212+D213+D214+D215</f>
        <v>5595</v>
      </c>
      <c r="E216" s="3">
        <f aca="true" t="shared" si="43" ref="E216:M216">+E211+E212+E213+E214+E215</f>
        <v>1073</v>
      </c>
      <c r="F216" s="3">
        <f t="shared" si="43"/>
        <v>14</v>
      </c>
      <c r="G216" s="3">
        <f t="shared" si="43"/>
        <v>2</v>
      </c>
      <c r="H216" s="3">
        <f t="shared" si="43"/>
        <v>5</v>
      </c>
      <c r="I216" s="3">
        <f t="shared" si="43"/>
        <v>0</v>
      </c>
      <c r="J216" s="3">
        <f t="shared" si="43"/>
        <v>0</v>
      </c>
      <c r="K216" s="3">
        <f t="shared" si="43"/>
        <v>94</v>
      </c>
      <c r="L216" s="3">
        <f t="shared" si="43"/>
        <v>435</v>
      </c>
      <c r="M216" s="3">
        <f t="shared" si="43"/>
        <v>0</v>
      </c>
    </row>
    <row r="217" spans="1:13" ht="12.75">
      <c r="A217" t="s">
        <v>204</v>
      </c>
      <c r="B217" t="s">
        <v>205</v>
      </c>
      <c r="C217" s="4">
        <f t="shared" si="40"/>
        <v>11084</v>
      </c>
      <c r="D217" s="4">
        <v>8794</v>
      </c>
      <c r="E217" s="4">
        <v>1057</v>
      </c>
      <c r="F217" s="4">
        <v>259</v>
      </c>
      <c r="G217" s="4">
        <v>1</v>
      </c>
      <c r="H217" s="4">
        <v>1</v>
      </c>
      <c r="I217" s="4">
        <v>0</v>
      </c>
      <c r="J217" s="4">
        <v>0</v>
      </c>
      <c r="K217" s="4">
        <v>139</v>
      </c>
      <c r="L217" s="4">
        <v>832</v>
      </c>
      <c r="M217" s="4">
        <v>1</v>
      </c>
    </row>
    <row r="218" spans="1:13" ht="12.75">
      <c r="A218" t="s">
        <v>204</v>
      </c>
      <c r="B218" t="s">
        <v>111</v>
      </c>
      <c r="C218" s="4">
        <f t="shared" si="40"/>
        <v>22</v>
      </c>
      <c r="D218" s="4">
        <v>0</v>
      </c>
      <c r="E218" s="4">
        <v>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1</v>
      </c>
      <c r="L218" s="4">
        <v>20</v>
      </c>
      <c r="M218" s="4">
        <v>0</v>
      </c>
    </row>
    <row r="219" spans="1:13" ht="12.75">
      <c r="A219" t="s">
        <v>204</v>
      </c>
      <c r="B219" t="s">
        <v>41</v>
      </c>
      <c r="C219" s="4">
        <f t="shared" si="40"/>
        <v>9</v>
      </c>
      <c r="D219" s="4">
        <v>0</v>
      </c>
      <c r="E219" s="4">
        <v>5</v>
      </c>
      <c r="F219" s="4">
        <v>4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 ht="12.75">
      <c r="A220" s="5" t="s">
        <v>206</v>
      </c>
      <c r="C220" s="3">
        <f t="shared" si="40"/>
        <v>11115</v>
      </c>
      <c r="D220" s="3">
        <f>+D217+D218+D219</f>
        <v>8794</v>
      </c>
      <c r="E220" s="3">
        <f aca="true" t="shared" si="44" ref="E220:M220">+E217+E218+E219</f>
        <v>1063</v>
      </c>
      <c r="F220" s="3">
        <f t="shared" si="44"/>
        <v>263</v>
      </c>
      <c r="G220" s="3">
        <f t="shared" si="44"/>
        <v>1</v>
      </c>
      <c r="H220" s="3">
        <f t="shared" si="44"/>
        <v>1</v>
      </c>
      <c r="I220" s="3">
        <f t="shared" si="44"/>
        <v>0</v>
      </c>
      <c r="J220" s="3">
        <f t="shared" si="44"/>
        <v>0</v>
      </c>
      <c r="K220" s="3">
        <f t="shared" si="44"/>
        <v>140</v>
      </c>
      <c r="L220" s="3">
        <f t="shared" si="44"/>
        <v>852</v>
      </c>
      <c r="M220" s="3">
        <f t="shared" si="44"/>
        <v>1</v>
      </c>
    </row>
    <row r="221" spans="1:13" ht="12.75">
      <c r="A221" t="s">
        <v>207</v>
      </c>
      <c r="B221" t="s">
        <v>163</v>
      </c>
      <c r="C221" s="4">
        <f t="shared" si="40"/>
        <v>270</v>
      </c>
      <c r="D221" s="4">
        <v>209</v>
      </c>
      <c r="E221" s="4">
        <v>34</v>
      </c>
      <c r="F221" s="4">
        <v>1</v>
      </c>
      <c r="G221" s="4">
        <v>0</v>
      </c>
      <c r="H221" s="4">
        <v>1</v>
      </c>
      <c r="I221" s="4">
        <v>0</v>
      </c>
      <c r="J221" s="4">
        <v>0</v>
      </c>
      <c r="K221" s="4">
        <v>0</v>
      </c>
      <c r="L221" s="4">
        <v>25</v>
      </c>
      <c r="M221" s="4">
        <v>0</v>
      </c>
    </row>
    <row r="222" spans="1:13" ht="12.75">
      <c r="A222" t="s">
        <v>207</v>
      </c>
      <c r="B222" t="s">
        <v>23</v>
      </c>
      <c r="C222" s="4">
        <f t="shared" si="40"/>
        <v>25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25</v>
      </c>
      <c r="M222" s="4">
        <v>0</v>
      </c>
    </row>
    <row r="223" spans="1:13" ht="12.75">
      <c r="A223" t="s">
        <v>207</v>
      </c>
      <c r="B223" t="s">
        <v>21</v>
      </c>
      <c r="C223" s="4">
        <f t="shared" si="40"/>
        <v>4970</v>
      </c>
      <c r="D223" s="4">
        <v>3707</v>
      </c>
      <c r="E223" s="4">
        <v>622</v>
      </c>
      <c r="F223" s="4">
        <v>19</v>
      </c>
      <c r="G223" s="4">
        <v>0</v>
      </c>
      <c r="H223" s="4">
        <v>1</v>
      </c>
      <c r="I223" s="4">
        <v>0</v>
      </c>
      <c r="J223" s="4">
        <v>0</v>
      </c>
      <c r="K223" s="4">
        <v>0</v>
      </c>
      <c r="L223" s="4">
        <v>616</v>
      </c>
      <c r="M223" s="4">
        <v>5</v>
      </c>
    </row>
    <row r="224" spans="1:13" ht="12.75">
      <c r="A224" s="5" t="s">
        <v>208</v>
      </c>
      <c r="C224" s="3">
        <f t="shared" si="40"/>
        <v>5265</v>
      </c>
      <c r="D224" s="3">
        <f>+D221+D222+D223</f>
        <v>3916</v>
      </c>
      <c r="E224" s="3">
        <f aca="true" t="shared" si="45" ref="E224:M224">+E221+E222+E223</f>
        <v>656</v>
      </c>
      <c r="F224" s="3">
        <f t="shared" si="45"/>
        <v>20</v>
      </c>
      <c r="G224" s="3">
        <f t="shared" si="45"/>
        <v>0</v>
      </c>
      <c r="H224" s="3">
        <f t="shared" si="45"/>
        <v>2</v>
      </c>
      <c r="I224" s="3">
        <f t="shared" si="45"/>
        <v>0</v>
      </c>
      <c r="J224" s="3">
        <f t="shared" si="45"/>
        <v>0</v>
      </c>
      <c r="K224" s="3">
        <f t="shared" si="45"/>
        <v>0</v>
      </c>
      <c r="L224" s="3">
        <f t="shared" si="45"/>
        <v>666</v>
      </c>
      <c r="M224" s="3">
        <f t="shared" si="45"/>
        <v>5</v>
      </c>
    </row>
    <row r="225" spans="1:13" ht="12.75">
      <c r="A225" t="s">
        <v>209</v>
      </c>
      <c r="B225" t="s">
        <v>19</v>
      </c>
      <c r="C225" s="4">
        <f t="shared" si="40"/>
        <v>14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1</v>
      </c>
      <c r="L225" s="4">
        <v>13</v>
      </c>
      <c r="M225" s="4">
        <v>0</v>
      </c>
    </row>
    <row r="226" spans="1:13" ht="12.75">
      <c r="A226" t="s">
        <v>209</v>
      </c>
      <c r="B226" t="s">
        <v>210</v>
      </c>
      <c r="C226" s="4">
        <f t="shared" si="40"/>
        <v>13088</v>
      </c>
      <c r="D226" s="4">
        <v>10819</v>
      </c>
      <c r="E226" s="4">
        <v>1441</v>
      </c>
      <c r="F226" s="4">
        <v>116</v>
      </c>
      <c r="G226" s="4">
        <v>1</v>
      </c>
      <c r="H226" s="4">
        <v>1</v>
      </c>
      <c r="I226" s="4">
        <v>0</v>
      </c>
      <c r="J226" s="4">
        <v>0</v>
      </c>
      <c r="K226" s="4">
        <v>154</v>
      </c>
      <c r="L226" s="4">
        <v>419</v>
      </c>
      <c r="M226" s="4">
        <v>137</v>
      </c>
    </row>
    <row r="227" spans="1:13" ht="12.75">
      <c r="A227" t="s">
        <v>209</v>
      </c>
      <c r="B227" t="s">
        <v>41</v>
      </c>
      <c r="C227" s="4">
        <f t="shared" si="40"/>
        <v>2</v>
      </c>
      <c r="D227" s="4">
        <v>0</v>
      </c>
      <c r="E227" s="4">
        <v>0</v>
      </c>
      <c r="F227" s="4">
        <v>2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</row>
    <row r="228" spans="1:13" ht="12.75">
      <c r="A228" s="5" t="s">
        <v>211</v>
      </c>
      <c r="C228" s="3">
        <f t="shared" si="40"/>
        <v>13104</v>
      </c>
      <c r="D228" s="3">
        <f>+D225+D226+D227</f>
        <v>10819</v>
      </c>
      <c r="E228" s="3">
        <f aca="true" t="shared" si="46" ref="E228:M228">+E225+E226+E227</f>
        <v>1441</v>
      </c>
      <c r="F228" s="3">
        <f t="shared" si="46"/>
        <v>118</v>
      </c>
      <c r="G228" s="3">
        <f t="shared" si="46"/>
        <v>1</v>
      </c>
      <c r="H228" s="3">
        <f t="shared" si="46"/>
        <v>1</v>
      </c>
      <c r="I228" s="3">
        <f t="shared" si="46"/>
        <v>0</v>
      </c>
      <c r="J228" s="3">
        <f t="shared" si="46"/>
        <v>0</v>
      </c>
      <c r="K228" s="3">
        <f t="shared" si="46"/>
        <v>155</v>
      </c>
      <c r="L228" s="3">
        <f t="shared" si="46"/>
        <v>432</v>
      </c>
      <c r="M228" s="3">
        <f t="shared" si="46"/>
        <v>137</v>
      </c>
    </row>
    <row r="229" spans="1:13" ht="12.75">
      <c r="A229" t="s">
        <v>212</v>
      </c>
      <c r="B229" t="s">
        <v>213</v>
      </c>
      <c r="C229" s="4">
        <f t="shared" si="40"/>
        <v>422</v>
      </c>
      <c r="D229" s="4">
        <v>247</v>
      </c>
      <c r="E229" s="4">
        <v>80</v>
      </c>
      <c r="F229" s="4">
        <v>8</v>
      </c>
      <c r="G229" s="4">
        <v>0</v>
      </c>
      <c r="H229" s="4">
        <v>1</v>
      </c>
      <c r="I229" s="4">
        <v>0</v>
      </c>
      <c r="J229" s="4">
        <v>0</v>
      </c>
      <c r="K229" s="4">
        <v>0</v>
      </c>
      <c r="L229" s="4">
        <v>86</v>
      </c>
      <c r="M229" s="4">
        <v>0</v>
      </c>
    </row>
    <row r="230" spans="1:13" ht="12.75">
      <c r="A230" t="s">
        <v>212</v>
      </c>
      <c r="B230" t="s">
        <v>21</v>
      </c>
      <c r="C230" s="4">
        <f t="shared" si="40"/>
        <v>3875</v>
      </c>
      <c r="D230" s="4">
        <v>3186</v>
      </c>
      <c r="E230" s="4">
        <v>559</v>
      </c>
      <c r="F230" s="4">
        <v>8</v>
      </c>
      <c r="G230" s="4">
        <v>0</v>
      </c>
      <c r="H230" s="4">
        <v>1</v>
      </c>
      <c r="I230" s="4">
        <v>0</v>
      </c>
      <c r="J230" s="4">
        <v>0</v>
      </c>
      <c r="K230" s="4">
        <v>0</v>
      </c>
      <c r="L230" s="4">
        <v>115</v>
      </c>
      <c r="M230" s="4">
        <v>6</v>
      </c>
    </row>
    <row r="231" spans="1:13" ht="12.75">
      <c r="A231" s="5" t="s">
        <v>214</v>
      </c>
      <c r="C231" s="3">
        <f t="shared" si="40"/>
        <v>4297</v>
      </c>
      <c r="D231" s="3">
        <f>+D229+D230</f>
        <v>3433</v>
      </c>
      <c r="E231" s="3">
        <f aca="true" t="shared" si="47" ref="E231:M231">+E229+E230</f>
        <v>639</v>
      </c>
      <c r="F231" s="3">
        <f t="shared" si="47"/>
        <v>16</v>
      </c>
      <c r="G231" s="3">
        <f t="shared" si="47"/>
        <v>0</v>
      </c>
      <c r="H231" s="3">
        <f t="shared" si="47"/>
        <v>2</v>
      </c>
      <c r="I231" s="3">
        <f t="shared" si="47"/>
        <v>0</v>
      </c>
      <c r="J231" s="3">
        <f t="shared" si="47"/>
        <v>0</v>
      </c>
      <c r="K231" s="3">
        <f t="shared" si="47"/>
        <v>0</v>
      </c>
      <c r="L231" s="3">
        <f t="shared" si="47"/>
        <v>201</v>
      </c>
      <c r="M231" s="3">
        <f t="shared" si="47"/>
        <v>6</v>
      </c>
    </row>
    <row r="232" spans="1:13" ht="12.75">
      <c r="A232" t="s">
        <v>215</v>
      </c>
      <c r="B232" t="s">
        <v>216</v>
      </c>
      <c r="C232" s="4">
        <f t="shared" si="40"/>
        <v>547</v>
      </c>
      <c r="D232" s="4">
        <v>450</v>
      </c>
      <c r="E232" s="4">
        <v>65</v>
      </c>
      <c r="F232" s="4">
        <v>0</v>
      </c>
      <c r="G232" s="4">
        <v>1</v>
      </c>
      <c r="H232" s="4">
        <v>1</v>
      </c>
      <c r="I232" s="4">
        <v>0</v>
      </c>
      <c r="J232" s="4">
        <v>0</v>
      </c>
      <c r="K232" s="4">
        <v>0</v>
      </c>
      <c r="L232" s="4">
        <v>28</v>
      </c>
      <c r="M232" s="4">
        <v>2</v>
      </c>
    </row>
    <row r="233" spans="1:13" ht="12.75">
      <c r="A233" t="s">
        <v>215</v>
      </c>
      <c r="B233" t="s">
        <v>83</v>
      </c>
      <c r="C233" s="4">
        <f t="shared" si="40"/>
        <v>11732</v>
      </c>
      <c r="D233" s="4">
        <v>9997</v>
      </c>
      <c r="E233" s="4">
        <v>1217</v>
      </c>
      <c r="F233" s="4">
        <v>81</v>
      </c>
      <c r="G233" s="4">
        <v>2</v>
      </c>
      <c r="H233" s="4">
        <v>2</v>
      </c>
      <c r="I233" s="4">
        <v>0</v>
      </c>
      <c r="J233" s="4">
        <v>0</v>
      </c>
      <c r="K233" s="4">
        <v>97</v>
      </c>
      <c r="L233" s="4">
        <v>335</v>
      </c>
      <c r="M233" s="4">
        <v>1</v>
      </c>
    </row>
    <row r="234" spans="1:13" ht="12.75">
      <c r="A234" t="s">
        <v>215</v>
      </c>
      <c r="B234" t="s">
        <v>217</v>
      </c>
      <c r="C234" s="4">
        <f t="shared" si="40"/>
        <v>376</v>
      </c>
      <c r="D234" s="4">
        <v>254</v>
      </c>
      <c r="E234" s="4">
        <v>45</v>
      </c>
      <c r="F234" s="4">
        <v>6</v>
      </c>
      <c r="G234" s="4">
        <v>1</v>
      </c>
      <c r="H234" s="4">
        <v>1</v>
      </c>
      <c r="I234" s="4">
        <v>0</v>
      </c>
      <c r="J234" s="4">
        <v>2</v>
      </c>
      <c r="K234" s="4">
        <v>0</v>
      </c>
      <c r="L234" s="4">
        <v>67</v>
      </c>
      <c r="M234" s="4">
        <v>0</v>
      </c>
    </row>
    <row r="235" spans="1:13" ht="12.75">
      <c r="A235" t="s">
        <v>215</v>
      </c>
      <c r="B235" t="s">
        <v>83</v>
      </c>
      <c r="C235" s="4">
        <f t="shared" si="40"/>
        <v>942</v>
      </c>
      <c r="D235" s="4">
        <v>708</v>
      </c>
      <c r="E235" s="4">
        <v>175</v>
      </c>
      <c r="F235" s="4">
        <v>0</v>
      </c>
      <c r="G235" s="4">
        <v>1</v>
      </c>
      <c r="H235" s="4">
        <v>1</v>
      </c>
      <c r="I235" s="4">
        <v>0</v>
      </c>
      <c r="J235" s="4">
        <v>0</v>
      </c>
      <c r="K235" s="4">
        <v>10</v>
      </c>
      <c r="L235" s="4">
        <v>43</v>
      </c>
      <c r="M235" s="4">
        <v>4</v>
      </c>
    </row>
    <row r="236" spans="1:13" ht="12.75">
      <c r="A236" t="s">
        <v>215</v>
      </c>
      <c r="B236" t="s">
        <v>41</v>
      </c>
      <c r="C236" s="4">
        <f t="shared" si="40"/>
        <v>3</v>
      </c>
      <c r="D236" s="4">
        <v>0</v>
      </c>
      <c r="E236" s="4">
        <v>0</v>
      </c>
      <c r="F236" s="4">
        <v>3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</row>
    <row r="237" spans="1:13" ht="12.75">
      <c r="A237" s="5" t="s">
        <v>218</v>
      </c>
      <c r="C237" s="3">
        <f t="shared" si="40"/>
        <v>13600</v>
      </c>
      <c r="D237" s="3">
        <f>+D232+D233+D234+D235+D236</f>
        <v>11409</v>
      </c>
      <c r="E237" s="3">
        <f aca="true" t="shared" si="48" ref="E237:M237">+E232+E233+E234+E235+E236</f>
        <v>1502</v>
      </c>
      <c r="F237" s="3">
        <f t="shared" si="48"/>
        <v>90</v>
      </c>
      <c r="G237" s="3">
        <f t="shared" si="48"/>
        <v>5</v>
      </c>
      <c r="H237" s="3">
        <f t="shared" si="48"/>
        <v>5</v>
      </c>
      <c r="I237" s="3">
        <f t="shared" si="48"/>
        <v>0</v>
      </c>
      <c r="J237" s="3">
        <f t="shared" si="48"/>
        <v>2</v>
      </c>
      <c r="K237" s="3">
        <f t="shared" si="48"/>
        <v>107</v>
      </c>
      <c r="L237" s="3">
        <f t="shared" si="48"/>
        <v>473</v>
      </c>
      <c r="M237" s="3">
        <f t="shared" si="48"/>
        <v>7</v>
      </c>
    </row>
    <row r="238" spans="1:13" ht="12.75">
      <c r="A238" t="s">
        <v>219</v>
      </c>
      <c r="B238" t="s">
        <v>220</v>
      </c>
      <c r="C238" s="4">
        <f t="shared" si="40"/>
        <v>311</v>
      </c>
      <c r="D238" s="4">
        <v>237</v>
      </c>
      <c r="E238" s="4">
        <v>22</v>
      </c>
      <c r="F238" s="4">
        <v>2</v>
      </c>
      <c r="G238" s="4">
        <v>0</v>
      </c>
      <c r="H238" s="4">
        <v>1</v>
      </c>
      <c r="I238" s="4">
        <v>0</v>
      </c>
      <c r="J238" s="4">
        <v>0</v>
      </c>
      <c r="K238" s="4">
        <v>0</v>
      </c>
      <c r="L238" s="4">
        <v>49</v>
      </c>
      <c r="M238" s="4">
        <v>0</v>
      </c>
    </row>
    <row r="239" spans="1:13" ht="12.75">
      <c r="A239" t="s">
        <v>219</v>
      </c>
      <c r="B239" t="s">
        <v>221</v>
      </c>
      <c r="C239" s="4">
        <f t="shared" si="40"/>
        <v>299</v>
      </c>
      <c r="D239" s="4">
        <v>134</v>
      </c>
      <c r="E239" s="4">
        <v>19</v>
      </c>
      <c r="F239" s="4">
        <v>17</v>
      </c>
      <c r="G239" s="4">
        <v>0</v>
      </c>
      <c r="H239" s="4">
        <v>1</v>
      </c>
      <c r="I239" s="4">
        <v>0</v>
      </c>
      <c r="J239" s="4">
        <v>0</v>
      </c>
      <c r="K239" s="4">
        <v>0</v>
      </c>
      <c r="L239" s="4">
        <v>128</v>
      </c>
      <c r="M239" s="4">
        <v>0</v>
      </c>
    </row>
    <row r="240" spans="1:13" ht="12.75">
      <c r="A240" t="s">
        <v>219</v>
      </c>
      <c r="B240" t="s">
        <v>222</v>
      </c>
      <c r="C240" s="4">
        <f t="shared" si="40"/>
        <v>270</v>
      </c>
      <c r="D240" s="4">
        <v>84</v>
      </c>
      <c r="E240" s="4">
        <v>23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163</v>
      </c>
      <c r="M240" s="4">
        <v>0</v>
      </c>
    </row>
    <row r="241" spans="1:13" ht="12.75">
      <c r="A241" t="s">
        <v>219</v>
      </c>
      <c r="B241" t="s">
        <v>223</v>
      </c>
      <c r="C241" s="4">
        <f t="shared" si="40"/>
        <v>535</v>
      </c>
      <c r="D241" s="4">
        <v>199</v>
      </c>
      <c r="E241" s="4">
        <v>52</v>
      </c>
      <c r="F241" s="4">
        <v>18</v>
      </c>
      <c r="G241" s="4">
        <v>0</v>
      </c>
      <c r="H241" s="4">
        <v>1</v>
      </c>
      <c r="I241" s="4">
        <v>0</v>
      </c>
      <c r="J241" s="4">
        <v>0</v>
      </c>
      <c r="K241" s="4">
        <v>9</v>
      </c>
      <c r="L241" s="4">
        <v>256</v>
      </c>
      <c r="M241" s="4">
        <v>0</v>
      </c>
    </row>
    <row r="242" spans="1:13" ht="12.75">
      <c r="A242" t="s">
        <v>219</v>
      </c>
      <c r="B242" t="s">
        <v>21</v>
      </c>
      <c r="C242" s="4">
        <f t="shared" si="40"/>
        <v>6999</v>
      </c>
      <c r="D242" s="4">
        <v>5592</v>
      </c>
      <c r="E242" s="4">
        <v>1054</v>
      </c>
      <c r="F242" s="4">
        <v>17</v>
      </c>
      <c r="G242" s="4">
        <v>0</v>
      </c>
      <c r="H242" s="4">
        <v>1</v>
      </c>
      <c r="I242" s="4">
        <v>0</v>
      </c>
      <c r="J242" s="4">
        <v>0</v>
      </c>
      <c r="K242" s="4">
        <v>0</v>
      </c>
      <c r="L242" s="4">
        <v>329</v>
      </c>
      <c r="M242" s="4">
        <v>6</v>
      </c>
    </row>
    <row r="243" spans="1:13" ht="12.75">
      <c r="A243" s="5" t="s">
        <v>224</v>
      </c>
      <c r="C243" s="3">
        <f t="shared" si="40"/>
        <v>8414</v>
      </c>
      <c r="D243" s="3">
        <f>+D238+D239+D240+D241+D242</f>
        <v>6246</v>
      </c>
      <c r="E243" s="3">
        <f aca="true" t="shared" si="49" ref="E243:M243">+E238+E239+E240+E241+E242</f>
        <v>1170</v>
      </c>
      <c r="F243" s="3">
        <f t="shared" si="49"/>
        <v>54</v>
      </c>
      <c r="G243" s="3">
        <f t="shared" si="49"/>
        <v>0</v>
      </c>
      <c r="H243" s="3">
        <f t="shared" si="49"/>
        <v>4</v>
      </c>
      <c r="I243" s="3">
        <f t="shared" si="49"/>
        <v>0</v>
      </c>
      <c r="J243" s="3">
        <f t="shared" si="49"/>
        <v>0</v>
      </c>
      <c r="K243" s="3">
        <f t="shared" si="49"/>
        <v>9</v>
      </c>
      <c r="L243" s="3">
        <f t="shared" si="49"/>
        <v>925</v>
      </c>
      <c r="M243" s="3">
        <f t="shared" si="49"/>
        <v>6</v>
      </c>
    </row>
    <row r="244" spans="1:13" ht="12.75">
      <c r="A244" t="s">
        <v>225</v>
      </c>
      <c r="B244" t="s">
        <v>48</v>
      </c>
      <c r="C244" s="4">
        <f t="shared" si="40"/>
        <v>686</v>
      </c>
      <c r="D244" s="4">
        <v>463</v>
      </c>
      <c r="E244" s="4">
        <v>65</v>
      </c>
      <c r="F244" s="4">
        <v>18</v>
      </c>
      <c r="G244" s="4">
        <v>0</v>
      </c>
      <c r="H244" s="4">
        <v>3</v>
      </c>
      <c r="I244" s="4">
        <v>0</v>
      </c>
      <c r="J244" s="4">
        <v>0</v>
      </c>
      <c r="K244" s="4">
        <v>7</v>
      </c>
      <c r="L244" s="4">
        <v>130</v>
      </c>
      <c r="M244" s="4">
        <v>0</v>
      </c>
    </row>
    <row r="245" spans="1:13" ht="12.75">
      <c r="A245" t="s">
        <v>225</v>
      </c>
      <c r="B245" t="s">
        <v>226</v>
      </c>
      <c r="C245" s="4">
        <f t="shared" si="40"/>
        <v>9269</v>
      </c>
      <c r="D245" s="4">
        <v>7485</v>
      </c>
      <c r="E245" s="4">
        <v>1107</v>
      </c>
      <c r="F245" s="4">
        <v>133</v>
      </c>
      <c r="G245" s="4">
        <v>1</v>
      </c>
      <c r="H245" s="4">
        <v>1</v>
      </c>
      <c r="I245" s="4">
        <v>0</v>
      </c>
      <c r="J245" s="4">
        <v>3</v>
      </c>
      <c r="K245" s="4">
        <v>108</v>
      </c>
      <c r="L245" s="4">
        <v>423</v>
      </c>
      <c r="M245" s="4">
        <v>8</v>
      </c>
    </row>
    <row r="246" spans="1:13" ht="12.75">
      <c r="A246" t="s">
        <v>225</v>
      </c>
      <c r="B246" t="s">
        <v>41</v>
      </c>
      <c r="C246" s="4">
        <f t="shared" si="40"/>
        <v>3</v>
      </c>
      <c r="D246" s="4">
        <v>0</v>
      </c>
      <c r="E246" s="4">
        <v>0</v>
      </c>
      <c r="F246" s="4">
        <v>3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</row>
    <row r="247" spans="1:13" ht="12.75">
      <c r="A247" s="5" t="s">
        <v>227</v>
      </c>
      <c r="C247" s="3">
        <f t="shared" si="40"/>
        <v>9958</v>
      </c>
      <c r="D247" s="3">
        <f>+D244+D245+D246</f>
        <v>7948</v>
      </c>
      <c r="E247" s="3">
        <f aca="true" t="shared" si="50" ref="E247:M247">+E244+E245+E246</f>
        <v>1172</v>
      </c>
      <c r="F247" s="3">
        <f t="shared" si="50"/>
        <v>154</v>
      </c>
      <c r="G247" s="3">
        <f t="shared" si="50"/>
        <v>1</v>
      </c>
      <c r="H247" s="3">
        <f t="shared" si="50"/>
        <v>4</v>
      </c>
      <c r="I247" s="3">
        <f t="shared" si="50"/>
        <v>0</v>
      </c>
      <c r="J247" s="3">
        <f t="shared" si="50"/>
        <v>3</v>
      </c>
      <c r="K247" s="3">
        <f t="shared" si="50"/>
        <v>115</v>
      </c>
      <c r="L247" s="3">
        <f t="shared" si="50"/>
        <v>553</v>
      </c>
      <c r="M247" s="3">
        <f t="shared" si="50"/>
        <v>8</v>
      </c>
    </row>
    <row r="248" spans="1:13" ht="12.75">
      <c r="A248" t="s">
        <v>228</v>
      </c>
      <c r="B248" t="s">
        <v>21</v>
      </c>
      <c r="C248" s="4">
        <f t="shared" si="40"/>
        <v>46916</v>
      </c>
      <c r="D248" s="4">
        <v>41655</v>
      </c>
      <c r="E248" s="4">
        <v>5095</v>
      </c>
      <c r="F248" s="4">
        <v>69</v>
      </c>
      <c r="G248" s="4">
        <v>0</v>
      </c>
      <c r="H248" s="4">
        <v>1</v>
      </c>
      <c r="I248" s="4">
        <v>0</v>
      </c>
      <c r="J248" s="4">
        <v>0</v>
      </c>
      <c r="K248" s="4">
        <v>0</v>
      </c>
      <c r="L248" s="4">
        <v>88</v>
      </c>
      <c r="M248" s="4">
        <v>8</v>
      </c>
    </row>
    <row r="249" spans="1:13" ht="12.75">
      <c r="A249" t="s">
        <v>228</v>
      </c>
      <c r="B249" t="s">
        <v>229</v>
      </c>
      <c r="C249" s="4">
        <f t="shared" si="40"/>
        <v>1251</v>
      </c>
      <c r="D249" s="4">
        <v>1136</v>
      </c>
      <c r="E249" s="4">
        <v>98</v>
      </c>
      <c r="F249" s="4">
        <v>6</v>
      </c>
      <c r="G249" s="4">
        <v>1</v>
      </c>
      <c r="H249" s="4">
        <v>1</v>
      </c>
      <c r="I249" s="4">
        <v>0</v>
      </c>
      <c r="J249" s="4">
        <v>0</v>
      </c>
      <c r="K249" s="4">
        <v>9</v>
      </c>
      <c r="L249" s="4">
        <v>0</v>
      </c>
      <c r="M249" s="4">
        <v>0</v>
      </c>
    </row>
    <row r="250" spans="1:13" ht="12.75">
      <c r="A250" t="s">
        <v>228</v>
      </c>
      <c r="B250" t="s">
        <v>230</v>
      </c>
      <c r="C250" s="4">
        <f t="shared" si="40"/>
        <v>1028</v>
      </c>
      <c r="D250" s="4">
        <v>869</v>
      </c>
      <c r="E250" s="4">
        <v>93</v>
      </c>
      <c r="F250" s="4">
        <v>5</v>
      </c>
      <c r="G250" s="4">
        <v>1</v>
      </c>
      <c r="H250" s="4">
        <v>1</v>
      </c>
      <c r="I250" s="4">
        <v>0</v>
      </c>
      <c r="J250" s="4">
        <v>0</v>
      </c>
      <c r="K250" s="4">
        <v>10</v>
      </c>
      <c r="L250" s="4">
        <v>48</v>
      </c>
      <c r="M250" s="4">
        <v>1</v>
      </c>
    </row>
    <row r="251" spans="1:13" ht="12.75">
      <c r="A251" t="s">
        <v>228</v>
      </c>
      <c r="B251" t="s">
        <v>21</v>
      </c>
      <c r="C251" s="4">
        <f t="shared" si="40"/>
        <v>2021</v>
      </c>
      <c r="D251" s="4">
        <v>1604</v>
      </c>
      <c r="E251" s="4">
        <v>188</v>
      </c>
      <c r="F251" s="4">
        <v>8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  <c r="L251" s="4">
        <v>214</v>
      </c>
      <c r="M251" s="4">
        <v>6</v>
      </c>
    </row>
    <row r="252" spans="1:13" ht="12.75">
      <c r="A252" t="s">
        <v>228</v>
      </c>
      <c r="B252" t="s">
        <v>41</v>
      </c>
      <c r="C252" s="4">
        <f t="shared" si="40"/>
        <v>13</v>
      </c>
      <c r="D252" s="4">
        <v>0</v>
      </c>
      <c r="E252" s="4">
        <v>5</v>
      </c>
      <c r="F252" s="4">
        <v>8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</row>
    <row r="253" spans="1:13" ht="12.75">
      <c r="A253" s="5" t="s">
        <v>231</v>
      </c>
      <c r="C253" s="3">
        <f t="shared" si="40"/>
        <v>51229</v>
      </c>
      <c r="D253" s="3">
        <f>+D248+D249+D250+D251+D252</f>
        <v>45264</v>
      </c>
      <c r="E253" s="3">
        <f aca="true" t="shared" si="51" ref="E253:M253">+E248+E249+E250+E251+E252</f>
        <v>5479</v>
      </c>
      <c r="F253" s="3">
        <f t="shared" si="51"/>
        <v>96</v>
      </c>
      <c r="G253" s="3">
        <f t="shared" si="51"/>
        <v>2</v>
      </c>
      <c r="H253" s="3">
        <f t="shared" si="51"/>
        <v>4</v>
      </c>
      <c r="I253" s="3">
        <f t="shared" si="51"/>
        <v>0</v>
      </c>
      <c r="J253" s="3">
        <f t="shared" si="51"/>
        <v>0</v>
      </c>
      <c r="K253" s="3">
        <f t="shared" si="51"/>
        <v>19</v>
      </c>
      <c r="L253" s="3">
        <f t="shared" si="51"/>
        <v>350</v>
      </c>
      <c r="M253" s="3">
        <f t="shared" si="51"/>
        <v>15</v>
      </c>
    </row>
    <row r="254" spans="1:13" ht="12.75">
      <c r="A254" t="s">
        <v>232</v>
      </c>
      <c r="B254" t="s">
        <v>233</v>
      </c>
      <c r="C254" s="4">
        <f t="shared" si="40"/>
        <v>23388</v>
      </c>
      <c r="D254" s="4">
        <v>19855</v>
      </c>
      <c r="E254" s="4">
        <v>2452</v>
      </c>
      <c r="F254" s="4">
        <v>7</v>
      </c>
      <c r="G254" s="4">
        <v>1</v>
      </c>
      <c r="H254" s="4">
        <v>1</v>
      </c>
      <c r="I254" s="4">
        <v>0</v>
      </c>
      <c r="J254" s="4">
        <v>0</v>
      </c>
      <c r="K254" s="4">
        <v>239</v>
      </c>
      <c r="L254" s="4">
        <v>811</v>
      </c>
      <c r="M254" s="4">
        <v>22</v>
      </c>
    </row>
    <row r="255" spans="1:13" ht="12.75">
      <c r="A255" t="s">
        <v>232</v>
      </c>
      <c r="B255" t="s">
        <v>41</v>
      </c>
      <c r="C255" s="4">
        <f t="shared" si="40"/>
        <v>5</v>
      </c>
      <c r="D255" s="4">
        <v>0</v>
      </c>
      <c r="E255" s="4">
        <v>1</v>
      </c>
      <c r="F255" s="4">
        <v>4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</row>
    <row r="256" spans="1:13" ht="12.75">
      <c r="A256" s="5" t="s">
        <v>234</v>
      </c>
      <c r="C256" s="3">
        <f t="shared" si="40"/>
        <v>23393</v>
      </c>
      <c r="D256" s="3">
        <f>+D254+D255</f>
        <v>19855</v>
      </c>
      <c r="E256" s="3">
        <f aca="true" t="shared" si="52" ref="E256:M256">+E254+E255</f>
        <v>2453</v>
      </c>
      <c r="F256" s="3">
        <f t="shared" si="52"/>
        <v>11</v>
      </c>
      <c r="G256" s="3">
        <f t="shared" si="52"/>
        <v>1</v>
      </c>
      <c r="H256" s="3">
        <f t="shared" si="52"/>
        <v>1</v>
      </c>
      <c r="I256" s="3">
        <f t="shared" si="52"/>
        <v>0</v>
      </c>
      <c r="J256" s="3">
        <f t="shared" si="52"/>
        <v>0</v>
      </c>
      <c r="K256" s="3">
        <f t="shared" si="52"/>
        <v>239</v>
      </c>
      <c r="L256" s="3">
        <f t="shared" si="52"/>
        <v>811</v>
      </c>
      <c r="M256" s="3">
        <f t="shared" si="52"/>
        <v>22</v>
      </c>
    </row>
    <row r="257" spans="1:13" ht="12.75">
      <c r="A257" t="s">
        <v>235</v>
      </c>
      <c r="B257" t="s">
        <v>174</v>
      </c>
      <c r="C257" s="4">
        <f t="shared" si="40"/>
        <v>287</v>
      </c>
      <c r="D257" s="4">
        <v>2</v>
      </c>
      <c r="E257" s="4">
        <v>19</v>
      </c>
      <c r="F257" s="4">
        <v>11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255</v>
      </c>
      <c r="M257" s="4">
        <v>0</v>
      </c>
    </row>
    <row r="258" spans="1:13" ht="12.75">
      <c r="A258" t="s">
        <v>235</v>
      </c>
      <c r="B258" t="s">
        <v>21</v>
      </c>
      <c r="C258" s="4">
        <f t="shared" si="40"/>
        <v>3901</v>
      </c>
      <c r="D258" s="4">
        <v>3201</v>
      </c>
      <c r="E258" s="4">
        <v>556</v>
      </c>
      <c r="F258" s="4">
        <v>8</v>
      </c>
      <c r="G258" s="4">
        <v>0</v>
      </c>
      <c r="H258" s="4">
        <v>1</v>
      </c>
      <c r="I258" s="4">
        <v>0</v>
      </c>
      <c r="J258" s="4">
        <v>0</v>
      </c>
      <c r="K258" s="4">
        <v>0</v>
      </c>
      <c r="L258" s="4">
        <v>133</v>
      </c>
      <c r="M258" s="4">
        <v>2</v>
      </c>
    </row>
    <row r="259" spans="1:13" ht="12.75">
      <c r="A259" t="s">
        <v>235</v>
      </c>
      <c r="B259" t="s">
        <v>41</v>
      </c>
      <c r="C259" s="4">
        <f t="shared" si="40"/>
        <v>1</v>
      </c>
      <c r="D259" s="4">
        <v>0</v>
      </c>
      <c r="E259" s="4">
        <v>0</v>
      </c>
      <c r="F259" s="4">
        <v>1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</row>
    <row r="260" spans="1:13" ht="12.75">
      <c r="A260" s="5" t="s">
        <v>236</v>
      </c>
      <c r="C260" s="3">
        <f t="shared" si="40"/>
        <v>4189</v>
      </c>
      <c r="D260" s="3">
        <f>+D257+D258+D259</f>
        <v>3203</v>
      </c>
      <c r="E260" s="3">
        <f aca="true" t="shared" si="53" ref="E260:M260">+E257+E258+E259</f>
        <v>575</v>
      </c>
      <c r="F260" s="3">
        <f t="shared" si="53"/>
        <v>20</v>
      </c>
      <c r="G260" s="3">
        <f t="shared" si="53"/>
        <v>0</v>
      </c>
      <c r="H260" s="3">
        <f t="shared" si="53"/>
        <v>1</v>
      </c>
      <c r="I260" s="3">
        <f t="shared" si="53"/>
        <v>0</v>
      </c>
      <c r="J260" s="3">
        <f t="shared" si="53"/>
        <v>0</v>
      </c>
      <c r="K260" s="3">
        <f t="shared" si="53"/>
        <v>0</v>
      </c>
      <c r="L260" s="3">
        <f t="shared" si="53"/>
        <v>388</v>
      </c>
      <c r="M260" s="3">
        <f t="shared" si="53"/>
        <v>2</v>
      </c>
    </row>
    <row r="261" spans="1:13" ht="12.75">
      <c r="A261" t="s">
        <v>237</v>
      </c>
      <c r="B261" t="s">
        <v>238</v>
      </c>
      <c r="C261" s="4">
        <f t="shared" si="40"/>
        <v>20152</v>
      </c>
      <c r="D261" s="4">
        <v>16093</v>
      </c>
      <c r="E261" s="4">
        <v>2394</v>
      </c>
      <c r="F261" s="4">
        <v>100</v>
      </c>
      <c r="G261" s="4">
        <v>3</v>
      </c>
      <c r="H261" s="4">
        <v>5</v>
      </c>
      <c r="I261" s="4">
        <v>0</v>
      </c>
      <c r="J261" s="4">
        <v>0</v>
      </c>
      <c r="K261" s="4">
        <v>277</v>
      </c>
      <c r="L261" s="4">
        <v>1280</v>
      </c>
      <c r="M261" s="4">
        <v>0</v>
      </c>
    </row>
    <row r="262" spans="1:13" ht="12.75">
      <c r="A262" t="s">
        <v>237</v>
      </c>
      <c r="B262" t="s">
        <v>41</v>
      </c>
      <c r="C262" s="4">
        <f t="shared" si="40"/>
        <v>2</v>
      </c>
      <c r="D262" s="4">
        <v>0</v>
      </c>
      <c r="E262" s="4">
        <v>1</v>
      </c>
      <c r="F262" s="4">
        <v>1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</row>
    <row r="263" spans="1:13" ht="12.75">
      <c r="A263" s="5" t="s">
        <v>239</v>
      </c>
      <c r="C263" s="3">
        <f t="shared" si="40"/>
        <v>20154</v>
      </c>
      <c r="D263" s="3">
        <f>+D261+D262</f>
        <v>16093</v>
      </c>
      <c r="E263" s="3">
        <f aca="true" t="shared" si="54" ref="E263:M263">+E261+E262</f>
        <v>2395</v>
      </c>
      <c r="F263" s="3">
        <f t="shared" si="54"/>
        <v>101</v>
      </c>
      <c r="G263" s="3">
        <f t="shared" si="54"/>
        <v>3</v>
      </c>
      <c r="H263" s="3">
        <f t="shared" si="54"/>
        <v>5</v>
      </c>
      <c r="I263" s="3">
        <f t="shared" si="54"/>
        <v>0</v>
      </c>
      <c r="J263" s="3">
        <f t="shared" si="54"/>
        <v>0</v>
      </c>
      <c r="K263" s="3">
        <f t="shared" si="54"/>
        <v>277</v>
      </c>
      <c r="L263" s="3">
        <f t="shared" si="54"/>
        <v>1280</v>
      </c>
      <c r="M263" s="3">
        <f t="shared" si="54"/>
        <v>0</v>
      </c>
    </row>
    <row r="264" spans="1:13" ht="12.75">
      <c r="A264" t="s">
        <v>240</v>
      </c>
      <c r="B264" t="s">
        <v>21</v>
      </c>
      <c r="C264" s="4">
        <f t="shared" si="40"/>
        <v>3569</v>
      </c>
      <c r="D264" s="4">
        <v>2883</v>
      </c>
      <c r="E264" s="4">
        <v>528</v>
      </c>
      <c r="F264" s="4">
        <v>4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147</v>
      </c>
      <c r="M264" s="4">
        <v>6</v>
      </c>
    </row>
    <row r="265" spans="1:13" ht="12.75">
      <c r="A265" s="5" t="s">
        <v>241</v>
      </c>
      <c r="C265" s="3">
        <f>SUM(D265:M265)</f>
        <v>3569</v>
      </c>
      <c r="D265" s="3">
        <f>+D264</f>
        <v>2883</v>
      </c>
      <c r="E265" s="3">
        <f aca="true" t="shared" si="55" ref="E265:M265">+E264</f>
        <v>528</v>
      </c>
      <c r="F265" s="3">
        <f t="shared" si="55"/>
        <v>4</v>
      </c>
      <c r="G265" s="3">
        <f t="shared" si="55"/>
        <v>0</v>
      </c>
      <c r="H265" s="3">
        <f t="shared" si="55"/>
        <v>1</v>
      </c>
      <c r="I265" s="3">
        <f t="shared" si="55"/>
        <v>0</v>
      </c>
      <c r="J265" s="3">
        <f t="shared" si="55"/>
        <v>0</v>
      </c>
      <c r="K265" s="3">
        <f t="shared" si="55"/>
        <v>0</v>
      </c>
      <c r="L265" s="3">
        <f t="shared" si="55"/>
        <v>147</v>
      </c>
      <c r="M265" s="3">
        <f t="shared" si="55"/>
        <v>6</v>
      </c>
    </row>
    <row r="266" spans="1:13" ht="12.75">
      <c r="A266" t="s">
        <v>242</v>
      </c>
      <c r="B266" t="s">
        <v>243</v>
      </c>
      <c r="C266" s="4">
        <f>SUM(D266:M266)</f>
        <v>33917</v>
      </c>
      <c r="D266" s="4">
        <v>30081</v>
      </c>
      <c r="E266" s="4">
        <v>3397</v>
      </c>
      <c r="F266" s="4">
        <v>210</v>
      </c>
      <c r="G266" s="4">
        <v>1</v>
      </c>
      <c r="H266" s="4">
        <v>1</v>
      </c>
      <c r="I266" s="4">
        <v>0</v>
      </c>
      <c r="J266" s="4">
        <v>0</v>
      </c>
      <c r="K266" s="4">
        <v>202</v>
      </c>
      <c r="L266" s="4">
        <v>24</v>
      </c>
      <c r="M266" s="4">
        <v>1</v>
      </c>
    </row>
    <row r="267" spans="1:13" ht="12.75">
      <c r="A267" t="s">
        <v>242</v>
      </c>
      <c r="B267" t="s">
        <v>41</v>
      </c>
      <c r="C267" s="4">
        <f>SUM(D267:M267)</f>
        <v>7</v>
      </c>
      <c r="D267" s="4">
        <v>0</v>
      </c>
      <c r="E267" s="4">
        <v>1</v>
      </c>
      <c r="F267" s="4">
        <v>6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</row>
    <row r="268" spans="1:13" ht="12.75">
      <c r="A268" s="5" t="s">
        <v>244</v>
      </c>
      <c r="C268" s="3">
        <f>SUM(D268:M268)</f>
        <v>33924</v>
      </c>
      <c r="D268" s="3">
        <f>+D266+D267</f>
        <v>30081</v>
      </c>
      <c r="E268" s="3">
        <f aca="true" t="shared" si="56" ref="E268:M268">+E266+E267</f>
        <v>3398</v>
      </c>
      <c r="F268" s="3">
        <f t="shared" si="56"/>
        <v>216</v>
      </c>
      <c r="G268" s="3">
        <f t="shared" si="56"/>
        <v>1</v>
      </c>
      <c r="H268" s="3">
        <f t="shared" si="56"/>
        <v>1</v>
      </c>
      <c r="I268" s="3">
        <f t="shared" si="56"/>
        <v>0</v>
      </c>
      <c r="J268" s="3">
        <f t="shared" si="56"/>
        <v>0</v>
      </c>
      <c r="K268" s="3">
        <f t="shared" si="56"/>
        <v>202</v>
      </c>
      <c r="L268" s="3">
        <f t="shared" si="56"/>
        <v>24</v>
      </c>
      <c r="M268" s="3">
        <f t="shared" si="56"/>
        <v>1</v>
      </c>
    </row>
    <row r="270" spans="1:13" ht="12.75">
      <c r="A270" s="5" t="s">
        <v>245</v>
      </c>
      <c r="C270" s="3">
        <f>+C10+C26+C30+C36+C47+C51+C57+C60+C79+C90+C97+C99+C106+C108+C109+C115+C119+C137+C139+C148+C152+C153+C155+C159+C169+C177+C191+C207+C208+C223+C230+C242+C248+C251+C258+C264</f>
        <v>337446</v>
      </c>
      <c r="D270" s="3">
        <f aca="true" t="shared" si="57" ref="D270:M270">+D10+D26+D30+D36+D47+D51+D57+D60+D79+D90+D97+D99+D106+D108+D109+D115+D119+D137+D139+D148+D152+D153+D155+D159+D169+D177+D191+D207+D208+D223+D230+D242+D248+D251+D258+D264</f>
        <v>286092</v>
      </c>
      <c r="E270" s="3">
        <f t="shared" si="57"/>
        <v>43302</v>
      </c>
      <c r="F270" s="3">
        <f t="shared" si="57"/>
        <v>797</v>
      </c>
      <c r="G270" s="3">
        <f t="shared" si="57"/>
        <v>0</v>
      </c>
      <c r="H270" s="3">
        <f t="shared" si="57"/>
        <v>39</v>
      </c>
      <c r="I270" s="3">
        <f t="shared" si="57"/>
        <v>0</v>
      </c>
      <c r="J270" s="3">
        <f t="shared" si="57"/>
        <v>0</v>
      </c>
      <c r="K270" s="3">
        <f t="shared" si="57"/>
        <v>0</v>
      </c>
      <c r="L270" s="3">
        <f t="shared" si="57"/>
        <v>6989</v>
      </c>
      <c r="M270" s="3">
        <f t="shared" si="57"/>
        <v>227</v>
      </c>
    </row>
    <row r="271" spans="1:13" ht="12.75">
      <c r="A271" s="5" t="s">
        <v>246</v>
      </c>
      <c r="C271" s="3">
        <f>+C273-C272-C270</f>
        <v>388619</v>
      </c>
      <c r="D271" s="3">
        <f aca="true" t="shared" si="58" ref="D271:M271">+D273-D272-D270</f>
        <v>318032</v>
      </c>
      <c r="E271" s="3">
        <f t="shared" si="58"/>
        <v>41489</v>
      </c>
      <c r="F271" s="3">
        <f t="shared" si="58"/>
        <v>3649</v>
      </c>
      <c r="G271" s="3">
        <f t="shared" si="58"/>
        <v>49</v>
      </c>
      <c r="H271" s="3">
        <f t="shared" si="58"/>
        <v>159</v>
      </c>
      <c r="I271" s="3">
        <f t="shared" si="58"/>
        <v>0</v>
      </c>
      <c r="J271" s="3">
        <f t="shared" si="58"/>
        <v>125</v>
      </c>
      <c r="K271" s="3">
        <f t="shared" si="58"/>
        <v>3142</v>
      </c>
      <c r="L271" s="3">
        <f t="shared" si="58"/>
        <v>21537</v>
      </c>
      <c r="M271" s="3">
        <f t="shared" si="58"/>
        <v>437</v>
      </c>
    </row>
    <row r="272" spans="1:13" ht="12.75">
      <c r="A272" s="5" t="s">
        <v>247</v>
      </c>
      <c r="C272" s="3">
        <f>+C28+C33+C37+C43+C48+C52+C58+C62+C75+C82+C86+C100+C111+C149+C167+C171+C174+C178+C181+C186+C189+C204+C209+C219+C227+C236+C246+C252+C255+C259+C262+C267</f>
        <v>175</v>
      </c>
      <c r="D272" s="3">
        <f aca="true" t="shared" si="59" ref="D272:M272">+D28+D33+D37+D43+D48+D52+D58+D62+D75+D82+D86+D100+D111+D149+D167+D171+D174+D178+D181+D186+D189+D204+D209+D219+D227+D236+D246+D252+D255+D259+D262+D267</f>
        <v>0</v>
      </c>
      <c r="E272" s="3">
        <f t="shared" si="59"/>
        <v>53</v>
      </c>
      <c r="F272" s="3">
        <f t="shared" si="59"/>
        <v>122</v>
      </c>
      <c r="G272" s="3">
        <f t="shared" si="59"/>
        <v>0</v>
      </c>
      <c r="H272" s="3">
        <f t="shared" si="59"/>
        <v>0</v>
      </c>
      <c r="I272" s="3">
        <f t="shared" si="59"/>
        <v>0</v>
      </c>
      <c r="J272" s="3">
        <f t="shared" si="59"/>
        <v>0</v>
      </c>
      <c r="K272" s="3">
        <f t="shared" si="59"/>
        <v>0</v>
      </c>
      <c r="L272" s="3">
        <f t="shared" si="59"/>
        <v>0</v>
      </c>
      <c r="M272" s="3">
        <f t="shared" si="59"/>
        <v>0</v>
      </c>
    </row>
    <row r="273" spans="1:13" ht="12.75">
      <c r="A273" s="5" t="s">
        <v>248</v>
      </c>
      <c r="C273" s="3">
        <f>+C13+C19+C22+C29+C34+C38+C44+C49+C53+C55+C59+C63+C69+C71+C76+C83+C87+C92+C94+C101+C104+C112+C114+C121+C126+C138+C140+C150+C156+C168+C172+C175+C179+C182+C187+C190+C192+C205+C210+C216+C220+C224+C228+C231+C237+C243+C247+C253+C256+C260+C263+C265+C268</f>
        <v>726240</v>
      </c>
      <c r="D273" s="3">
        <f aca="true" t="shared" si="60" ref="D273:M273">+D13+D19+D22+D29+D34+D38+D44+D49+D53+D55+D59+D63+D69+D71+D76+D83+D87+D92+D94+D101+D104+D112+D114+D121+D126+D138+D140+D150+D156+D168+D172+D175+D179+D182+D187+D190+D192+D205+D210+D216+D220+D224+D228+D231+D237+D243+D247+D253+D256+D260+D263+D265+D268</f>
        <v>604124</v>
      </c>
      <c r="E273" s="3">
        <f t="shared" si="60"/>
        <v>84844</v>
      </c>
      <c r="F273" s="3">
        <f t="shared" si="60"/>
        <v>4568</v>
      </c>
      <c r="G273" s="3">
        <f t="shared" si="60"/>
        <v>49</v>
      </c>
      <c r="H273" s="3">
        <f t="shared" si="60"/>
        <v>198</v>
      </c>
      <c r="I273" s="3">
        <f t="shared" si="60"/>
        <v>0</v>
      </c>
      <c r="J273" s="3">
        <f t="shared" si="60"/>
        <v>125</v>
      </c>
      <c r="K273" s="3">
        <f t="shared" si="60"/>
        <v>3142</v>
      </c>
      <c r="L273" s="3">
        <f t="shared" si="60"/>
        <v>28526</v>
      </c>
      <c r="M273" s="3">
        <f t="shared" si="60"/>
        <v>664</v>
      </c>
    </row>
    <row r="275" spans="1:3" ht="12.75">
      <c r="A275" s="5" t="s">
        <v>249</v>
      </c>
      <c r="C275" s="2"/>
    </row>
    <row r="276" ht="12.75">
      <c r="A276" s="5" t="s">
        <v>250</v>
      </c>
    </row>
    <row r="279" spans="3:13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3:13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3:13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3:13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2012-12-11T20:26:55Z</cp:lastPrinted>
  <dcterms:created xsi:type="dcterms:W3CDTF">2012-12-10T19:47:22Z</dcterms:created>
  <dcterms:modified xsi:type="dcterms:W3CDTF">2012-12-17T18:00:46Z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