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entreriosfactur" sheetId="1" r:id="rId1"/>
    <sheet name="entrerios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<sst xmlns="http://schemas.openxmlformats.org/spreadsheetml/2006/main" count="259" uniqueCount="76">
  <si>
    <t>AÑO 2011</t>
  </si>
  <si>
    <t>PROVINCIA DE ENTRE RIOS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</si>
  <si>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</si>
  <si>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</si>
  <si>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</si>
  <si>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</si>
  <si>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</si>
  <si>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</si>
  <si>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</si>
  <si>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</si>
  <si>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</si>
  <si>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</si>
  <si>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</si>
  <si>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</si>
  <si>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</si>
  <si>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</si>
  <si>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</si>
  <si>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Colón</t>
  </si>
  <si>
    <t>ENERSA S.A</t>
  </si>
  <si>
    <t>Total Colón</t>
  </si>
  <si>
    <t>Concordia</t>
  </si>
  <si>
    <t>Coop de Concordia</t>
  </si>
  <si>
    <t>GUMEM</t>
  </si>
  <si>
    <t>Total Concordia</t>
  </si>
  <si>
    <t>Diamante</t>
  </si>
  <si>
    <t>Coop de Quebracho</t>
  </si>
  <si>
    <t>Total Diamante</t>
  </si>
  <si>
    <t>Federación</t>
  </si>
  <si>
    <t>Coop de Chajari</t>
  </si>
  <si>
    <t>Total Federación</t>
  </si>
  <si>
    <t>Federal</t>
  </si>
  <si>
    <t>Total Federal</t>
  </si>
  <si>
    <t>Feliciano</t>
  </si>
  <si>
    <t>Total Feliciano</t>
  </si>
  <si>
    <t>Gualeguay</t>
  </si>
  <si>
    <t>Coop La Protectora</t>
  </si>
  <si>
    <t>Coop La Esperanza</t>
  </si>
  <si>
    <t>Total Gualeguay</t>
  </si>
  <si>
    <t>Gualeguaychú</t>
  </si>
  <si>
    <t>Coop San Antonio</t>
  </si>
  <si>
    <t>Coop de Gualeguaychu</t>
  </si>
  <si>
    <t>Total Gualeguaychú</t>
  </si>
  <si>
    <t>Islas del Ibicuy</t>
  </si>
  <si>
    <t>Total Islas del Ibicuy</t>
  </si>
  <si>
    <t>La Paz</t>
  </si>
  <si>
    <t>Coop de La Paz</t>
  </si>
  <si>
    <t>Total La Paz</t>
  </si>
  <si>
    <t>Nogoyá</t>
  </si>
  <si>
    <t>Total Nogoyá</t>
  </si>
  <si>
    <t>Paraná</t>
  </si>
  <si>
    <t>Coop La Agrícola Regional (Crespo)</t>
  </si>
  <si>
    <t>Coop de 25 de Mayo</t>
  </si>
  <si>
    <t>Coop El Tala</t>
  </si>
  <si>
    <t>Coop Gral José de San Martín</t>
  </si>
  <si>
    <t>Total Paraná</t>
  </si>
  <si>
    <t>San Salvador</t>
  </si>
  <si>
    <t>Total San Salvador</t>
  </si>
  <si>
    <t>Tala</t>
  </si>
  <si>
    <t>Coop El Supremo Entrerriano</t>
  </si>
  <si>
    <t>Total Tala</t>
  </si>
  <si>
    <t>Uruguay</t>
  </si>
  <si>
    <t>Coop Ruta J</t>
  </si>
  <si>
    <t>Coop Santa Anita</t>
  </si>
  <si>
    <t>Coop General Urquiza</t>
  </si>
  <si>
    <t>Total Uruguay</t>
  </si>
  <si>
    <t>Victoria</t>
  </si>
  <si>
    <t>Coop de Victoria</t>
  </si>
  <si>
    <t>Total Victoria</t>
  </si>
  <si>
    <t>Villaguay</t>
  </si>
  <si>
    <t>Coop de Villaguay Ltda.</t>
  </si>
  <si>
    <t>Total Villaguay</t>
  </si>
  <si>
    <t>TOTAL ENERSA</t>
  </si>
  <si>
    <t>TOTAL COOPERATIVAS</t>
  </si>
  <si>
    <t>TOTAL GUMEM</t>
  </si>
  <si>
    <t>TOTAL ENTRE RIOS</t>
  </si>
  <si>
    <t>Cantidad de usuarios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</si>
</sst>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65">
      <selection activeCell="B81" sqref="B81"/>
    </sheetView>
  </sheetViews>
  <sheetFormatPr defaultColWidth="11.421875" defaultRowHeight="12.75"/>
  <cols>
    <col min="1" max="1" width="20.00390625" style="0" customWidth="1"/>
    <col min="2" max="2" width="29.140625" style="0" customWidth="1"/>
    <col min="3" max="3" width="15.140625" style="0" customWidth="1"/>
    <col min="9" max="12" width="9.7109375" style="0" customWidth="1"/>
    <col min="13" max="13" width="10.00390625" style="0" customWidth="1"/>
  </cols>
  <sheetData>
    <row r="1" spans="1:14" ht="12.75">
      <c r="A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 t="s">
        <v>3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18</v>
      </c>
      <c r="C7" s="4">
        <f>SUM(D7:M7)</f>
        <v>175342.29499999998</v>
      </c>
      <c r="D7" s="4">
        <v>57434.583</v>
      </c>
      <c r="E7" s="4">
        <v>34827.594</v>
      </c>
      <c r="F7" s="4">
        <v>63452.542</v>
      </c>
      <c r="G7" s="4">
        <v>0</v>
      </c>
      <c r="H7" s="4">
        <v>6445.809</v>
      </c>
      <c r="I7" s="4">
        <v>0</v>
      </c>
      <c r="J7" s="4">
        <v>1527.108</v>
      </c>
      <c r="K7" s="4">
        <v>7843.296</v>
      </c>
      <c r="L7" s="4">
        <v>1162.069</v>
      </c>
      <c r="M7" s="4">
        <v>2649.294</v>
      </c>
    </row>
    <row r="8" spans="1:13" ht="12.75">
      <c r="A8" s="5" t="s">
        <v>19</v>
      </c>
      <c r="C8" s="3">
        <f aca="true" t="shared" si="0" ref="C8:C69">SUM(D8:M8)</f>
        <v>175342.29499999998</v>
      </c>
      <c r="D8" s="3">
        <f>+D7</f>
        <v>57434.583</v>
      </c>
      <c r="E8" s="3">
        <f aca="true" t="shared" si="1" ref="E8:M8">+E7</f>
        <v>34827.594</v>
      </c>
      <c r="F8" s="3">
        <f t="shared" si="1"/>
        <v>63452.542</v>
      </c>
      <c r="G8" s="3">
        <f t="shared" si="1"/>
        <v>0</v>
      </c>
      <c r="H8" s="3">
        <f t="shared" si="1"/>
        <v>6445.809</v>
      </c>
      <c r="I8" s="3">
        <f t="shared" si="1"/>
        <v>0</v>
      </c>
      <c r="J8" s="3">
        <f t="shared" si="1"/>
        <v>1527.108</v>
      </c>
      <c r="K8" s="3">
        <f t="shared" si="1"/>
        <v>7843.296</v>
      </c>
      <c r="L8" s="3">
        <f t="shared" si="1"/>
        <v>1162.069</v>
      </c>
      <c r="M8" s="3">
        <f t="shared" si="1"/>
        <v>2649.294</v>
      </c>
    </row>
    <row r="9" spans="1:13" ht="12.75">
      <c r="A9" t="s">
        <v>20</v>
      </c>
      <c r="B9" t="s">
        <v>21</v>
      </c>
      <c r="C9" s="4">
        <f t="shared" si="0"/>
        <v>253582.299</v>
      </c>
      <c r="D9" s="4">
        <v>134864.101</v>
      </c>
      <c r="E9" s="4">
        <v>56670.155</v>
      </c>
      <c r="F9" s="4">
        <v>24040.776</v>
      </c>
      <c r="G9" s="4">
        <v>8900</v>
      </c>
      <c r="H9" s="4">
        <v>14802.289</v>
      </c>
      <c r="I9" s="4">
        <v>0</v>
      </c>
      <c r="J9" s="4">
        <v>0</v>
      </c>
      <c r="K9" s="4">
        <v>9945.87</v>
      </c>
      <c r="L9" s="4">
        <v>0</v>
      </c>
      <c r="M9" s="4">
        <v>4359.108</v>
      </c>
    </row>
    <row r="10" spans="1:13" ht="12.75">
      <c r="A10" t="s">
        <v>20</v>
      </c>
      <c r="B10" t="s">
        <v>18</v>
      </c>
      <c r="C10" s="4">
        <f t="shared" si="0"/>
        <v>17772.109000000004</v>
      </c>
      <c r="D10" s="4">
        <v>5025.231</v>
      </c>
      <c r="E10" s="4">
        <v>4119.813</v>
      </c>
      <c r="F10" s="4">
        <v>4712.358</v>
      </c>
      <c r="G10" s="4">
        <v>0</v>
      </c>
      <c r="H10" s="4">
        <v>955.878</v>
      </c>
      <c r="I10" s="4">
        <v>0</v>
      </c>
      <c r="J10" s="4">
        <v>1129.96</v>
      </c>
      <c r="K10" s="4">
        <v>397.923</v>
      </c>
      <c r="L10" s="4">
        <v>1163.812</v>
      </c>
      <c r="M10" s="4">
        <v>267.134</v>
      </c>
    </row>
    <row r="11" spans="1:13" ht="12.75">
      <c r="A11" t="s">
        <v>20</v>
      </c>
      <c r="B11" t="s">
        <v>22</v>
      </c>
      <c r="C11" s="4">
        <f t="shared" si="0"/>
        <v>123489.44</v>
      </c>
      <c r="D11" s="4">
        <v>0</v>
      </c>
      <c r="E11" s="4">
        <v>5128.16</v>
      </c>
      <c r="F11" s="4">
        <v>118361.28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ht="12.75">
      <c r="A12" s="5" t="s">
        <v>23</v>
      </c>
      <c r="C12" s="3">
        <f t="shared" si="0"/>
        <v>394843.848</v>
      </c>
      <c r="D12" s="3">
        <f>+D9+D10+D11</f>
        <v>139889.332</v>
      </c>
      <c r="E12" s="3">
        <f aca="true" t="shared" si="2" ref="E12:M12">+E9+E10+E11</f>
        <v>65918.128</v>
      </c>
      <c r="F12" s="3">
        <f t="shared" si="2"/>
        <v>147114.414</v>
      </c>
      <c r="G12" s="3">
        <f t="shared" si="2"/>
        <v>8900</v>
      </c>
      <c r="H12" s="3">
        <f t="shared" si="2"/>
        <v>15758.167000000001</v>
      </c>
      <c r="I12" s="3">
        <f t="shared" si="2"/>
        <v>0</v>
      </c>
      <c r="J12" s="3">
        <f t="shared" si="2"/>
        <v>1129.96</v>
      </c>
      <c r="K12" s="3">
        <f t="shared" si="2"/>
        <v>10343.793000000001</v>
      </c>
      <c r="L12" s="3">
        <f t="shared" si="2"/>
        <v>1163.812</v>
      </c>
      <c r="M12" s="3">
        <f t="shared" si="2"/>
        <v>4626.242</v>
      </c>
    </row>
    <row r="13" spans="1:13" ht="12.75">
      <c r="A13" t="s">
        <v>24</v>
      </c>
      <c r="B13" t="s">
        <v>25</v>
      </c>
      <c r="C13" s="4">
        <f t="shared" si="0"/>
        <v>8080.387000000001</v>
      </c>
      <c r="D13" s="4">
        <v>3942.818</v>
      </c>
      <c r="E13" s="4">
        <v>3092.244</v>
      </c>
      <c r="F13" s="4">
        <v>86.238</v>
      </c>
      <c r="G13" s="4">
        <v>0</v>
      </c>
      <c r="H13" s="4">
        <v>803.908</v>
      </c>
      <c r="I13" s="4">
        <v>0</v>
      </c>
      <c r="J13" s="4">
        <v>0</v>
      </c>
      <c r="K13" s="4">
        <v>155.179</v>
      </c>
      <c r="L13" s="4">
        <v>0</v>
      </c>
      <c r="M13" s="4">
        <v>0</v>
      </c>
    </row>
    <row r="14" spans="1:13" ht="12.75">
      <c r="A14" t="s">
        <v>24</v>
      </c>
      <c r="B14" t="s">
        <v>18</v>
      </c>
      <c r="C14" s="4">
        <f t="shared" si="0"/>
        <v>61183.236</v>
      </c>
      <c r="D14" s="4">
        <v>25204.189</v>
      </c>
      <c r="E14" s="4">
        <v>10511.56</v>
      </c>
      <c r="F14" s="4">
        <v>14068.932</v>
      </c>
      <c r="G14" s="4">
        <v>0</v>
      </c>
      <c r="H14" s="4">
        <v>4940.314</v>
      </c>
      <c r="I14" s="4">
        <v>0</v>
      </c>
      <c r="J14" s="4">
        <v>0</v>
      </c>
      <c r="K14" s="4">
        <v>4968.949</v>
      </c>
      <c r="L14" s="4">
        <v>924.367</v>
      </c>
      <c r="M14" s="4">
        <v>564.925</v>
      </c>
    </row>
    <row r="15" spans="1:13" ht="12.75">
      <c r="A15" t="s">
        <v>24</v>
      </c>
      <c r="B15" t="s">
        <v>22</v>
      </c>
      <c r="C15" s="4">
        <f t="shared" si="0"/>
        <v>4616.93</v>
      </c>
      <c r="D15" s="4">
        <v>0</v>
      </c>
      <c r="E15" s="4">
        <v>4616.93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2.75">
      <c r="A16" s="5" t="s">
        <v>26</v>
      </c>
      <c r="C16" s="3">
        <f t="shared" si="0"/>
        <v>73880.55299999999</v>
      </c>
      <c r="D16" s="3">
        <f>+D13+D14+D15</f>
        <v>29147.006999999998</v>
      </c>
      <c r="E16" s="3">
        <f aca="true" t="shared" si="3" ref="E16:M16">+E13+E14+E15</f>
        <v>18220.734</v>
      </c>
      <c r="F16" s="3">
        <f t="shared" si="3"/>
        <v>14155.17</v>
      </c>
      <c r="G16" s="3">
        <f t="shared" si="3"/>
        <v>0</v>
      </c>
      <c r="H16" s="3">
        <f t="shared" si="3"/>
        <v>5744.222000000001</v>
      </c>
      <c r="I16" s="3">
        <f t="shared" si="3"/>
        <v>0</v>
      </c>
      <c r="J16" s="3">
        <f t="shared" si="3"/>
        <v>0</v>
      </c>
      <c r="K16" s="3">
        <f t="shared" si="3"/>
        <v>5124.128</v>
      </c>
      <c r="L16" s="3">
        <f t="shared" si="3"/>
        <v>924.367</v>
      </c>
      <c r="M16" s="3">
        <f t="shared" si="3"/>
        <v>564.925</v>
      </c>
    </row>
    <row r="17" spans="1:13" ht="12.75">
      <c r="A17" t="s">
        <v>27</v>
      </c>
      <c r="B17" t="s">
        <v>28</v>
      </c>
      <c r="C17" s="4">
        <f t="shared" si="0"/>
        <v>33113.736999999994</v>
      </c>
      <c r="D17" s="4">
        <v>7732.474</v>
      </c>
      <c r="E17" s="4">
        <v>5183.571</v>
      </c>
      <c r="F17" s="4">
        <v>12236.072</v>
      </c>
      <c r="G17" s="4">
        <v>0</v>
      </c>
      <c r="H17" s="4">
        <v>2018.496</v>
      </c>
      <c r="I17" s="4">
        <v>0</v>
      </c>
      <c r="J17" s="4">
        <v>0</v>
      </c>
      <c r="K17" s="4">
        <v>841.17</v>
      </c>
      <c r="L17" s="4">
        <v>5101.954</v>
      </c>
      <c r="M17" s="4">
        <v>0</v>
      </c>
    </row>
    <row r="18" spans="1:13" ht="12.75">
      <c r="A18" t="s">
        <v>27</v>
      </c>
      <c r="B18" t="s">
        <v>18</v>
      </c>
      <c r="C18" s="4">
        <f t="shared" si="0"/>
        <v>97022.15800000001</v>
      </c>
      <c r="D18" s="4">
        <v>44895.565</v>
      </c>
      <c r="E18" s="4">
        <v>23252.302</v>
      </c>
      <c r="F18" s="4">
        <v>12795.751</v>
      </c>
      <c r="G18" s="4">
        <v>0</v>
      </c>
      <c r="H18" s="4">
        <v>5417.971</v>
      </c>
      <c r="I18" s="4">
        <v>0</v>
      </c>
      <c r="J18" s="4">
        <v>825.466</v>
      </c>
      <c r="K18" s="4">
        <v>7449.557</v>
      </c>
      <c r="L18" s="4">
        <v>331.262</v>
      </c>
      <c r="M18" s="4">
        <v>2054.284</v>
      </c>
    </row>
    <row r="19" spans="1:13" ht="12.75">
      <c r="A19" s="5" t="s">
        <v>29</v>
      </c>
      <c r="C19" s="3">
        <f t="shared" si="0"/>
        <v>130135.89500000002</v>
      </c>
      <c r="D19" s="3">
        <f>+D17+D18</f>
        <v>52628.039000000004</v>
      </c>
      <c r="E19" s="3">
        <f aca="true" t="shared" si="4" ref="E19:M19">+E17+E18</f>
        <v>28435.873</v>
      </c>
      <c r="F19" s="3">
        <f t="shared" si="4"/>
        <v>25031.823</v>
      </c>
      <c r="G19" s="3">
        <f t="shared" si="4"/>
        <v>0</v>
      </c>
      <c r="H19" s="3">
        <f t="shared" si="4"/>
        <v>7436.467</v>
      </c>
      <c r="I19" s="3">
        <f t="shared" si="4"/>
        <v>0</v>
      </c>
      <c r="J19" s="3">
        <f t="shared" si="4"/>
        <v>825.466</v>
      </c>
      <c r="K19" s="3">
        <f t="shared" si="4"/>
        <v>8290.726999999999</v>
      </c>
      <c r="L19" s="3">
        <f t="shared" si="4"/>
        <v>5433.215999999999</v>
      </c>
      <c r="M19" s="3">
        <f t="shared" si="4"/>
        <v>2054.284</v>
      </c>
    </row>
    <row r="20" spans="1:13" ht="12.75">
      <c r="A20" t="s">
        <v>30</v>
      </c>
      <c r="B20" t="s">
        <v>18</v>
      </c>
      <c r="C20" s="4">
        <f t="shared" si="0"/>
        <v>27840.161999999997</v>
      </c>
      <c r="D20" s="4">
        <v>16308.303</v>
      </c>
      <c r="E20" s="4">
        <v>4749.609</v>
      </c>
      <c r="F20" s="4">
        <v>139.314</v>
      </c>
      <c r="G20" s="4">
        <v>0</v>
      </c>
      <c r="H20" s="4">
        <v>1968.151</v>
      </c>
      <c r="I20" s="4">
        <v>0</v>
      </c>
      <c r="J20" s="4">
        <v>213.689</v>
      </c>
      <c r="K20" s="4">
        <v>2452.637</v>
      </c>
      <c r="L20" s="4">
        <v>1835.814</v>
      </c>
      <c r="M20" s="4">
        <v>172.645</v>
      </c>
    </row>
    <row r="21" spans="1:13" ht="12.75">
      <c r="A21" s="5" t="s">
        <v>31</v>
      </c>
      <c r="C21" s="3">
        <f t="shared" si="0"/>
        <v>27840.161999999997</v>
      </c>
      <c r="D21" s="3">
        <f>+D20</f>
        <v>16308.303</v>
      </c>
      <c r="E21" s="3">
        <f aca="true" t="shared" si="5" ref="E21:M21">+E20</f>
        <v>4749.609</v>
      </c>
      <c r="F21" s="3">
        <f t="shared" si="5"/>
        <v>139.314</v>
      </c>
      <c r="G21" s="3">
        <f t="shared" si="5"/>
        <v>0</v>
      </c>
      <c r="H21" s="3">
        <f t="shared" si="5"/>
        <v>1968.151</v>
      </c>
      <c r="I21" s="3">
        <f t="shared" si="5"/>
        <v>0</v>
      </c>
      <c r="J21" s="3">
        <f t="shared" si="5"/>
        <v>213.689</v>
      </c>
      <c r="K21" s="3">
        <f t="shared" si="5"/>
        <v>2452.637</v>
      </c>
      <c r="L21" s="3">
        <f t="shared" si="5"/>
        <v>1835.814</v>
      </c>
      <c r="M21" s="3">
        <f t="shared" si="5"/>
        <v>172.645</v>
      </c>
    </row>
    <row r="22" spans="1:13" ht="12.75">
      <c r="A22" t="s">
        <v>32</v>
      </c>
      <c r="B22" t="s">
        <v>18</v>
      </c>
      <c r="C22" s="4">
        <f t="shared" si="0"/>
        <v>14650.482</v>
      </c>
      <c r="D22" s="4">
        <v>7925.6</v>
      </c>
      <c r="E22" s="4">
        <v>2052.304</v>
      </c>
      <c r="F22" s="4">
        <v>496.795</v>
      </c>
      <c r="G22" s="4">
        <v>0</v>
      </c>
      <c r="H22" s="4">
        <v>1080.399</v>
      </c>
      <c r="I22" s="4">
        <v>0</v>
      </c>
      <c r="J22" s="4">
        <v>813.6</v>
      </c>
      <c r="K22" s="4">
        <v>846.142</v>
      </c>
      <c r="L22" s="4">
        <v>1375.543</v>
      </c>
      <c r="M22" s="4">
        <v>60.099</v>
      </c>
    </row>
    <row r="23" spans="1:13" ht="12.75">
      <c r="A23" s="5" t="s">
        <v>33</v>
      </c>
      <c r="C23" s="3">
        <f t="shared" si="0"/>
        <v>14650.482</v>
      </c>
      <c r="D23" s="3">
        <f>+D22</f>
        <v>7925.6</v>
      </c>
      <c r="E23" s="3">
        <f aca="true" t="shared" si="6" ref="E23:M23">+E22</f>
        <v>2052.304</v>
      </c>
      <c r="F23" s="3">
        <f t="shared" si="6"/>
        <v>496.795</v>
      </c>
      <c r="G23" s="3">
        <f t="shared" si="6"/>
        <v>0</v>
      </c>
      <c r="H23" s="3">
        <f t="shared" si="6"/>
        <v>1080.399</v>
      </c>
      <c r="I23" s="3">
        <f t="shared" si="6"/>
        <v>0</v>
      </c>
      <c r="J23" s="3">
        <f t="shared" si="6"/>
        <v>813.6</v>
      </c>
      <c r="K23" s="3">
        <f t="shared" si="6"/>
        <v>846.142</v>
      </c>
      <c r="L23" s="3">
        <f t="shared" si="6"/>
        <v>1375.543</v>
      </c>
      <c r="M23" s="3">
        <f t="shared" si="6"/>
        <v>60.099</v>
      </c>
    </row>
    <row r="24" spans="1:13" ht="12.75">
      <c r="A24" t="s">
        <v>34</v>
      </c>
      <c r="B24" t="s">
        <v>35</v>
      </c>
      <c r="C24" s="4">
        <f t="shared" si="0"/>
        <v>7412.382</v>
      </c>
      <c r="D24" s="4">
        <v>0</v>
      </c>
      <c r="E24" s="4">
        <v>3611.495</v>
      </c>
      <c r="F24" s="4">
        <v>2736</v>
      </c>
      <c r="G24" s="4">
        <v>0</v>
      </c>
      <c r="H24" s="4">
        <v>58.754</v>
      </c>
      <c r="I24" s="4">
        <v>0</v>
      </c>
      <c r="J24" s="4">
        <v>0</v>
      </c>
      <c r="K24" s="4">
        <v>62.053</v>
      </c>
      <c r="L24" s="4">
        <v>944.08</v>
      </c>
      <c r="M24" s="4">
        <v>0</v>
      </c>
    </row>
    <row r="25" spans="1:13" ht="12.75">
      <c r="A25" t="s">
        <v>34</v>
      </c>
      <c r="B25" t="s">
        <v>36</v>
      </c>
      <c r="C25" s="4">
        <f t="shared" si="0"/>
        <v>323.784</v>
      </c>
      <c r="D25" s="4">
        <v>0</v>
      </c>
      <c r="E25" s="4">
        <v>4.472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12.332</v>
      </c>
      <c r="L25" s="4">
        <v>306.98</v>
      </c>
      <c r="M25" s="4">
        <v>0</v>
      </c>
    </row>
    <row r="26" spans="1:13" ht="12.75">
      <c r="A26" t="s">
        <v>34</v>
      </c>
      <c r="B26" t="s">
        <v>18</v>
      </c>
      <c r="C26" s="4">
        <f t="shared" si="0"/>
        <v>107162.087</v>
      </c>
      <c r="D26" s="4">
        <v>39325.472</v>
      </c>
      <c r="E26" s="4">
        <v>17374.291</v>
      </c>
      <c r="F26" s="4">
        <v>36366.405</v>
      </c>
      <c r="G26" s="4">
        <v>0</v>
      </c>
      <c r="H26" s="4">
        <v>6362.578</v>
      </c>
      <c r="I26" s="4">
        <v>0</v>
      </c>
      <c r="J26" s="4">
        <v>0</v>
      </c>
      <c r="K26" s="4">
        <v>5675.056</v>
      </c>
      <c r="L26" s="4">
        <v>1387.452</v>
      </c>
      <c r="M26" s="4">
        <v>670.833</v>
      </c>
    </row>
    <row r="27" spans="1:13" ht="12.75">
      <c r="A27" t="s">
        <v>34</v>
      </c>
      <c r="B27" t="s">
        <v>22</v>
      </c>
      <c r="C27" s="4">
        <f t="shared" si="0"/>
        <v>449.64</v>
      </c>
      <c r="D27" s="4">
        <v>0</v>
      </c>
      <c r="E27" s="4">
        <v>449.64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12.75">
      <c r="A28" s="5" t="s">
        <v>37</v>
      </c>
      <c r="C28" s="3">
        <f t="shared" si="0"/>
        <v>115347.893</v>
      </c>
      <c r="D28" s="3">
        <f>+D24+D25+D26+D27</f>
        <v>39325.472</v>
      </c>
      <c r="E28" s="3">
        <f aca="true" t="shared" si="7" ref="E28:M28">+E24+E25+E26+E27</f>
        <v>21439.898</v>
      </c>
      <c r="F28" s="3">
        <f t="shared" si="7"/>
        <v>39102.405</v>
      </c>
      <c r="G28" s="3">
        <f t="shared" si="7"/>
        <v>0</v>
      </c>
      <c r="H28" s="3">
        <f t="shared" si="7"/>
        <v>6421.332</v>
      </c>
      <c r="I28" s="3">
        <f t="shared" si="7"/>
        <v>0</v>
      </c>
      <c r="J28" s="3">
        <f t="shared" si="7"/>
        <v>0</v>
      </c>
      <c r="K28" s="3">
        <f t="shared" si="7"/>
        <v>5749.441</v>
      </c>
      <c r="L28" s="3">
        <f t="shared" si="7"/>
        <v>2638.5119999999997</v>
      </c>
      <c r="M28" s="3">
        <f t="shared" si="7"/>
        <v>670.833</v>
      </c>
    </row>
    <row r="29" spans="1:13" ht="12.75">
      <c r="A29" t="s">
        <v>38</v>
      </c>
      <c r="B29" t="s">
        <v>39</v>
      </c>
      <c r="C29" s="4">
        <f t="shared" si="0"/>
        <v>9175.574</v>
      </c>
      <c r="D29" s="4">
        <v>2830.035</v>
      </c>
      <c r="E29" s="4">
        <v>1307.675</v>
      </c>
      <c r="F29" s="4">
        <v>1667.035</v>
      </c>
      <c r="G29" s="4">
        <v>0</v>
      </c>
      <c r="H29" s="4">
        <v>769.989</v>
      </c>
      <c r="I29" s="4">
        <v>0</v>
      </c>
      <c r="J29" s="4">
        <v>0</v>
      </c>
      <c r="K29" s="4">
        <v>392.494</v>
      </c>
      <c r="L29" s="4">
        <v>2208.346</v>
      </c>
      <c r="M29" s="4">
        <v>0</v>
      </c>
    </row>
    <row r="30" spans="1:13" ht="12.75">
      <c r="A30" t="s">
        <v>38</v>
      </c>
      <c r="B30" t="s">
        <v>40</v>
      </c>
      <c r="C30" s="4">
        <f t="shared" si="0"/>
        <v>203742.021</v>
      </c>
      <c r="D30" s="4">
        <v>78356.402</v>
      </c>
      <c r="E30" s="4">
        <v>23241.979</v>
      </c>
      <c r="F30" s="4">
        <v>83712.39</v>
      </c>
      <c r="G30" s="4">
        <v>5179.864</v>
      </c>
      <c r="H30" s="4">
        <v>7497.758</v>
      </c>
      <c r="I30" s="4">
        <v>0</v>
      </c>
      <c r="J30" s="4">
        <v>0</v>
      </c>
      <c r="K30" s="4">
        <v>3585.338</v>
      </c>
      <c r="L30" s="4">
        <v>2168.29</v>
      </c>
      <c r="M30" s="4">
        <v>0</v>
      </c>
    </row>
    <row r="31" spans="1:13" ht="12.75">
      <c r="A31" t="s">
        <v>38</v>
      </c>
      <c r="B31" t="s">
        <v>18</v>
      </c>
      <c r="C31" s="4">
        <f t="shared" si="0"/>
        <v>44589.563</v>
      </c>
      <c r="D31" s="4">
        <v>14729.339</v>
      </c>
      <c r="E31" s="4">
        <v>10010.935</v>
      </c>
      <c r="F31" s="4">
        <v>12663.167</v>
      </c>
      <c r="G31" s="4">
        <v>0</v>
      </c>
      <c r="H31" s="4">
        <v>2130.754</v>
      </c>
      <c r="I31" s="4">
        <v>0</v>
      </c>
      <c r="J31" s="4">
        <v>176.044</v>
      </c>
      <c r="K31" s="4">
        <v>1543.43</v>
      </c>
      <c r="L31" s="4">
        <v>2844.1</v>
      </c>
      <c r="M31" s="4">
        <v>491.794</v>
      </c>
    </row>
    <row r="32" spans="1:13" ht="12.75">
      <c r="A32" t="s">
        <v>38</v>
      </c>
      <c r="B32" t="s">
        <v>22</v>
      </c>
      <c r="C32" s="4">
        <f t="shared" si="0"/>
        <v>20531.22</v>
      </c>
      <c r="D32" s="4">
        <v>0</v>
      </c>
      <c r="E32" s="4">
        <v>0</v>
      </c>
      <c r="F32" s="4">
        <v>20531.22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12.75">
      <c r="A33" s="5" t="s">
        <v>41</v>
      </c>
      <c r="C33" s="3">
        <f t="shared" si="0"/>
        <v>278038.37799999997</v>
      </c>
      <c r="D33" s="3">
        <f>+D29+D30+D31+D32</f>
        <v>95915.77600000001</v>
      </c>
      <c r="E33" s="3">
        <f aca="true" t="shared" si="8" ref="E33:M33">+E29+E30+E31+E32</f>
        <v>34560.589</v>
      </c>
      <c r="F33" s="3">
        <f t="shared" si="8"/>
        <v>118573.812</v>
      </c>
      <c r="G33" s="3">
        <f t="shared" si="8"/>
        <v>5179.864</v>
      </c>
      <c r="H33" s="3">
        <f t="shared" si="8"/>
        <v>10398.501</v>
      </c>
      <c r="I33" s="3">
        <f t="shared" si="8"/>
        <v>0</v>
      </c>
      <c r="J33" s="3">
        <f t="shared" si="8"/>
        <v>176.044</v>
      </c>
      <c r="K33" s="3">
        <f t="shared" si="8"/>
        <v>5521.262000000001</v>
      </c>
      <c r="L33" s="3">
        <f t="shared" si="8"/>
        <v>7220.736000000001</v>
      </c>
      <c r="M33" s="3">
        <f t="shared" si="8"/>
        <v>491.794</v>
      </c>
    </row>
    <row r="34" spans="1:13" ht="12.75">
      <c r="A34" t="s">
        <v>42</v>
      </c>
      <c r="B34" t="s">
        <v>18</v>
      </c>
      <c r="C34" s="4">
        <f t="shared" si="0"/>
        <v>17230.997000000003</v>
      </c>
      <c r="D34" s="4">
        <v>7710.52</v>
      </c>
      <c r="E34" s="4">
        <v>5416.116</v>
      </c>
      <c r="F34" s="4">
        <v>555.249</v>
      </c>
      <c r="G34" s="4">
        <v>0</v>
      </c>
      <c r="H34" s="4">
        <v>938.941</v>
      </c>
      <c r="I34" s="4">
        <v>0</v>
      </c>
      <c r="J34" s="4">
        <v>3.843</v>
      </c>
      <c r="K34" s="4">
        <v>1277.362</v>
      </c>
      <c r="L34" s="4">
        <v>470.203</v>
      </c>
      <c r="M34" s="4">
        <v>858.763</v>
      </c>
    </row>
    <row r="35" spans="1:13" ht="12.75">
      <c r="A35" t="s">
        <v>42</v>
      </c>
      <c r="B35" t="s">
        <v>22</v>
      </c>
      <c r="C35" s="4">
        <f t="shared" si="0"/>
        <v>4285.46</v>
      </c>
      <c r="D35" s="4">
        <v>0</v>
      </c>
      <c r="E35" s="4">
        <v>0</v>
      </c>
      <c r="F35" s="4">
        <v>4285.46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ht="12.75">
      <c r="A36" s="5" t="s">
        <v>43</v>
      </c>
      <c r="C36" s="3">
        <f t="shared" si="0"/>
        <v>21516.457000000002</v>
      </c>
      <c r="D36" s="3">
        <f>+D34+D35</f>
        <v>7710.52</v>
      </c>
      <c r="E36" s="3">
        <f aca="true" t="shared" si="9" ref="E36:M36">+E34+E35</f>
        <v>5416.116</v>
      </c>
      <c r="F36" s="3">
        <f t="shared" si="9"/>
        <v>4840.709</v>
      </c>
      <c r="G36" s="3">
        <f t="shared" si="9"/>
        <v>0</v>
      </c>
      <c r="H36" s="3">
        <f t="shared" si="9"/>
        <v>938.941</v>
      </c>
      <c r="I36" s="3">
        <f t="shared" si="9"/>
        <v>0</v>
      </c>
      <c r="J36" s="3">
        <f t="shared" si="9"/>
        <v>3.843</v>
      </c>
      <c r="K36" s="3">
        <f t="shared" si="9"/>
        <v>1277.362</v>
      </c>
      <c r="L36" s="3">
        <f t="shared" si="9"/>
        <v>470.203</v>
      </c>
      <c r="M36" s="3">
        <f t="shared" si="9"/>
        <v>858.763</v>
      </c>
    </row>
    <row r="37" spans="1:13" ht="12.75">
      <c r="A37" t="s">
        <v>44</v>
      </c>
      <c r="B37" t="s">
        <v>45</v>
      </c>
      <c r="C37" s="4">
        <f t="shared" si="0"/>
        <v>39256.363999999994</v>
      </c>
      <c r="D37" s="4">
        <v>19680.833</v>
      </c>
      <c r="E37" s="4">
        <v>4751.766</v>
      </c>
      <c r="F37" s="4">
        <v>5594.193</v>
      </c>
      <c r="G37" s="4">
        <v>1875.047</v>
      </c>
      <c r="H37" s="4">
        <v>1730.595</v>
      </c>
      <c r="I37" s="4">
        <v>0</v>
      </c>
      <c r="J37" s="4">
        <v>0</v>
      </c>
      <c r="K37" s="4">
        <v>1153.139</v>
      </c>
      <c r="L37" s="4">
        <v>4470.791</v>
      </c>
      <c r="M37" s="4">
        <v>0</v>
      </c>
    </row>
    <row r="38" spans="1:13" ht="12.75">
      <c r="A38" t="s">
        <v>44</v>
      </c>
      <c r="B38" t="s">
        <v>18</v>
      </c>
      <c r="C38" s="4">
        <f t="shared" si="0"/>
        <v>44038.259999999995</v>
      </c>
      <c r="D38" s="4">
        <v>21060.594</v>
      </c>
      <c r="E38" s="4">
        <v>12162.318</v>
      </c>
      <c r="F38" s="4">
        <v>2283.11</v>
      </c>
      <c r="G38" s="4">
        <v>0</v>
      </c>
      <c r="H38" s="4">
        <v>2514.6</v>
      </c>
      <c r="I38" s="4">
        <v>0</v>
      </c>
      <c r="J38" s="4">
        <v>0</v>
      </c>
      <c r="K38" s="4">
        <v>3782.546</v>
      </c>
      <c r="L38" s="4">
        <v>1654.314</v>
      </c>
      <c r="M38" s="4">
        <v>580.778</v>
      </c>
    </row>
    <row r="39" spans="1:13" ht="12.75">
      <c r="A39" s="5" t="s">
        <v>46</v>
      </c>
      <c r="C39" s="3">
        <f t="shared" si="0"/>
        <v>83294.62400000001</v>
      </c>
      <c r="D39" s="3">
        <f>+D37+D38</f>
        <v>40741.426999999996</v>
      </c>
      <c r="E39" s="3">
        <f aca="true" t="shared" si="10" ref="E39:M39">+E37+E38</f>
        <v>16914.084</v>
      </c>
      <c r="F39" s="3">
        <f t="shared" si="10"/>
        <v>7877.303</v>
      </c>
      <c r="G39" s="3">
        <f t="shared" si="10"/>
        <v>1875.047</v>
      </c>
      <c r="H39" s="3">
        <f t="shared" si="10"/>
        <v>4245.195</v>
      </c>
      <c r="I39" s="3">
        <f t="shared" si="10"/>
        <v>0</v>
      </c>
      <c r="J39" s="3">
        <f t="shared" si="10"/>
        <v>0</v>
      </c>
      <c r="K39" s="3">
        <f t="shared" si="10"/>
        <v>4935.6849999999995</v>
      </c>
      <c r="L39" s="3">
        <f t="shared" si="10"/>
        <v>6125.1050000000005</v>
      </c>
      <c r="M39" s="3">
        <f t="shared" si="10"/>
        <v>580.778</v>
      </c>
    </row>
    <row r="40" spans="1:13" ht="12.75">
      <c r="A40" t="s">
        <v>47</v>
      </c>
      <c r="B40" t="s">
        <v>36</v>
      </c>
      <c r="C40" s="4">
        <f t="shared" si="0"/>
        <v>2888.6820000000002</v>
      </c>
      <c r="D40" s="4">
        <v>0</v>
      </c>
      <c r="E40" s="4">
        <v>68.203</v>
      </c>
      <c r="F40" s="4">
        <v>315.592</v>
      </c>
      <c r="G40" s="4">
        <v>240.42</v>
      </c>
      <c r="H40" s="4">
        <v>14.652</v>
      </c>
      <c r="I40" s="4">
        <v>0</v>
      </c>
      <c r="J40" s="4">
        <v>0</v>
      </c>
      <c r="K40" s="4">
        <v>46.709</v>
      </c>
      <c r="L40" s="4">
        <v>2203.106</v>
      </c>
      <c r="M40" s="4">
        <v>0</v>
      </c>
    </row>
    <row r="41" spans="1:13" ht="12.75">
      <c r="A41" t="s">
        <v>47</v>
      </c>
      <c r="B41" t="s">
        <v>18</v>
      </c>
      <c r="C41" s="4">
        <f t="shared" si="0"/>
        <v>63977.154</v>
      </c>
      <c r="D41" s="4">
        <v>23652.875</v>
      </c>
      <c r="E41" s="4">
        <v>10857.443</v>
      </c>
      <c r="F41" s="4">
        <v>20097.623</v>
      </c>
      <c r="G41" s="4">
        <v>0</v>
      </c>
      <c r="H41" s="4">
        <v>3497.553</v>
      </c>
      <c r="I41" s="4">
        <v>0</v>
      </c>
      <c r="J41" s="4">
        <v>0</v>
      </c>
      <c r="K41" s="4">
        <v>3815.854</v>
      </c>
      <c r="L41" s="4">
        <v>1372.194</v>
      </c>
      <c r="M41" s="4">
        <v>683.612</v>
      </c>
    </row>
    <row r="42" spans="1:13" ht="12.75">
      <c r="A42" s="5" t="s">
        <v>48</v>
      </c>
      <c r="C42" s="3">
        <f t="shared" si="0"/>
        <v>66865.836</v>
      </c>
      <c r="D42" s="3">
        <f>+D40+D41</f>
        <v>23652.875</v>
      </c>
      <c r="E42" s="3">
        <f aca="true" t="shared" si="11" ref="E42:M42">+E40+E41</f>
        <v>10925.645999999999</v>
      </c>
      <c r="F42" s="3">
        <f t="shared" si="11"/>
        <v>20413.215</v>
      </c>
      <c r="G42" s="3">
        <f t="shared" si="11"/>
        <v>240.42</v>
      </c>
      <c r="H42" s="3">
        <f t="shared" si="11"/>
        <v>3512.205</v>
      </c>
      <c r="I42" s="3">
        <f t="shared" si="11"/>
        <v>0</v>
      </c>
      <c r="J42" s="3">
        <f t="shared" si="11"/>
        <v>0</v>
      </c>
      <c r="K42" s="3">
        <f t="shared" si="11"/>
        <v>3862.5629999999996</v>
      </c>
      <c r="L42" s="3">
        <f t="shared" si="11"/>
        <v>3575.3</v>
      </c>
      <c r="M42" s="3">
        <f t="shared" si="11"/>
        <v>683.612</v>
      </c>
    </row>
    <row r="43" spans="1:13" ht="12.75">
      <c r="A43" t="s">
        <v>49</v>
      </c>
      <c r="B43" t="s">
        <v>18</v>
      </c>
      <c r="C43" s="4">
        <f t="shared" si="0"/>
        <v>563736.11</v>
      </c>
      <c r="D43" s="4">
        <v>248212.914</v>
      </c>
      <c r="E43" s="4">
        <v>101579.178</v>
      </c>
      <c r="F43" s="4">
        <v>87684.798</v>
      </c>
      <c r="G43" s="4">
        <v>0</v>
      </c>
      <c r="H43" s="4">
        <v>39705.259</v>
      </c>
      <c r="I43" s="4">
        <v>0</v>
      </c>
      <c r="J43" s="4">
        <v>5.648</v>
      </c>
      <c r="K43" s="4">
        <v>72011.222</v>
      </c>
      <c r="L43" s="4">
        <v>1413.308</v>
      </c>
      <c r="M43" s="4">
        <v>13123.783</v>
      </c>
    </row>
    <row r="44" spans="1:13" ht="12.75">
      <c r="A44" t="s">
        <v>49</v>
      </c>
      <c r="B44" t="s">
        <v>50</v>
      </c>
      <c r="C44" s="4">
        <f t="shared" si="0"/>
        <v>42685.11899999999</v>
      </c>
      <c r="D44" s="4">
        <v>7259.122</v>
      </c>
      <c r="E44" s="4">
        <v>15170.537</v>
      </c>
      <c r="F44" s="4">
        <v>11235.797</v>
      </c>
      <c r="G44" s="4">
        <v>236.04</v>
      </c>
      <c r="H44" s="4">
        <v>825.871</v>
      </c>
      <c r="I44" s="4">
        <v>0</v>
      </c>
      <c r="J44" s="4">
        <v>0</v>
      </c>
      <c r="K44" s="4">
        <v>394.797</v>
      </c>
      <c r="L44" s="4">
        <v>7254.253</v>
      </c>
      <c r="M44" s="4">
        <v>308.702</v>
      </c>
    </row>
    <row r="45" spans="1:13" ht="12.75">
      <c r="A45" t="s">
        <v>49</v>
      </c>
      <c r="B45" t="s">
        <v>25</v>
      </c>
      <c r="C45" s="4">
        <f t="shared" si="0"/>
        <v>25277.183999999997</v>
      </c>
      <c r="D45" s="4">
        <v>14296.426</v>
      </c>
      <c r="E45" s="4">
        <v>4898.143</v>
      </c>
      <c r="F45" s="4">
        <v>3669.633</v>
      </c>
      <c r="G45" s="4">
        <v>0</v>
      </c>
      <c r="H45" s="4">
        <v>1543.253</v>
      </c>
      <c r="I45" s="4">
        <v>0</v>
      </c>
      <c r="J45" s="4">
        <v>0</v>
      </c>
      <c r="K45" s="4">
        <v>869.729</v>
      </c>
      <c r="L45" s="4">
        <v>0</v>
      </c>
      <c r="M45" s="4">
        <v>0</v>
      </c>
    </row>
    <row r="46" spans="1:13" ht="12.75">
      <c r="A46" t="s">
        <v>49</v>
      </c>
      <c r="B46" t="s">
        <v>51</v>
      </c>
      <c r="C46" s="4">
        <f t="shared" si="0"/>
        <v>19351.91</v>
      </c>
      <c r="D46" s="4">
        <v>7473.881</v>
      </c>
      <c r="E46" s="4">
        <v>5275.886</v>
      </c>
      <c r="F46" s="4">
        <v>453.99</v>
      </c>
      <c r="G46" s="4">
        <v>0</v>
      </c>
      <c r="H46" s="4">
        <v>1276.797</v>
      </c>
      <c r="I46" s="4">
        <v>0</v>
      </c>
      <c r="J46" s="4">
        <v>0</v>
      </c>
      <c r="K46" s="4">
        <v>845.447</v>
      </c>
      <c r="L46" s="4">
        <v>4025.909</v>
      </c>
      <c r="M46" s="4">
        <v>0</v>
      </c>
    </row>
    <row r="47" spans="1:13" ht="12.75">
      <c r="A47" t="s">
        <v>49</v>
      </c>
      <c r="B47" t="s">
        <v>52</v>
      </c>
      <c r="C47" s="4">
        <f t="shared" si="0"/>
        <v>17347.229</v>
      </c>
      <c r="D47" s="4">
        <v>6437.222</v>
      </c>
      <c r="E47" s="4">
        <v>5514.089</v>
      </c>
      <c r="F47" s="4">
        <v>164.753</v>
      </c>
      <c r="G47" s="4">
        <v>0</v>
      </c>
      <c r="H47" s="4">
        <v>1765.182</v>
      </c>
      <c r="I47" s="4">
        <v>0</v>
      </c>
      <c r="J47" s="4">
        <v>0</v>
      </c>
      <c r="K47" s="4">
        <v>710.553</v>
      </c>
      <c r="L47" s="4">
        <v>2755.43</v>
      </c>
      <c r="M47" s="4">
        <v>0</v>
      </c>
    </row>
    <row r="48" spans="1:13" ht="12.75">
      <c r="A48" t="s">
        <v>49</v>
      </c>
      <c r="B48" t="s">
        <v>53</v>
      </c>
      <c r="C48" s="4">
        <f t="shared" si="0"/>
        <v>16981.841999999997</v>
      </c>
      <c r="D48" s="4">
        <v>3788.004</v>
      </c>
      <c r="E48" s="4">
        <v>1329.883</v>
      </c>
      <c r="F48" s="4">
        <v>4755.698</v>
      </c>
      <c r="G48" s="4">
        <v>0</v>
      </c>
      <c r="H48" s="4">
        <v>709.311</v>
      </c>
      <c r="I48" s="4">
        <v>0</v>
      </c>
      <c r="J48" s="4">
        <v>0</v>
      </c>
      <c r="K48" s="4">
        <v>47.211</v>
      </c>
      <c r="L48" s="4">
        <v>6089.507</v>
      </c>
      <c r="M48" s="4">
        <v>262.228</v>
      </c>
    </row>
    <row r="49" spans="1:13" ht="12.75">
      <c r="A49" t="s">
        <v>49</v>
      </c>
      <c r="B49" t="s">
        <v>22</v>
      </c>
      <c r="C49" s="4">
        <f t="shared" si="0"/>
        <v>40719.770000000004</v>
      </c>
      <c r="D49" s="4">
        <v>0</v>
      </c>
      <c r="E49" s="4">
        <v>19253.59</v>
      </c>
      <c r="F49" s="4">
        <v>21466.18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 ht="12.75">
      <c r="A50" s="5" t="s">
        <v>54</v>
      </c>
      <c r="C50" s="3">
        <f t="shared" si="0"/>
        <v>726099.1640000001</v>
      </c>
      <c r="D50" s="3">
        <f>+D43+D44+D45+D46+D47+D48+D49</f>
        <v>287467.569</v>
      </c>
      <c r="E50" s="3">
        <f aca="true" t="shared" si="12" ref="E50:M50">+E43+E44+E45+E46+E47+E48+E49</f>
        <v>153021.30599999998</v>
      </c>
      <c r="F50" s="3">
        <f t="shared" si="12"/>
        <v>129430.84900000002</v>
      </c>
      <c r="G50" s="3">
        <f t="shared" si="12"/>
        <v>236.04</v>
      </c>
      <c r="H50" s="3">
        <f t="shared" si="12"/>
        <v>45825.672999999995</v>
      </c>
      <c r="I50" s="3">
        <f t="shared" si="12"/>
        <v>0</v>
      </c>
      <c r="J50" s="3">
        <f t="shared" si="12"/>
        <v>5.648</v>
      </c>
      <c r="K50" s="3">
        <f t="shared" si="12"/>
        <v>74878.959</v>
      </c>
      <c r="L50" s="3">
        <f t="shared" si="12"/>
        <v>21538.407</v>
      </c>
      <c r="M50" s="3">
        <f t="shared" si="12"/>
        <v>13694.712999999998</v>
      </c>
    </row>
    <row r="51" spans="1:13" ht="12.75">
      <c r="A51" t="s">
        <v>55</v>
      </c>
      <c r="B51" t="s">
        <v>18</v>
      </c>
      <c r="C51" s="4">
        <f t="shared" si="0"/>
        <v>56905.085</v>
      </c>
      <c r="D51" s="4">
        <v>13121.506</v>
      </c>
      <c r="E51" s="4">
        <v>7703.977</v>
      </c>
      <c r="F51" s="4">
        <v>9244.919</v>
      </c>
      <c r="G51" s="4">
        <v>0</v>
      </c>
      <c r="H51" s="4">
        <v>2282.133</v>
      </c>
      <c r="I51" s="4">
        <v>0</v>
      </c>
      <c r="J51" s="4">
        <v>19956.227</v>
      </c>
      <c r="K51" s="4">
        <v>1655.882</v>
      </c>
      <c r="L51" s="4">
        <v>2660.301</v>
      </c>
      <c r="M51" s="4">
        <v>280.14</v>
      </c>
    </row>
    <row r="52" spans="1:13" ht="12.75">
      <c r="A52" s="5" t="s">
        <v>56</v>
      </c>
      <c r="C52" s="3">
        <f t="shared" si="0"/>
        <v>56905.085</v>
      </c>
      <c r="D52" s="3">
        <f>+D51</f>
        <v>13121.506</v>
      </c>
      <c r="E52" s="3">
        <f aca="true" t="shared" si="13" ref="E52:M52">+E51</f>
        <v>7703.977</v>
      </c>
      <c r="F52" s="3">
        <f t="shared" si="13"/>
        <v>9244.919</v>
      </c>
      <c r="G52" s="3">
        <f t="shared" si="13"/>
        <v>0</v>
      </c>
      <c r="H52" s="3">
        <f t="shared" si="13"/>
        <v>2282.133</v>
      </c>
      <c r="I52" s="3">
        <f t="shared" si="13"/>
        <v>0</v>
      </c>
      <c r="J52" s="3">
        <f t="shared" si="13"/>
        <v>19956.227</v>
      </c>
      <c r="K52" s="3">
        <f t="shared" si="13"/>
        <v>1655.882</v>
      </c>
      <c r="L52" s="3">
        <f t="shared" si="13"/>
        <v>2660.301</v>
      </c>
      <c r="M52" s="3">
        <f t="shared" si="13"/>
        <v>280.14</v>
      </c>
    </row>
    <row r="53" spans="1:13" ht="12.75">
      <c r="A53" t="s">
        <v>57</v>
      </c>
      <c r="B53" t="s">
        <v>58</v>
      </c>
      <c r="C53" s="4">
        <f t="shared" si="0"/>
        <v>5013.209</v>
      </c>
      <c r="D53" s="4">
        <v>0</v>
      </c>
      <c r="E53" s="4">
        <v>0</v>
      </c>
      <c r="F53" s="4">
        <v>0</v>
      </c>
      <c r="G53" s="4">
        <v>0</v>
      </c>
      <c r="H53" s="4">
        <v>308.308</v>
      </c>
      <c r="I53" s="4">
        <v>0</v>
      </c>
      <c r="J53" s="4">
        <v>0</v>
      </c>
      <c r="K53" s="4">
        <v>0</v>
      </c>
      <c r="L53" s="4">
        <v>4704.901</v>
      </c>
      <c r="M53" s="4">
        <v>0</v>
      </c>
    </row>
    <row r="54" spans="1:13" ht="12.75">
      <c r="A54" t="s">
        <v>57</v>
      </c>
      <c r="B54" t="s">
        <v>36</v>
      </c>
      <c r="C54" s="4">
        <f t="shared" si="0"/>
        <v>3476.649</v>
      </c>
      <c r="D54" s="4">
        <v>2278.329</v>
      </c>
      <c r="E54" s="4">
        <v>601.509</v>
      </c>
      <c r="F54" s="4">
        <v>7.873</v>
      </c>
      <c r="G54" s="4">
        <v>52.359</v>
      </c>
      <c r="H54" s="4">
        <v>408.191</v>
      </c>
      <c r="I54" s="4">
        <v>0</v>
      </c>
      <c r="J54" s="4">
        <v>0</v>
      </c>
      <c r="K54" s="4">
        <v>128.388</v>
      </c>
      <c r="L54" s="4">
        <v>0</v>
      </c>
      <c r="M54" s="4">
        <v>0</v>
      </c>
    </row>
    <row r="55" spans="1:13" ht="12.75">
      <c r="A55" t="s">
        <v>57</v>
      </c>
      <c r="B55" t="s">
        <v>18</v>
      </c>
      <c r="C55" s="4">
        <f t="shared" si="0"/>
        <v>29003.123</v>
      </c>
      <c r="D55" s="4">
        <v>15317.715</v>
      </c>
      <c r="E55" s="4">
        <v>5166.247</v>
      </c>
      <c r="F55" s="4">
        <v>2830.488</v>
      </c>
      <c r="G55" s="4">
        <v>0</v>
      </c>
      <c r="H55" s="4">
        <v>2458.659</v>
      </c>
      <c r="I55" s="4">
        <v>0</v>
      </c>
      <c r="J55" s="4">
        <v>0</v>
      </c>
      <c r="K55" s="4">
        <v>2465.288</v>
      </c>
      <c r="L55" s="4">
        <v>312.961</v>
      </c>
      <c r="M55" s="4">
        <v>451.765</v>
      </c>
    </row>
    <row r="56" spans="1:13" ht="12.75">
      <c r="A56" s="5" t="s">
        <v>59</v>
      </c>
      <c r="C56" s="3">
        <f t="shared" si="0"/>
        <v>37492.981</v>
      </c>
      <c r="D56" s="3">
        <f>+D53+D54+D55</f>
        <v>17596.044</v>
      </c>
      <c r="E56" s="3">
        <f aca="true" t="shared" si="14" ref="E56:M56">+E53+E54+E55</f>
        <v>5767.756</v>
      </c>
      <c r="F56" s="3">
        <f t="shared" si="14"/>
        <v>2838.361</v>
      </c>
      <c r="G56" s="3">
        <f t="shared" si="14"/>
        <v>52.359</v>
      </c>
      <c r="H56" s="3">
        <f t="shared" si="14"/>
        <v>3175.1580000000004</v>
      </c>
      <c r="I56" s="3">
        <f t="shared" si="14"/>
        <v>0</v>
      </c>
      <c r="J56" s="3">
        <f t="shared" si="14"/>
        <v>0</v>
      </c>
      <c r="K56" s="3">
        <f t="shared" si="14"/>
        <v>2593.676</v>
      </c>
      <c r="L56" s="3">
        <f t="shared" si="14"/>
        <v>5017.862</v>
      </c>
      <c r="M56" s="3">
        <f t="shared" si="14"/>
        <v>451.765</v>
      </c>
    </row>
    <row r="57" spans="1:13" ht="12.75">
      <c r="A57" t="s">
        <v>60</v>
      </c>
      <c r="B57" t="s">
        <v>61</v>
      </c>
      <c r="C57" s="4">
        <f t="shared" si="0"/>
        <v>13858.051</v>
      </c>
      <c r="D57" s="4">
        <v>4154.976</v>
      </c>
      <c r="E57" s="4">
        <v>1029.273</v>
      </c>
      <c r="F57" s="4">
        <v>1303.116</v>
      </c>
      <c r="G57" s="4">
        <v>93.384</v>
      </c>
      <c r="H57" s="4">
        <v>1164.569</v>
      </c>
      <c r="I57" s="4">
        <v>0</v>
      </c>
      <c r="J57" s="4">
        <v>1010.429</v>
      </c>
      <c r="K57" s="4">
        <v>226.032</v>
      </c>
      <c r="L57" s="4">
        <v>4876.272</v>
      </c>
      <c r="M57" s="4">
        <v>0</v>
      </c>
    </row>
    <row r="58" spans="1:13" ht="12.75">
      <c r="A58" t="s">
        <v>60</v>
      </c>
      <c r="B58" t="s">
        <v>62</v>
      </c>
      <c r="C58" s="4">
        <f t="shared" si="0"/>
        <v>8413.458</v>
      </c>
      <c r="D58" s="4">
        <v>1269.22</v>
      </c>
      <c r="E58" s="4">
        <v>682.146</v>
      </c>
      <c r="F58" s="4">
        <v>68.633</v>
      </c>
      <c r="G58" s="4">
        <v>0</v>
      </c>
      <c r="H58" s="4">
        <v>283.423</v>
      </c>
      <c r="I58" s="4">
        <v>0</v>
      </c>
      <c r="J58" s="4">
        <v>5355.66</v>
      </c>
      <c r="K58" s="4">
        <v>65.423</v>
      </c>
      <c r="L58" s="4">
        <v>688.953</v>
      </c>
      <c r="M58" s="4">
        <v>0</v>
      </c>
    </row>
    <row r="59" spans="1:13" ht="12.75">
      <c r="A59" t="s">
        <v>60</v>
      </c>
      <c r="B59" t="s">
        <v>63</v>
      </c>
      <c r="C59" s="4">
        <f t="shared" si="0"/>
        <v>20177.495</v>
      </c>
      <c r="D59" s="4">
        <v>1068.247</v>
      </c>
      <c r="E59" s="4">
        <v>3965.807</v>
      </c>
      <c r="F59" s="4">
        <v>3660.23</v>
      </c>
      <c r="G59" s="4">
        <v>0</v>
      </c>
      <c r="H59" s="4">
        <v>176.411</v>
      </c>
      <c r="I59" s="4">
        <v>0</v>
      </c>
      <c r="J59" s="4">
        <v>3944.334</v>
      </c>
      <c r="K59" s="4">
        <v>1041.627</v>
      </c>
      <c r="L59" s="4">
        <v>6320.839</v>
      </c>
      <c r="M59" s="4">
        <v>0</v>
      </c>
    </row>
    <row r="60" spans="1:13" ht="12.75">
      <c r="A60" t="s">
        <v>60</v>
      </c>
      <c r="B60" t="s">
        <v>18</v>
      </c>
      <c r="C60" s="4">
        <f t="shared" si="0"/>
        <v>217875.88700000002</v>
      </c>
      <c r="D60" s="4">
        <v>79777.953</v>
      </c>
      <c r="E60" s="4">
        <v>34096.445</v>
      </c>
      <c r="F60" s="4">
        <v>76623.674</v>
      </c>
      <c r="G60" s="4">
        <v>0</v>
      </c>
      <c r="H60" s="4">
        <v>9830.798</v>
      </c>
      <c r="I60" s="4">
        <v>0</v>
      </c>
      <c r="J60" s="4">
        <v>1147.79</v>
      </c>
      <c r="K60" s="4">
        <v>13580.249</v>
      </c>
      <c r="L60" s="4">
        <v>989.642</v>
      </c>
      <c r="M60" s="4">
        <v>1829.336</v>
      </c>
    </row>
    <row r="61" spans="1:13" ht="12.75">
      <c r="A61" t="s">
        <v>60</v>
      </c>
      <c r="B61" t="s">
        <v>22</v>
      </c>
      <c r="C61" s="4">
        <f t="shared" si="0"/>
        <v>37788.71</v>
      </c>
      <c r="D61" s="4">
        <v>0</v>
      </c>
      <c r="E61" s="4">
        <v>1152.06</v>
      </c>
      <c r="F61" s="4">
        <v>36636.65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ht="12.75">
      <c r="A62" s="5" t="s">
        <v>64</v>
      </c>
      <c r="C62" s="3">
        <f t="shared" si="0"/>
        <v>298113.601</v>
      </c>
      <c r="D62" s="3">
        <f>+D57+D58+D59+D60+D61</f>
        <v>86270.396</v>
      </c>
      <c r="E62" s="3">
        <f aca="true" t="shared" si="15" ref="E62:M62">+E57+E58+E59+E60+E61</f>
        <v>40925.731</v>
      </c>
      <c r="F62" s="3">
        <f t="shared" si="15"/>
        <v>118292.30300000001</v>
      </c>
      <c r="G62" s="3">
        <f t="shared" si="15"/>
        <v>93.384</v>
      </c>
      <c r="H62" s="3">
        <f t="shared" si="15"/>
        <v>11455.201000000001</v>
      </c>
      <c r="I62" s="3">
        <f t="shared" si="15"/>
        <v>0</v>
      </c>
      <c r="J62" s="3">
        <f t="shared" si="15"/>
        <v>11458.213</v>
      </c>
      <c r="K62" s="3">
        <f t="shared" si="15"/>
        <v>14913.331</v>
      </c>
      <c r="L62" s="3">
        <f t="shared" si="15"/>
        <v>12875.706</v>
      </c>
      <c r="M62" s="3">
        <f t="shared" si="15"/>
        <v>1829.336</v>
      </c>
    </row>
    <row r="63" spans="1:13" ht="12.75">
      <c r="A63" t="s">
        <v>65</v>
      </c>
      <c r="B63" t="s">
        <v>66</v>
      </c>
      <c r="C63" s="4">
        <f t="shared" si="0"/>
        <v>7930.367</v>
      </c>
      <c r="D63" s="4">
        <v>0</v>
      </c>
      <c r="E63" s="4">
        <v>0</v>
      </c>
      <c r="F63" s="4">
        <v>0</v>
      </c>
      <c r="G63" s="4">
        <v>0</v>
      </c>
      <c r="H63" s="4">
        <v>287.919</v>
      </c>
      <c r="I63" s="4">
        <v>0</v>
      </c>
      <c r="J63" s="4">
        <v>0</v>
      </c>
      <c r="K63" s="4">
        <v>234.309</v>
      </c>
      <c r="L63" s="4">
        <v>7408.139</v>
      </c>
      <c r="M63" s="4">
        <v>0</v>
      </c>
    </row>
    <row r="64" spans="1:13" ht="12.75">
      <c r="A64" t="s">
        <v>65</v>
      </c>
      <c r="B64" t="s">
        <v>18</v>
      </c>
      <c r="C64" s="4">
        <f t="shared" si="0"/>
        <v>56159.062999999995</v>
      </c>
      <c r="D64" s="4">
        <v>26000.871</v>
      </c>
      <c r="E64" s="4">
        <v>13545.244</v>
      </c>
      <c r="F64" s="4">
        <v>7773.633</v>
      </c>
      <c r="G64" s="4">
        <v>0</v>
      </c>
      <c r="H64" s="4">
        <v>3093.272</v>
      </c>
      <c r="I64" s="4">
        <v>0</v>
      </c>
      <c r="J64" s="4">
        <v>0</v>
      </c>
      <c r="K64" s="4">
        <v>4287.573</v>
      </c>
      <c r="L64" s="4">
        <v>8.326</v>
      </c>
      <c r="M64" s="4">
        <v>1450.144</v>
      </c>
    </row>
    <row r="65" spans="1:13" ht="12.75">
      <c r="A65" s="5" t="s">
        <v>67</v>
      </c>
      <c r="C65" s="3">
        <f t="shared" si="0"/>
        <v>64089.42999999999</v>
      </c>
      <c r="D65" s="3">
        <f>+D63+D64</f>
        <v>26000.871</v>
      </c>
      <c r="E65" s="3">
        <f aca="true" t="shared" si="16" ref="E65:M65">+E63+E64</f>
        <v>13545.244</v>
      </c>
      <c r="F65" s="3">
        <f t="shared" si="16"/>
        <v>7773.633</v>
      </c>
      <c r="G65" s="3">
        <f t="shared" si="16"/>
        <v>0</v>
      </c>
      <c r="H65" s="3">
        <f t="shared" si="16"/>
        <v>3381.191</v>
      </c>
      <c r="I65" s="3">
        <f t="shared" si="16"/>
        <v>0</v>
      </c>
      <c r="J65" s="3">
        <f t="shared" si="16"/>
        <v>0</v>
      </c>
      <c r="K65" s="3">
        <f t="shared" si="16"/>
        <v>4521.8820000000005</v>
      </c>
      <c r="L65" s="3">
        <f t="shared" si="16"/>
        <v>7416.465</v>
      </c>
      <c r="M65" s="3">
        <f t="shared" si="16"/>
        <v>1450.144</v>
      </c>
    </row>
    <row r="66" spans="1:13" ht="12.75">
      <c r="A66" t="s">
        <v>68</v>
      </c>
      <c r="B66" t="s">
        <v>69</v>
      </c>
      <c r="C66" s="4">
        <f t="shared" si="0"/>
        <v>8376.938</v>
      </c>
      <c r="D66" s="4">
        <v>0</v>
      </c>
      <c r="E66" s="4">
        <v>705.649</v>
      </c>
      <c r="F66" s="4">
        <v>69.67</v>
      </c>
      <c r="G66" s="4">
        <v>0</v>
      </c>
      <c r="H66" s="4">
        <v>1.68</v>
      </c>
      <c r="I66" s="4">
        <v>0</v>
      </c>
      <c r="J66" s="4">
        <v>4490.911</v>
      </c>
      <c r="K66" s="4">
        <v>75.609</v>
      </c>
      <c r="L66" s="4">
        <v>2927.751</v>
      </c>
      <c r="M66" s="4">
        <v>105.668</v>
      </c>
    </row>
    <row r="67" spans="1:13" ht="12.75">
      <c r="A67" t="s">
        <v>68</v>
      </c>
      <c r="B67" t="s">
        <v>25</v>
      </c>
      <c r="C67" s="4">
        <f t="shared" si="0"/>
        <v>3473.6069999999995</v>
      </c>
      <c r="D67" s="4">
        <v>1981.008</v>
      </c>
      <c r="E67" s="4">
        <v>964.503</v>
      </c>
      <c r="F67" s="4">
        <v>319.526</v>
      </c>
      <c r="G67" s="4">
        <v>0</v>
      </c>
      <c r="H67" s="4">
        <v>80.691</v>
      </c>
      <c r="I67" s="4">
        <v>0</v>
      </c>
      <c r="J67" s="4">
        <v>0</v>
      </c>
      <c r="K67" s="4">
        <v>127.879</v>
      </c>
      <c r="L67" s="4">
        <v>0</v>
      </c>
      <c r="M67" s="4">
        <v>0</v>
      </c>
    </row>
    <row r="68" spans="1:13" ht="12.75">
      <c r="A68" t="s">
        <v>68</v>
      </c>
      <c r="B68" t="s">
        <v>18</v>
      </c>
      <c r="C68" s="4">
        <f t="shared" si="0"/>
        <v>66200.021</v>
      </c>
      <c r="D68" s="4">
        <v>30556.076</v>
      </c>
      <c r="E68" s="4">
        <v>12269.322</v>
      </c>
      <c r="F68" s="4">
        <v>11767.643</v>
      </c>
      <c r="G68" s="4">
        <v>0</v>
      </c>
      <c r="H68" s="4">
        <v>3337.288</v>
      </c>
      <c r="I68" s="4">
        <v>0</v>
      </c>
      <c r="J68" s="4">
        <v>2224.254</v>
      </c>
      <c r="K68" s="4">
        <v>4522.071</v>
      </c>
      <c r="L68" s="4">
        <v>1024.324</v>
      </c>
      <c r="M68" s="4">
        <v>499.043</v>
      </c>
    </row>
    <row r="69" spans="1:13" ht="12.75">
      <c r="A69" s="5" t="s">
        <v>70</v>
      </c>
      <c r="C69" s="3">
        <f t="shared" si="0"/>
        <v>78050.56599999999</v>
      </c>
      <c r="D69" s="3">
        <f>+D66+D67+D68</f>
        <v>32537.084000000003</v>
      </c>
      <c r="E69" s="3">
        <f aca="true" t="shared" si="17" ref="E69:M69">+E66+E67+E68</f>
        <v>13939.474</v>
      </c>
      <c r="F69" s="3">
        <f t="shared" si="17"/>
        <v>12156.839</v>
      </c>
      <c r="G69" s="3">
        <f t="shared" si="17"/>
        <v>0</v>
      </c>
      <c r="H69" s="3">
        <f t="shared" si="17"/>
        <v>3419.659</v>
      </c>
      <c r="I69" s="3">
        <f t="shared" si="17"/>
        <v>0</v>
      </c>
      <c r="J69" s="3">
        <f t="shared" si="17"/>
        <v>6715.165</v>
      </c>
      <c r="K69" s="3">
        <f t="shared" si="17"/>
        <v>4725.559</v>
      </c>
      <c r="L69" s="3">
        <f t="shared" si="17"/>
        <v>3952.0750000000003</v>
      </c>
      <c r="M69" s="3">
        <f t="shared" si="17"/>
        <v>604.711</v>
      </c>
    </row>
    <row r="70" spans="3:13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5" t="s">
        <v>71</v>
      </c>
      <c r="C71" s="3">
        <f>+C7+C10+C14+C18+C20+C22+C26+C31+C34+C38+C41+C43+C51+C55+C60+C64+C68</f>
        <v>1660687.792</v>
      </c>
      <c r="D71" s="3">
        <f aca="true" t="shared" si="18" ref="D71:M71">+D7+D10+D14+D18+D20+D22+D26+D31+D34+D38+D41+D43+D51+D55+D60+D64+D68</f>
        <v>676259.306</v>
      </c>
      <c r="E71" s="3">
        <f t="shared" si="18"/>
        <v>309694.698</v>
      </c>
      <c r="F71" s="3">
        <f t="shared" si="18"/>
        <v>363556.40099999995</v>
      </c>
      <c r="G71" s="3">
        <f t="shared" si="18"/>
        <v>0</v>
      </c>
      <c r="H71" s="3">
        <f t="shared" si="18"/>
        <v>96960.35699999999</v>
      </c>
      <c r="I71" s="3">
        <f t="shared" si="18"/>
        <v>0</v>
      </c>
      <c r="J71" s="3">
        <f t="shared" si="18"/>
        <v>28023.629</v>
      </c>
      <c r="K71" s="3">
        <f t="shared" si="18"/>
        <v>138575.03699999998</v>
      </c>
      <c r="L71" s="3">
        <f t="shared" si="18"/>
        <v>20929.992</v>
      </c>
      <c r="M71" s="3">
        <f t="shared" si="18"/>
        <v>26688.372</v>
      </c>
    </row>
    <row r="72" spans="1:13" ht="12.75">
      <c r="A72" s="5" t="s">
        <v>72</v>
      </c>
      <c r="C72" s="3">
        <f>+C9+C13+C17+C24+C25+C29+C30+C37+C40+C44+C45+C46+C47+C48+C53+C54+C57+C58+C59+C63+C66+C67</f>
        <v>749938.2879999998</v>
      </c>
      <c r="D72" s="3">
        <f aca="true" t="shared" si="19" ref="D72:M72">+D9+D13+D17+D24+D25+D29+D30+D37+D40+D44+D45+D46+D47+D48+D53+D54+D57+D58+D59+D63+D66+D67</f>
        <v>297413.098</v>
      </c>
      <c r="E72" s="3">
        <f t="shared" si="19"/>
        <v>138068.985</v>
      </c>
      <c r="F72" s="3">
        <f t="shared" si="19"/>
        <v>156097.21500000003</v>
      </c>
      <c r="G72" s="3">
        <f t="shared" si="19"/>
        <v>16577.113999999998</v>
      </c>
      <c r="H72" s="3">
        <f t="shared" si="19"/>
        <v>36528.047000000006</v>
      </c>
      <c r="I72" s="3">
        <f t="shared" si="19"/>
        <v>0</v>
      </c>
      <c r="J72" s="3">
        <f t="shared" si="19"/>
        <v>14801.333999999999</v>
      </c>
      <c r="K72" s="3">
        <f t="shared" si="19"/>
        <v>20961.288</v>
      </c>
      <c r="L72" s="3">
        <f t="shared" si="19"/>
        <v>64455.501000000004</v>
      </c>
      <c r="M72" s="3">
        <f t="shared" si="19"/>
        <v>5035.706</v>
      </c>
    </row>
    <row r="73" spans="1:13" ht="12.75">
      <c r="A73" s="5" t="s">
        <v>73</v>
      </c>
      <c r="C73" s="3">
        <f>+C11+C15+C27+C32+C35+C49+C61</f>
        <v>231881.16999999995</v>
      </c>
      <c r="D73" s="3">
        <f aca="true" t="shared" si="20" ref="D73:M73">+D11+D15+D27+D32+D35+D49+D61</f>
        <v>0</v>
      </c>
      <c r="E73" s="3">
        <f t="shared" si="20"/>
        <v>30600.38</v>
      </c>
      <c r="F73" s="3">
        <f t="shared" si="20"/>
        <v>201280.78999999998</v>
      </c>
      <c r="G73" s="3">
        <f t="shared" si="20"/>
        <v>0</v>
      </c>
      <c r="H73" s="3">
        <f t="shared" si="20"/>
        <v>0</v>
      </c>
      <c r="I73" s="3">
        <f t="shared" si="20"/>
        <v>0</v>
      </c>
      <c r="J73" s="3">
        <f t="shared" si="20"/>
        <v>0</v>
      </c>
      <c r="K73" s="3">
        <f t="shared" si="20"/>
        <v>0</v>
      </c>
      <c r="L73" s="3">
        <f t="shared" si="20"/>
        <v>0</v>
      </c>
      <c r="M73" s="3">
        <f t="shared" si="20"/>
        <v>0</v>
      </c>
    </row>
    <row r="74" spans="1:13" ht="12.75">
      <c r="A74" s="5" t="s">
        <v>74</v>
      </c>
      <c r="C74" s="3">
        <f>+C8+C12+C16+C19+C21+C23+C28+C33+C36+C39+C42+C50+C52+C56+C62+C65+C69</f>
        <v>2642507.25</v>
      </c>
      <c r="D74" s="3">
        <f aca="true" t="shared" si="21" ref="D74:M74">+D8+D12+D16+D19+D21+D23+D28+D33+D36+D39+D42+D50+D52+D56+D62+D65+D69</f>
        <v>973672.4040000001</v>
      </c>
      <c r="E74" s="3">
        <f t="shared" si="21"/>
        <v>478364.0630000001</v>
      </c>
      <c r="F74" s="3">
        <f t="shared" si="21"/>
        <v>720934.4060000002</v>
      </c>
      <c r="G74" s="3">
        <f t="shared" si="21"/>
        <v>16577.113999999998</v>
      </c>
      <c r="H74" s="3">
        <f t="shared" si="21"/>
        <v>133488.404</v>
      </c>
      <c r="I74" s="3">
        <f t="shared" si="21"/>
        <v>0</v>
      </c>
      <c r="J74" s="3">
        <f t="shared" si="21"/>
        <v>42824.962999999996</v>
      </c>
      <c r="K74" s="3">
        <f t="shared" si="21"/>
        <v>159536.32500000004</v>
      </c>
      <c r="L74" s="3">
        <f t="shared" si="21"/>
        <v>85385.493</v>
      </c>
      <c r="M74" s="3">
        <f t="shared" si="21"/>
        <v>31724.077999999998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65">
      <selection activeCell="B80" sqref="B80"/>
    </sheetView>
  </sheetViews>
  <sheetFormatPr defaultColWidth="11.421875" defaultRowHeight="12.75"/>
  <cols>
    <col min="1" max="1" width="22.421875" style="0" customWidth="1"/>
    <col min="2" max="2" width="33.7109375" style="0" customWidth="1"/>
    <col min="9" max="9" width="10.421875" style="0" customWidth="1"/>
    <col min="10" max="10" width="8.8515625" style="0" customWidth="1"/>
    <col min="11" max="11" width="9.140625" style="0" customWidth="1"/>
    <col min="12" max="12" width="11.00390625" style="0" customWidth="1"/>
    <col min="13" max="13" width="9.8515625" style="0" customWidth="1"/>
  </cols>
  <sheetData>
    <row r="1" ht="12.75">
      <c r="A1" s="5" t="s">
        <v>0</v>
      </c>
    </row>
    <row r="2" ht="12.75">
      <c r="A2" s="5" t="s">
        <v>1</v>
      </c>
    </row>
    <row r="3" ht="12.75">
      <c r="A3" s="5"/>
    </row>
    <row r="4" ht="12.75">
      <c r="A4" s="5" t="s">
        <v>75</v>
      </c>
    </row>
    <row r="6" spans="1:13" ht="12.75">
      <c r="A6" s="5" t="s">
        <v>4</v>
      </c>
      <c r="B6" s="5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</row>
    <row r="7" spans="1:13" ht="12.75">
      <c r="A7" t="s">
        <v>17</v>
      </c>
      <c r="B7" t="s">
        <v>18</v>
      </c>
      <c r="C7" s="4">
        <f>SUM(D7:M7)</f>
        <v>25471</v>
      </c>
      <c r="D7" s="4">
        <v>21151</v>
      </c>
      <c r="E7" s="4">
        <v>3231</v>
      </c>
      <c r="F7" s="4">
        <v>107</v>
      </c>
      <c r="G7" s="4">
        <v>0</v>
      </c>
      <c r="H7" s="4">
        <v>15</v>
      </c>
      <c r="I7" s="4">
        <v>0</v>
      </c>
      <c r="J7" s="4">
        <v>26</v>
      </c>
      <c r="K7" s="4">
        <v>451</v>
      </c>
      <c r="L7" s="4">
        <v>382</v>
      </c>
      <c r="M7" s="4">
        <v>108</v>
      </c>
    </row>
    <row r="8" spans="1:13" ht="12.75">
      <c r="A8" s="5" t="s">
        <v>19</v>
      </c>
      <c r="C8" s="3">
        <f aca="true" t="shared" si="0" ref="C8:C69">SUM(D8:M8)</f>
        <v>25471</v>
      </c>
      <c r="D8" s="3">
        <f>+D7</f>
        <v>21151</v>
      </c>
      <c r="E8" s="3">
        <f aca="true" t="shared" si="1" ref="E8:M8">+E7</f>
        <v>3231</v>
      </c>
      <c r="F8" s="3">
        <f t="shared" si="1"/>
        <v>107</v>
      </c>
      <c r="G8" s="3">
        <f t="shared" si="1"/>
        <v>0</v>
      </c>
      <c r="H8" s="3">
        <f t="shared" si="1"/>
        <v>15</v>
      </c>
      <c r="I8" s="3">
        <f t="shared" si="1"/>
        <v>0</v>
      </c>
      <c r="J8" s="3">
        <f t="shared" si="1"/>
        <v>26</v>
      </c>
      <c r="K8" s="3">
        <f t="shared" si="1"/>
        <v>451</v>
      </c>
      <c r="L8" s="3">
        <f t="shared" si="1"/>
        <v>382</v>
      </c>
      <c r="M8" s="3">
        <f t="shared" si="1"/>
        <v>108</v>
      </c>
    </row>
    <row r="9" spans="1:13" ht="12.75">
      <c r="A9" t="s">
        <v>20</v>
      </c>
      <c r="B9" t="s">
        <v>21</v>
      </c>
      <c r="C9" s="4">
        <f t="shared" si="0"/>
        <v>47597</v>
      </c>
      <c r="D9" s="4">
        <v>42206</v>
      </c>
      <c r="E9" s="4">
        <v>4338</v>
      </c>
      <c r="F9" s="4">
        <v>58</v>
      </c>
      <c r="G9" s="4">
        <v>1</v>
      </c>
      <c r="H9" s="4">
        <v>1</v>
      </c>
      <c r="I9" s="4">
        <v>0</v>
      </c>
      <c r="J9" s="4">
        <v>0</v>
      </c>
      <c r="K9" s="4">
        <v>449</v>
      </c>
      <c r="L9" s="4">
        <v>0</v>
      </c>
      <c r="M9" s="4">
        <v>544</v>
      </c>
    </row>
    <row r="10" spans="1:13" ht="12.75">
      <c r="A10" t="s">
        <v>20</v>
      </c>
      <c r="B10" t="s">
        <v>18</v>
      </c>
      <c r="C10" s="4">
        <f t="shared" si="0"/>
        <v>2487</v>
      </c>
      <c r="D10" s="4">
        <v>1814</v>
      </c>
      <c r="E10" s="4">
        <v>200</v>
      </c>
      <c r="F10" s="4">
        <v>13</v>
      </c>
      <c r="G10" s="4">
        <v>0</v>
      </c>
      <c r="H10" s="4">
        <v>9</v>
      </c>
      <c r="I10" s="4">
        <v>0</v>
      </c>
      <c r="J10" s="4">
        <v>27</v>
      </c>
      <c r="K10" s="4">
        <v>85</v>
      </c>
      <c r="L10" s="4">
        <v>325</v>
      </c>
      <c r="M10" s="4">
        <v>14</v>
      </c>
    </row>
    <row r="11" spans="1:13" ht="12.75">
      <c r="A11" t="s">
        <v>20</v>
      </c>
      <c r="B11" t="s">
        <v>22</v>
      </c>
      <c r="C11" s="4">
        <f t="shared" si="0"/>
        <v>5</v>
      </c>
      <c r="D11" s="4">
        <v>0</v>
      </c>
      <c r="E11" s="4">
        <v>4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ht="12.75">
      <c r="A12" s="5" t="s">
        <v>23</v>
      </c>
      <c r="C12" s="3">
        <f t="shared" si="0"/>
        <v>50089</v>
      </c>
      <c r="D12" s="3">
        <f>+D9+D10+D11</f>
        <v>44020</v>
      </c>
      <c r="E12" s="3">
        <f aca="true" t="shared" si="2" ref="E12:M12">+E9+E10+E11</f>
        <v>4542</v>
      </c>
      <c r="F12" s="3">
        <f t="shared" si="2"/>
        <v>72</v>
      </c>
      <c r="G12" s="3">
        <f t="shared" si="2"/>
        <v>1</v>
      </c>
      <c r="H12" s="3">
        <f t="shared" si="2"/>
        <v>10</v>
      </c>
      <c r="I12" s="3">
        <f t="shared" si="2"/>
        <v>0</v>
      </c>
      <c r="J12" s="3">
        <f t="shared" si="2"/>
        <v>27</v>
      </c>
      <c r="K12" s="3">
        <f t="shared" si="2"/>
        <v>534</v>
      </c>
      <c r="L12" s="3">
        <f t="shared" si="2"/>
        <v>325</v>
      </c>
      <c r="M12" s="3">
        <f t="shared" si="2"/>
        <v>558</v>
      </c>
    </row>
    <row r="13" spans="1:13" ht="12.75">
      <c r="A13" t="s">
        <v>24</v>
      </c>
      <c r="B13" t="s">
        <v>25</v>
      </c>
      <c r="C13" s="4">
        <f t="shared" si="0"/>
        <v>1797</v>
      </c>
      <c r="D13" s="4">
        <v>1561</v>
      </c>
      <c r="E13" s="4">
        <v>176</v>
      </c>
      <c r="F13" s="4">
        <v>9</v>
      </c>
      <c r="G13" s="4">
        <v>0</v>
      </c>
      <c r="H13" s="4">
        <v>2</v>
      </c>
      <c r="I13" s="4">
        <v>0</v>
      </c>
      <c r="J13" s="4">
        <v>0</v>
      </c>
      <c r="K13" s="4">
        <v>49</v>
      </c>
      <c r="L13" s="4">
        <v>0</v>
      </c>
      <c r="M13" s="4">
        <v>0</v>
      </c>
    </row>
    <row r="14" spans="1:13" ht="12.75">
      <c r="A14" t="s">
        <v>24</v>
      </c>
      <c r="B14" t="s">
        <v>18</v>
      </c>
      <c r="C14" s="4">
        <f t="shared" si="0"/>
        <v>12579</v>
      </c>
      <c r="D14" s="4">
        <v>10651</v>
      </c>
      <c r="E14" s="4">
        <v>1242</v>
      </c>
      <c r="F14" s="4">
        <v>81</v>
      </c>
      <c r="G14" s="4">
        <v>0</v>
      </c>
      <c r="H14" s="4">
        <v>16</v>
      </c>
      <c r="I14" s="4">
        <v>0</v>
      </c>
      <c r="J14" s="4">
        <v>0</v>
      </c>
      <c r="K14" s="4">
        <v>296</v>
      </c>
      <c r="L14" s="4">
        <v>270</v>
      </c>
      <c r="M14" s="4">
        <v>23</v>
      </c>
    </row>
    <row r="15" spans="1:13" ht="12.75">
      <c r="A15" t="s">
        <v>24</v>
      </c>
      <c r="B15" t="s">
        <v>22</v>
      </c>
      <c r="C15" s="4">
        <f t="shared" si="0"/>
        <v>3</v>
      </c>
      <c r="D15" s="4">
        <v>0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2.75">
      <c r="A16" s="5" t="s">
        <v>26</v>
      </c>
      <c r="C16" s="3">
        <f t="shared" si="0"/>
        <v>14379</v>
      </c>
      <c r="D16" s="3">
        <f>+D13+D14+D15</f>
        <v>12212</v>
      </c>
      <c r="E16" s="3">
        <f aca="true" t="shared" si="3" ref="E16:M16">+E13+E14+E15</f>
        <v>1421</v>
      </c>
      <c r="F16" s="3">
        <f t="shared" si="3"/>
        <v>90</v>
      </c>
      <c r="G16" s="3">
        <f t="shared" si="3"/>
        <v>0</v>
      </c>
      <c r="H16" s="3">
        <f t="shared" si="3"/>
        <v>18</v>
      </c>
      <c r="I16" s="3">
        <f t="shared" si="3"/>
        <v>0</v>
      </c>
      <c r="J16" s="3">
        <f t="shared" si="3"/>
        <v>0</v>
      </c>
      <c r="K16" s="3">
        <f t="shared" si="3"/>
        <v>345</v>
      </c>
      <c r="L16" s="3">
        <f t="shared" si="3"/>
        <v>270</v>
      </c>
      <c r="M16" s="3">
        <f t="shared" si="3"/>
        <v>23</v>
      </c>
    </row>
    <row r="17" spans="1:13" ht="12.75">
      <c r="A17" t="s">
        <v>27</v>
      </c>
      <c r="B17" t="s">
        <v>28</v>
      </c>
      <c r="C17" s="4">
        <f t="shared" si="0"/>
        <v>5232</v>
      </c>
      <c r="D17" s="4">
        <v>2545</v>
      </c>
      <c r="E17" s="4">
        <v>615</v>
      </c>
      <c r="F17" s="4">
        <v>634</v>
      </c>
      <c r="G17" s="4">
        <v>0</v>
      </c>
      <c r="H17" s="4">
        <v>4</v>
      </c>
      <c r="I17" s="4">
        <v>0</v>
      </c>
      <c r="J17" s="4">
        <v>0</v>
      </c>
      <c r="K17" s="4">
        <v>88</v>
      </c>
      <c r="L17" s="4">
        <v>1346</v>
      </c>
      <c r="M17" s="4">
        <v>0</v>
      </c>
    </row>
    <row r="18" spans="1:13" ht="12.75">
      <c r="A18" t="s">
        <v>27</v>
      </c>
      <c r="B18" t="s">
        <v>18</v>
      </c>
      <c r="C18" s="4">
        <f t="shared" si="0"/>
        <v>17090</v>
      </c>
      <c r="D18" s="4">
        <v>14261</v>
      </c>
      <c r="E18" s="4">
        <v>2194</v>
      </c>
      <c r="F18" s="4">
        <v>110</v>
      </c>
      <c r="G18" s="4">
        <v>0</v>
      </c>
      <c r="H18" s="4">
        <v>5</v>
      </c>
      <c r="I18" s="4">
        <v>0</v>
      </c>
      <c r="J18" s="4">
        <v>9</v>
      </c>
      <c r="K18" s="4">
        <v>337</v>
      </c>
      <c r="L18" s="4">
        <v>77</v>
      </c>
      <c r="M18" s="4">
        <v>97</v>
      </c>
    </row>
    <row r="19" spans="1:13" ht="12.75">
      <c r="A19" s="5" t="s">
        <v>29</v>
      </c>
      <c r="C19" s="3">
        <f t="shared" si="0"/>
        <v>22322</v>
      </c>
      <c r="D19" s="3">
        <f>+D17+D18</f>
        <v>16806</v>
      </c>
      <c r="E19" s="3">
        <f aca="true" t="shared" si="4" ref="E19:M19">+E17+E18</f>
        <v>2809</v>
      </c>
      <c r="F19" s="3">
        <f t="shared" si="4"/>
        <v>744</v>
      </c>
      <c r="G19" s="3">
        <f t="shared" si="4"/>
        <v>0</v>
      </c>
      <c r="H19" s="3">
        <f t="shared" si="4"/>
        <v>9</v>
      </c>
      <c r="I19" s="3">
        <f t="shared" si="4"/>
        <v>0</v>
      </c>
      <c r="J19" s="3">
        <f t="shared" si="4"/>
        <v>9</v>
      </c>
      <c r="K19" s="3">
        <f t="shared" si="4"/>
        <v>425</v>
      </c>
      <c r="L19" s="3">
        <f t="shared" si="4"/>
        <v>1423</v>
      </c>
      <c r="M19" s="3">
        <f t="shared" si="4"/>
        <v>97</v>
      </c>
    </row>
    <row r="20" spans="1:13" ht="12.75">
      <c r="A20" t="s">
        <v>30</v>
      </c>
      <c r="B20" t="s">
        <v>18</v>
      </c>
      <c r="C20" s="4">
        <f t="shared" si="0"/>
        <v>8077</v>
      </c>
      <c r="D20" s="4">
        <v>6367</v>
      </c>
      <c r="E20" s="4">
        <v>774</v>
      </c>
      <c r="F20" s="4">
        <v>15</v>
      </c>
      <c r="G20" s="4">
        <v>0</v>
      </c>
      <c r="H20" s="4">
        <v>9</v>
      </c>
      <c r="I20" s="4">
        <v>0</v>
      </c>
      <c r="J20" s="4">
        <v>2</v>
      </c>
      <c r="K20" s="4">
        <v>233</v>
      </c>
      <c r="L20" s="4">
        <v>664</v>
      </c>
      <c r="M20" s="4">
        <v>13</v>
      </c>
    </row>
    <row r="21" spans="1:13" ht="12.75">
      <c r="A21" s="5" t="s">
        <v>31</v>
      </c>
      <c r="C21" s="3">
        <f t="shared" si="0"/>
        <v>8077</v>
      </c>
      <c r="D21" s="3">
        <f>+D20</f>
        <v>6367</v>
      </c>
      <c r="E21" s="3">
        <f aca="true" t="shared" si="5" ref="E21:M21">+E20</f>
        <v>774</v>
      </c>
      <c r="F21" s="3">
        <f t="shared" si="5"/>
        <v>15</v>
      </c>
      <c r="G21" s="3">
        <f t="shared" si="5"/>
        <v>0</v>
      </c>
      <c r="H21" s="3">
        <f t="shared" si="5"/>
        <v>9</v>
      </c>
      <c r="I21" s="3">
        <f t="shared" si="5"/>
        <v>0</v>
      </c>
      <c r="J21" s="3">
        <f t="shared" si="5"/>
        <v>2</v>
      </c>
      <c r="K21" s="3">
        <f t="shared" si="5"/>
        <v>233</v>
      </c>
      <c r="L21" s="3">
        <f t="shared" si="5"/>
        <v>664</v>
      </c>
      <c r="M21" s="3">
        <f t="shared" si="5"/>
        <v>13</v>
      </c>
    </row>
    <row r="22" spans="1:13" ht="12.75">
      <c r="A22" t="s">
        <v>32</v>
      </c>
      <c r="B22" t="s">
        <v>18</v>
      </c>
      <c r="C22" s="4">
        <f t="shared" si="0"/>
        <v>4052</v>
      </c>
      <c r="D22" s="4">
        <v>3086</v>
      </c>
      <c r="E22" s="4">
        <v>277</v>
      </c>
      <c r="F22" s="4">
        <v>11</v>
      </c>
      <c r="G22" s="4">
        <v>0</v>
      </c>
      <c r="H22" s="4">
        <v>7</v>
      </c>
      <c r="I22" s="4">
        <v>0</v>
      </c>
      <c r="J22" s="4">
        <v>10</v>
      </c>
      <c r="K22" s="4">
        <v>131</v>
      </c>
      <c r="L22" s="4">
        <v>523</v>
      </c>
      <c r="M22" s="4">
        <v>7</v>
      </c>
    </row>
    <row r="23" spans="1:13" ht="12.75">
      <c r="A23" s="5" t="s">
        <v>33</v>
      </c>
      <c r="C23" s="3">
        <f t="shared" si="0"/>
        <v>4052</v>
      </c>
      <c r="D23" s="3">
        <f>+D22</f>
        <v>3086</v>
      </c>
      <c r="E23" s="3">
        <f aca="true" t="shared" si="6" ref="E23:M23">+E22</f>
        <v>277</v>
      </c>
      <c r="F23" s="3">
        <f t="shared" si="6"/>
        <v>11</v>
      </c>
      <c r="G23" s="3">
        <f t="shared" si="6"/>
        <v>0</v>
      </c>
      <c r="H23" s="3">
        <f t="shared" si="6"/>
        <v>7</v>
      </c>
      <c r="I23" s="3">
        <f t="shared" si="6"/>
        <v>0</v>
      </c>
      <c r="J23" s="3">
        <f t="shared" si="6"/>
        <v>10</v>
      </c>
      <c r="K23" s="3">
        <f t="shared" si="6"/>
        <v>131</v>
      </c>
      <c r="L23" s="3">
        <f t="shared" si="6"/>
        <v>523</v>
      </c>
      <c r="M23" s="3">
        <f t="shared" si="6"/>
        <v>7</v>
      </c>
    </row>
    <row r="24" spans="1:13" ht="12.75">
      <c r="A24" t="s">
        <v>34</v>
      </c>
      <c r="B24" t="s">
        <v>35</v>
      </c>
      <c r="C24" s="4">
        <f t="shared" si="0"/>
        <v>570</v>
      </c>
      <c r="D24" s="4">
        <v>0</v>
      </c>
      <c r="E24" s="4">
        <v>153</v>
      </c>
      <c r="F24" s="4">
        <v>1</v>
      </c>
      <c r="G24" s="4">
        <v>0</v>
      </c>
      <c r="H24" s="4">
        <v>3</v>
      </c>
      <c r="I24" s="4">
        <v>0</v>
      </c>
      <c r="J24" s="4">
        <v>0</v>
      </c>
      <c r="K24" s="4">
        <v>20</v>
      </c>
      <c r="L24" s="4">
        <v>393</v>
      </c>
      <c r="M24" s="4">
        <v>0</v>
      </c>
    </row>
    <row r="25" spans="1:13" ht="12.75">
      <c r="A25" t="s">
        <v>34</v>
      </c>
      <c r="B25" t="s">
        <v>36</v>
      </c>
      <c r="C25" s="4">
        <f t="shared" si="0"/>
        <v>108</v>
      </c>
      <c r="D25" s="4">
        <v>0</v>
      </c>
      <c r="E25" s="4">
        <v>4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6</v>
      </c>
      <c r="L25" s="4">
        <v>98</v>
      </c>
      <c r="M25" s="4">
        <v>0</v>
      </c>
    </row>
    <row r="26" spans="1:13" ht="12.75">
      <c r="A26" t="s">
        <v>34</v>
      </c>
      <c r="B26" t="s">
        <v>18</v>
      </c>
      <c r="C26" s="4">
        <f t="shared" si="0"/>
        <v>18671</v>
      </c>
      <c r="D26" s="4">
        <v>15686</v>
      </c>
      <c r="E26" s="4">
        <v>2279</v>
      </c>
      <c r="F26" s="4">
        <v>58</v>
      </c>
      <c r="G26" s="4">
        <v>0</v>
      </c>
      <c r="H26" s="4">
        <v>4</v>
      </c>
      <c r="I26" s="4">
        <v>0</v>
      </c>
      <c r="J26" s="4">
        <v>0</v>
      </c>
      <c r="K26" s="4">
        <v>311</v>
      </c>
      <c r="L26" s="4">
        <v>323</v>
      </c>
      <c r="M26" s="4">
        <v>10</v>
      </c>
    </row>
    <row r="27" spans="1:13" ht="12.75">
      <c r="A27" t="s">
        <v>34</v>
      </c>
      <c r="B27" t="s">
        <v>22</v>
      </c>
      <c r="C27" s="4">
        <f t="shared" si="0"/>
        <v>1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12.75">
      <c r="A28" s="5" t="s">
        <v>37</v>
      </c>
      <c r="C28" s="3">
        <f t="shared" si="0"/>
        <v>19350</v>
      </c>
      <c r="D28" s="3">
        <f>+D24+D25+D26+D27</f>
        <v>15686</v>
      </c>
      <c r="E28" s="3">
        <f aca="true" t="shared" si="7" ref="E28:M28">+E24+E25+E26+E27</f>
        <v>2437</v>
      </c>
      <c r="F28" s="3">
        <f t="shared" si="7"/>
        <v>59</v>
      </c>
      <c r="G28" s="3">
        <f t="shared" si="7"/>
        <v>0</v>
      </c>
      <c r="H28" s="3">
        <f t="shared" si="7"/>
        <v>7</v>
      </c>
      <c r="I28" s="3">
        <f t="shared" si="7"/>
        <v>0</v>
      </c>
      <c r="J28" s="3">
        <f t="shared" si="7"/>
        <v>0</v>
      </c>
      <c r="K28" s="3">
        <f t="shared" si="7"/>
        <v>337</v>
      </c>
      <c r="L28" s="3">
        <f t="shared" si="7"/>
        <v>814</v>
      </c>
      <c r="M28" s="3">
        <f t="shared" si="7"/>
        <v>10</v>
      </c>
    </row>
    <row r="29" spans="1:13" ht="12.75">
      <c r="A29" t="s">
        <v>38</v>
      </c>
      <c r="B29" t="s">
        <v>39</v>
      </c>
      <c r="C29" s="4">
        <f t="shared" si="0"/>
        <v>2087</v>
      </c>
      <c r="D29" s="4">
        <v>1282</v>
      </c>
      <c r="E29" s="4">
        <v>261</v>
      </c>
      <c r="F29" s="4">
        <v>30</v>
      </c>
      <c r="G29" s="4">
        <v>0</v>
      </c>
      <c r="H29" s="4">
        <v>1</v>
      </c>
      <c r="I29" s="4">
        <v>0</v>
      </c>
      <c r="J29" s="4">
        <v>0</v>
      </c>
      <c r="K29" s="4">
        <v>73</v>
      </c>
      <c r="L29" s="4">
        <v>440</v>
      </c>
      <c r="M29" s="4">
        <v>0</v>
      </c>
    </row>
    <row r="30" spans="1:13" ht="12.75">
      <c r="A30" t="s">
        <v>38</v>
      </c>
      <c r="B30" t="s">
        <v>40</v>
      </c>
      <c r="C30" s="4">
        <f t="shared" si="0"/>
        <v>34275</v>
      </c>
      <c r="D30" s="4">
        <v>30135</v>
      </c>
      <c r="E30" s="4">
        <v>3164</v>
      </c>
      <c r="F30" s="4">
        <v>242</v>
      </c>
      <c r="G30" s="4">
        <v>1</v>
      </c>
      <c r="H30" s="4">
        <v>1</v>
      </c>
      <c r="I30" s="4">
        <v>0</v>
      </c>
      <c r="J30" s="4">
        <v>0</v>
      </c>
      <c r="K30" s="4">
        <v>301</v>
      </c>
      <c r="L30" s="4">
        <v>431</v>
      </c>
      <c r="M30" s="4">
        <v>0</v>
      </c>
    </row>
    <row r="31" spans="1:13" ht="12.75">
      <c r="A31" t="s">
        <v>38</v>
      </c>
      <c r="B31" t="s">
        <v>18</v>
      </c>
      <c r="C31" s="4">
        <f t="shared" si="0"/>
        <v>8347</v>
      </c>
      <c r="D31" s="4">
        <v>6156</v>
      </c>
      <c r="E31" s="4">
        <v>1093</v>
      </c>
      <c r="F31" s="4">
        <v>98</v>
      </c>
      <c r="G31" s="4">
        <v>0</v>
      </c>
      <c r="H31" s="4">
        <v>19</v>
      </c>
      <c r="I31" s="4">
        <v>0</v>
      </c>
      <c r="J31" s="4">
        <v>5</v>
      </c>
      <c r="K31" s="4">
        <v>198</v>
      </c>
      <c r="L31" s="4">
        <v>725</v>
      </c>
      <c r="M31" s="4">
        <v>53</v>
      </c>
    </row>
    <row r="32" spans="1:13" ht="12.75">
      <c r="A32" t="s">
        <v>38</v>
      </c>
      <c r="B32" t="s">
        <v>22</v>
      </c>
      <c r="C32" s="4">
        <f t="shared" si="0"/>
        <v>3</v>
      </c>
      <c r="D32" s="4">
        <v>0</v>
      </c>
      <c r="E32" s="4">
        <v>0</v>
      </c>
      <c r="F32" s="4">
        <v>3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12.75">
      <c r="A33" s="5" t="s">
        <v>41</v>
      </c>
      <c r="C33" s="3">
        <f t="shared" si="0"/>
        <v>44712</v>
      </c>
      <c r="D33" s="3">
        <f>+D29+D30+D31+D32</f>
        <v>37573</v>
      </c>
      <c r="E33" s="3">
        <f aca="true" t="shared" si="8" ref="E33:M33">+E29+E30+E31+E32</f>
        <v>4518</v>
      </c>
      <c r="F33" s="3">
        <f t="shared" si="8"/>
        <v>373</v>
      </c>
      <c r="G33" s="3">
        <f t="shared" si="8"/>
        <v>1</v>
      </c>
      <c r="H33" s="3">
        <f t="shared" si="8"/>
        <v>21</v>
      </c>
      <c r="I33" s="3">
        <f t="shared" si="8"/>
        <v>0</v>
      </c>
      <c r="J33" s="3">
        <f t="shared" si="8"/>
        <v>5</v>
      </c>
      <c r="K33" s="3">
        <f t="shared" si="8"/>
        <v>572</v>
      </c>
      <c r="L33" s="3">
        <f t="shared" si="8"/>
        <v>1596</v>
      </c>
      <c r="M33" s="3">
        <f t="shared" si="8"/>
        <v>53</v>
      </c>
    </row>
    <row r="34" spans="1:13" ht="12.75">
      <c r="A34" t="s">
        <v>42</v>
      </c>
      <c r="B34" t="s">
        <v>18</v>
      </c>
      <c r="C34" s="4">
        <f t="shared" si="0"/>
        <v>4269</v>
      </c>
      <c r="D34" s="4">
        <v>3276</v>
      </c>
      <c r="E34" s="4">
        <v>545</v>
      </c>
      <c r="F34" s="4">
        <v>13</v>
      </c>
      <c r="G34" s="4">
        <v>0</v>
      </c>
      <c r="H34" s="4">
        <v>9</v>
      </c>
      <c r="I34" s="4">
        <v>0</v>
      </c>
      <c r="J34" s="4">
        <v>1</v>
      </c>
      <c r="K34" s="4">
        <v>190</v>
      </c>
      <c r="L34" s="4">
        <v>211</v>
      </c>
      <c r="M34" s="4">
        <v>24</v>
      </c>
    </row>
    <row r="35" spans="1:13" ht="12.75">
      <c r="A35" t="s">
        <v>42</v>
      </c>
      <c r="B35" t="s">
        <v>22</v>
      </c>
      <c r="C35" s="4">
        <f t="shared" si="0"/>
        <v>1</v>
      </c>
      <c r="D35" s="4"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ht="12.75">
      <c r="A36" s="5" t="s">
        <v>43</v>
      </c>
      <c r="C36" s="3">
        <f t="shared" si="0"/>
        <v>4270</v>
      </c>
      <c r="D36" s="3">
        <f>+D34+D35</f>
        <v>3276</v>
      </c>
      <c r="E36" s="3">
        <f aca="true" t="shared" si="9" ref="E36:M36">+E34+E35</f>
        <v>545</v>
      </c>
      <c r="F36" s="3">
        <f t="shared" si="9"/>
        <v>14</v>
      </c>
      <c r="G36" s="3">
        <f t="shared" si="9"/>
        <v>0</v>
      </c>
      <c r="H36" s="3">
        <f t="shared" si="9"/>
        <v>9</v>
      </c>
      <c r="I36" s="3">
        <f t="shared" si="9"/>
        <v>0</v>
      </c>
      <c r="J36" s="3">
        <f t="shared" si="9"/>
        <v>1</v>
      </c>
      <c r="K36" s="3">
        <f t="shared" si="9"/>
        <v>190</v>
      </c>
      <c r="L36" s="3">
        <f t="shared" si="9"/>
        <v>211</v>
      </c>
      <c r="M36" s="3">
        <f t="shared" si="9"/>
        <v>24</v>
      </c>
    </row>
    <row r="37" spans="1:13" ht="12.75">
      <c r="A37" t="s">
        <v>44</v>
      </c>
      <c r="B37" t="s">
        <v>45</v>
      </c>
      <c r="C37" s="4">
        <f t="shared" si="0"/>
        <v>10111</v>
      </c>
      <c r="D37" s="4">
        <v>7781</v>
      </c>
      <c r="E37" s="4">
        <v>813</v>
      </c>
      <c r="F37" s="4">
        <v>49</v>
      </c>
      <c r="G37" s="4">
        <v>1</v>
      </c>
      <c r="H37" s="4">
        <v>3</v>
      </c>
      <c r="I37" s="4">
        <v>0</v>
      </c>
      <c r="J37" s="4">
        <v>0</v>
      </c>
      <c r="K37" s="4">
        <v>141</v>
      </c>
      <c r="L37" s="4">
        <v>1323</v>
      </c>
      <c r="M37" s="4">
        <v>0</v>
      </c>
    </row>
    <row r="38" spans="1:13" ht="12.75">
      <c r="A38" t="s">
        <v>44</v>
      </c>
      <c r="B38" t="s">
        <v>18</v>
      </c>
      <c r="C38" s="4">
        <f t="shared" si="0"/>
        <v>9899</v>
      </c>
      <c r="D38" s="4">
        <v>8299</v>
      </c>
      <c r="E38" s="4">
        <v>674</v>
      </c>
      <c r="F38" s="4">
        <v>50</v>
      </c>
      <c r="G38" s="4">
        <v>0</v>
      </c>
      <c r="H38" s="4">
        <v>19</v>
      </c>
      <c r="I38" s="4">
        <v>0</v>
      </c>
      <c r="J38" s="4">
        <v>0</v>
      </c>
      <c r="K38" s="4">
        <v>254</v>
      </c>
      <c r="L38" s="4">
        <v>552</v>
      </c>
      <c r="M38" s="4">
        <v>51</v>
      </c>
    </row>
    <row r="39" spans="1:13" ht="12.75">
      <c r="A39" s="5" t="s">
        <v>46</v>
      </c>
      <c r="C39" s="3">
        <f t="shared" si="0"/>
        <v>20010</v>
      </c>
      <c r="D39" s="3">
        <f>+D37+D38</f>
        <v>16080</v>
      </c>
      <c r="E39" s="3">
        <f aca="true" t="shared" si="10" ref="E39:M39">+E37+E38</f>
        <v>1487</v>
      </c>
      <c r="F39" s="3">
        <f t="shared" si="10"/>
        <v>99</v>
      </c>
      <c r="G39" s="3">
        <f t="shared" si="10"/>
        <v>1</v>
      </c>
      <c r="H39" s="3">
        <f t="shared" si="10"/>
        <v>22</v>
      </c>
      <c r="I39" s="3">
        <f t="shared" si="10"/>
        <v>0</v>
      </c>
      <c r="J39" s="3">
        <f t="shared" si="10"/>
        <v>0</v>
      </c>
      <c r="K39" s="3">
        <f t="shared" si="10"/>
        <v>395</v>
      </c>
      <c r="L39" s="3">
        <f t="shared" si="10"/>
        <v>1875</v>
      </c>
      <c r="M39" s="3">
        <f t="shared" si="10"/>
        <v>51</v>
      </c>
    </row>
    <row r="40" spans="1:13" ht="12.75">
      <c r="A40" t="s">
        <v>47</v>
      </c>
      <c r="B40" t="s">
        <v>36</v>
      </c>
      <c r="C40" s="4">
        <f t="shared" si="0"/>
        <v>452</v>
      </c>
      <c r="D40" s="4">
        <v>0</v>
      </c>
      <c r="E40" s="4">
        <v>13</v>
      </c>
      <c r="F40" s="4">
        <v>5</v>
      </c>
      <c r="G40" s="4">
        <v>1</v>
      </c>
      <c r="H40" s="4">
        <v>1</v>
      </c>
      <c r="I40" s="4">
        <v>0</v>
      </c>
      <c r="J40" s="4">
        <v>0</v>
      </c>
      <c r="K40" s="4">
        <v>28</v>
      </c>
      <c r="L40" s="4">
        <v>404</v>
      </c>
      <c r="M40" s="4">
        <v>0</v>
      </c>
    </row>
    <row r="41" spans="1:13" ht="12.75">
      <c r="A41" t="s">
        <v>47</v>
      </c>
      <c r="B41" t="s">
        <v>18</v>
      </c>
      <c r="C41" s="4">
        <f t="shared" si="0"/>
        <v>12504</v>
      </c>
      <c r="D41" s="4">
        <v>10436</v>
      </c>
      <c r="E41" s="4">
        <v>1330</v>
      </c>
      <c r="F41" s="4">
        <v>60</v>
      </c>
      <c r="G41" s="4">
        <v>0</v>
      </c>
      <c r="H41" s="4">
        <v>11</v>
      </c>
      <c r="I41" s="4">
        <v>0</v>
      </c>
      <c r="J41" s="4">
        <v>0</v>
      </c>
      <c r="K41" s="4">
        <v>299</v>
      </c>
      <c r="L41" s="4">
        <v>350</v>
      </c>
      <c r="M41" s="4">
        <v>18</v>
      </c>
    </row>
    <row r="42" spans="1:13" ht="12.75">
      <c r="A42" s="5" t="s">
        <v>48</v>
      </c>
      <c r="C42" s="3">
        <f t="shared" si="0"/>
        <v>12956</v>
      </c>
      <c r="D42" s="3">
        <f>+D40+D41</f>
        <v>10436</v>
      </c>
      <c r="E42" s="3">
        <f aca="true" t="shared" si="11" ref="E42:M42">+E40+E41</f>
        <v>1343</v>
      </c>
      <c r="F42" s="3">
        <f t="shared" si="11"/>
        <v>65</v>
      </c>
      <c r="G42" s="3">
        <f t="shared" si="11"/>
        <v>1</v>
      </c>
      <c r="H42" s="3">
        <f t="shared" si="11"/>
        <v>12</v>
      </c>
      <c r="I42" s="3">
        <f t="shared" si="11"/>
        <v>0</v>
      </c>
      <c r="J42" s="3">
        <f t="shared" si="11"/>
        <v>0</v>
      </c>
      <c r="K42" s="3">
        <f t="shared" si="11"/>
        <v>327</v>
      </c>
      <c r="L42" s="3">
        <f t="shared" si="11"/>
        <v>754</v>
      </c>
      <c r="M42" s="3">
        <f t="shared" si="11"/>
        <v>18</v>
      </c>
    </row>
    <row r="43" spans="1:13" ht="12.75">
      <c r="A43" t="s">
        <v>49</v>
      </c>
      <c r="B43" t="s">
        <v>18</v>
      </c>
      <c r="C43" s="4">
        <f t="shared" si="0"/>
        <v>106856</v>
      </c>
      <c r="D43" s="4">
        <v>93293</v>
      </c>
      <c r="E43" s="4">
        <v>10837</v>
      </c>
      <c r="F43" s="4">
        <v>420</v>
      </c>
      <c r="G43" s="4">
        <v>0</v>
      </c>
      <c r="H43" s="4">
        <v>21</v>
      </c>
      <c r="I43" s="4">
        <v>0</v>
      </c>
      <c r="J43" s="4">
        <v>1</v>
      </c>
      <c r="K43" s="4">
        <v>1639</v>
      </c>
      <c r="L43" s="4">
        <v>479</v>
      </c>
      <c r="M43" s="4">
        <v>166</v>
      </c>
    </row>
    <row r="44" spans="1:13" ht="12.75">
      <c r="A44" t="s">
        <v>49</v>
      </c>
      <c r="B44" t="s">
        <v>50</v>
      </c>
      <c r="C44" s="4">
        <f t="shared" si="0"/>
        <v>4728</v>
      </c>
      <c r="D44" s="4">
        <v>3210</v>
      </c>
      <c r="E44" s="4">
        <v>288</v>
      </c>
      <c r="F44" s="4">
        <v>36</v>
      </c>
      <c r="G44" s="4">
        <v>1</v>
      </c>
      <c r="H44" s="4">
        <v>1</v>
      </c>
      <c r="I44" s="4">
        <v>0</v>
      </c>
      <c r="J44" s="4">
        <v>0</v>
      </c>
      <c r="K44" s="4">
        <v>54</v>
      </c>
      <c r="L44" s="4">
        <v>1086</v>
      </c>
      <c r="M44" s="4">
        <v>52</v>
      </c>
    </row>
    <row r="45" spans="1:13" ht="12.75">
      <c r="A45" t="s">
        <v>49</v>
      </c>
      <c r="B45" t="s">
        <v>25</v>
      </c>
      <c r="C45" s="4">
        <f t="shared" si="0"/>
        <v>5448</v>
      </c>
      <c r="D45" s="4">
        <v>4685</v>
      </c>
      <c r="E45" s="4">
        <v>606</v>
      </c>
      <c r="F45" s="4">
        <v>38</v>
      </c>
      <c r="G45" s="4">
        <v>0</v>
      </c>
      <c r="H45" s="4">
        <v>3</v>
      </c>
      <c r="I45" s="4">
        <v>0</v>
      </c>
      <c r="J45" s="4">
        <v>0</v>
      </c>
      <c r="K45" s="4">
        <v>116</v>
      </c>
      <c r="L45" s="4">
        <v>0</v>
      </c>
      <c r="M45" s="4">
        <v>0</v>
      </c>
    </row>
    <row r="46" spans="1:13" ht="12.75">
      <c r="A46" t="s">
        <v>49</v>
      </c>
      <c r="B46" t="s">
        <v>51</v>
      </c>
      <c r="C46" s="4">
        <f t="shared" si="0"/>
        <v>5072</v>
      </c>
      <c r="D46" s="4">
        <v>3239</v>
      </c>
      <c r="E46" s="4">
        <v>637</v>
      </c>
      <c r="F46" s="4">
        <v>19</v>
      </c>
      <c r="G46" s="4">
        <v>0</v>
      </c>
      <c r="H46" s="4">
        <v>2</v>
      </c>
      <c r="I46" s="4">
        <v>0</v>
      </c>
      <c r="J46" s="4">
        <v>0</v>
      </c>
      <c r="K46" s="4">
        <v>174</v>
      </c>
      <c r="L46" s="4">
        <v>1001</v>
      </c>
      <c r="M46" s="4">
        <v>0</v>
      </c>
    </row>
    <row r="47" spans="1:13" ht="12.75">
      <c r="A47" t="s">
        <v>49</v>
      </c>
      <c r="B47" t="s">
        <v>52</v>
      </c>
      <c r="C47" s="4">
        <f t="shared" si="0"/>
        <v>4123</v>
      </c>
      <c r="D47" s="4">
        <v>2447</v>
      </c>
      <c r="E47" s="4">
        <v>809</v>
      </c>
      <c r="F47" s="4">
        <v>18</v>
      </c>
      <c r="G47" s="4">
        <v>0</v>
      </c>
      <c r="H47" s="4">
        <v>1</v>
      </c>
      <c r="I47" s="4">
        <v>0</v>
      </c>
      <c r="J47" s="4">
        <v>0</v>
      </c>
      <c r="K47" s="4">
        <v>130</v>
      </c>
      <c r="L47" s="4">
        <v>718</v>
      </c>
      <c r="M47" s="4">
        <v>0</v>
      </c>
    </row>
    <row r="48" spans="1:13" ht="12.75">
      <c r="A48" t="s">
        <v>49</v>
      </c>
      <c r="B48" t="s">
        <v>53</v>
      </c>
      <c r="C48" s="4">
        <f t="shared" si="0"/>
        <v>3518</v>
      </c>
      <c r="D48" s="4">
        <v>1709</v>
      </c>
      <c r="E48" s="4">
        <v>326</v>
      </c>
      <c r="F48" s="4">
        <v>52</v>
      </c>
      <c r="G48" s="4">
        <v>0</v>
      </c>
      <c r="H48" s="4">
        <v>2</v>
      </c>
      <c r="I48" s="4">
        <v>0</v>
      </c>
      <c r="J48" s="4">
        <v>0</v>
      </c>
      <c r="K48" s="4">
        <v>25</v>
      </c>
      <c r="L48" s="4">
        <v>1351</v>
      </c>
      <c r="M48" s="4">
        <v>53</v>
      </c>
    </row>
    <row r="49" spans="1:13" ht="12.75">
      <c r="A49" t="s">
        <v>49</v>
      </c>
      <c r="B49" t="s">
        <v>22</v>
      </c>
      <c r="C49" s="4">
        <f t="shared" si="0"/>
        <v>17</v>
      </c>
      <c r="D49" s="4">
        <v>0</v>
      </c>
      <c r="E49" s="4">
        <v>14</v>
      </c>
      <c r="F49" s="4">
        <v>3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 ht="12.75">
      <c r="A50" s="5" t="s">
        <v>54</v>
      </c>
      <c r="C50" s="3">
        <f t="shared" si="0"/>
        <v>129762</v>
      </c>
      <c r="D50" s="3">
        <f>+D43+D44+D45+D46+D47+D48+D49</f>
        <v>108583</v>
      </c>
      <c r="E50" s="3">
        <f aca="true" t="shared" si="12" ref="E50:M50">+E43+E44+E45+E46+E47+E48+E49</f>
        <v>13517</v>
      </c>
      <c r="F50" s="3">
        <f t="shared" si="12"/>
        <v>586</v>
      </c>
      <c r="G50" s="3">
        <f t="shared" si="12"/>
        <v>1</v>
      </c>
      <c r="H50" s="3">
        <f t="shared" si="12"/>
        <v>30</v>
      </c>
      <c r="I50" s="3">
        <f t="shared" si="12"/>
        <v>0</v>
      </c>
      <c r="J50" s="3">
        <f t="shared" si="12"/>
        <v>1</v>
      </c>
      <c r="K50" s="3">
        <f t="shared" si="12"/>
        <v>2138</v>
      </c>
      <c r="L50" s="3">
        <f t="shared" si="12"/>
        <v>4635</v>
      </c>
      <c r="M50" s="3">
        <f t="shared" si="12"/>
        <v>271</v>
      </c>
    </row>
    <row r="51" spans="1:13" ht="12.75">
      <c r="A51" t="s">
        <v>55</v>
      </c>
      <c r="B51" t="s">
        <v>18</v>
      </c>
      <c r="C51" s="4">
        <f t="shared" si="0"/>
        <v>6772</v>
      </c>
      <c r="D51" s="4">
        <v>5280</v>
      </c>
      <c r="E51" s="4">
        <v>606</v>
      </c>
      <c r="F51" s="4">
        <v>25</v>
      </c>
      <c r="G51" s="4">
        <v>0</v>
      </c>
      <c r="H51" s="4">
        <v>4</v>
      </c>
      <c r="I51" s="4">
        <v>0</v>
      </c>
      <c r="J51" s="4">
        <v>237</v>
      </c>
      <c r="K51" s="4">
        <v>154</v>
      </c>
      <c r="L51" s="4">
        <v>450</v>
      </c>
      <c r="M51" s="4">
        <v>16</v>
      </c>
    </row>
    <row r="52" spans="1:13" ht="12.75">
      <c r="A52" s="5" t="s">
        <v>56</v>
      </c>
      <c r="C52" s="3">
        <f t="shared" si="0"/>
        <v>6772</v>
      </c>
      <c r="D52" s="3">
        <f>+D51</f>
        <v>5280</v>
      </c>
      <c r="E52" s="3">
        <f aca="true" t="shared" si="13" ref="E52:M52">+E51</f>
        <v>606</v>
      </c>
      <c r="F52" s="3">
        <f t="shared" si="13"/>
        <v>25</v>
      </c>
      <c r="G52" s="3">
        <f t="shared" si="13"/>
        <v>0</v>
      </c>
      <c r="H52" s="3">
        <f t="shared" si="13"/>
        <v>4</v>
      </c>
      <c r="I52" s="3">
        <f t="shared" si="13"/>
        <v>0</v>
      </c>
      <c r="J52" s="3">
        <f t="shared" si="13"/>
        <v>237</v>
      </c>
      <c r="K52" s="3">
        <f t="shared" si="13"/>
        <v>154</v>
      </c>
      <c r="L52" s="3">
        <f t="shared" si="13"/>
        <v>450</v>
      </c>
      <c r="M52" s="3">
        <f t="shared" si="13"/>
        <v>16</v>
      </c>
    </row>
    <row r="53" spans="1:13" ht="12.75">
      <c r="A53" t="s">
        <v>57</v>
      </c>
      <c r="B53" t="s">
        <v>58</v>
      </c>
      <c r="C53" s="4">
        <f t="shared" si="0"/>
        <v>1384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1383</v>
      </c>
      <c r="M53" s="4">
        <v>0</v>
      </c>
    </row>
    <row r="54" spans="1:13" ht="12.75">
      <c r="A54" t="s">
        <v>57</v>
      </c>
      <c r="B54" t="s">
        <v>36</v>
      </c>
      <c r="C54" s="4">
        <f t="shared" si="0"/>
        <v>1181</v>
      </c>
      <c r="D54" s="4">
        <v>1029</v>
      </c>
      <c r="E54" s="4">
        <v>115</v>
      </c>
      <c r="F54" s="4">
        <v>1</v>
      </c>
      <c r="G54" s="4">
        <v>2</v>
      </c>
      <c r="H54" s="4">
        <v>2</v>
      </c>
      <c r="I54" s="4">
        <v>0</v>
      </c>
      <c r="J54" s="4">
        <v>0</v>
      </c>
      <c r="K54" s="4">
        <v>32</v>
      </c>
      <c r="L54" s="4">
        <v>0</v>
      </c>
      <c r="M54" s="4">
        <v>0</v>
      </c>
    </row>
    <row r="55" spans="1:13" ht="12.75">
      <c r="A55" t="s">
        <v>57</v>
      </c>
      <c r="B55" t="s">
        <v>18</v>
      </c>
      <c r="C55" s="4">
        <f t="shared" si="0"/>
        <v>8496</v>
      </c>
      <c r="D55" s="4">
        <v>7220</v>
      </c>
      <c r="E55" s="4">
        <v>879</v>
      </c>
      <c r="F55" s="4">
        <v>47</v>
      </c>
      <c r="G55" s="4">
        <v>0</v>
      </c>
      <c r="H55" s="4">
        <v>5</v>
      </c>
      <c r="I55" s="4">
        <v>0</v>
      </c>
      <c r="J55" s="4">
        <v>0</v>
      </c>
      <c r="K55" s="4">
        <v>224</v>
      </c>
      <c r="L55" s="4">
        <v>105</v>
      </c>
      <c r="M55" s="4">
        <v>16</v>
      </c>
    </row>
    <row r="56" spans="1:13" ht="12.75">
      <c r="A56" s="5" t="s">
        <v>59</v>
      </c>
      <c r="C56" s="3">
        <f t="shared" si="0"/>
        <v>11061</v>
      </c>
      <c r="D56" s="3">
        <f>+D53+D54+D55</f>
        <v>8249</v>
      </c>
      <c r="E56" s="3">
        <f aca="true" t="shared" si="14" ref="E56:M56">+E53+E54+E55</f>
        <v>994</v>
      </c>
      <c r="F56" s="3">
        <f t="shared" si="14"/>
        <v>48</v>
      </c>
      <c r="G56" s="3">
        <f t="shared" si="14"/>
        <v>2</v>
      </c>
      <c r="H56" s="3">
        <f t="shared" si="14"/>
        <v>8</v>
      </c>
      <c r="I56" s="3">
        <f t="shared" si="14"/>
        <v>0</v>
      </c>
      <c r="J56" s="3">
        <f t="shared" si="14"/>
        <v>0</v>
      </c>
      <c r="K56" s="3">
        <f t="shared" si="14"/>
        <v>256</v>
      </c>
      <c r="L56" s="3">
        <f t="shared" si="14"/>
        <v>1488</v>
      </c>
      <c r="M56" s="3">
        <f t="shared" si="14"/>
        <v>16</v>
      </c>
    </row>
    <row r="57" spans="1:13" ht="12.75">
      <c r="A57" t="s">
        <v>60</v>
      </c>
      <c r="B57" t="s">
        <v>61</v>
      </c>
      <c r="C57" s="4">
        <f t="shared" si="0"/>
        <v>2545</v>
      </c>
      <c r="D57" s="4">
        <v>1535</v>
      </c>
      <c r="E57" s="4">
        <v>176</v>
      </c>
      <c r="F57" s="4">
        <v>22</v>
      </c>
      <c r="G57" s="4">
        <v>1</v>
      </c>
      <c r="H57" s="4">
        <v>1</v>
      </c>
      <c r="I57" s="4">
        <v>0</v>
      </c>
      <c r="J57" s="4">
        <v>7</v>
      </c>
      <c r="K57" s="4">
        <v>36</v>
      </c>
      <c r="L57" s="4">
        <v>767</v>
      </c>
      <c r="M57" s="4">
        <v>0</v>
      </c>
    </row>
    <row r="58" spans="1:13" ht="12.75">
      <c r="A58" t="s">
        <v>60</v>
      </c>
      <c r="B58" t="s">
        <v>62</v>
      </c>
      <c r="C58" s="4">
        <f t="shared" si="0"/>
        <v>853</v>
      </c>
      <c r="D58" s="4">
        <v>539</v>
      </c>
      <c r="E58" s="4">
        <v>99</v>
      </c>
      <c r="F58" s="4">
        <v>19</v>
      </c>
      <c r="G58" s="4">
        <v>0</v>
      </c>
      <c r="H58" s="4">
        <v>1</v>
      </c>
      <c r="I58" s="4">
        <v>0</v>
      </c>
      <c r="J58" s="4">
        <v>35</v>
      </c>
      <c r="K58" s="4">
        <v>17</v>
      </c>
      <c r="L58" s="4">
        <v>143</v>
      </c>
      <c r="M58" s="4">
        <v>0</v>
      </c>
    </row>
    <row r="59" spans="1:13" ht="12.75">
      <c r="A59" t="s">
        <v>60</v>
      </c>
      <c r="B59" t="s">
        <v>63</v>
      </c>
      <c r="C59" s="4">
        <f t="shared" si="0"/>
        <v>2032</v>
      </c>
      <c r="D59" s="4">
        <v>361</v>
      </c>
      <c r="E59" s="4">
        <v>76</v>
      </c>
      <c r="F59" s="4">
        <v>30</v>
      </c>
      <c r="G59" s="4">
        <v>0</v>
      </c>
      <c r="H59" s="4">
        <v>5</v>
      </c>
      <c r="I59" s="4">
        <v>0</v>
      </c>
      <c r="J59" s="4">
        <v>14</v>
      </c>
      <c r="K59" s="4">
        <v>173</v>
      </c>
      <c r="L59" s="4">
        <v>1373</v>
      </c>
      <c r="M59" s="4">
        <v>0</v>
      </c>
    </row>
    <row r="60" spans="1:13" ht="12.75">
      <c r="A60" t="s">
        <v>60</v>
      </c>
      <c r="B60" t="s">
        <v>18</v>
      </c>
      <c r="C60" s="4">
        <f t="shared" si="0"/>
        <v>34327</v>
      </c>
      <c r="D60" s="4">
        <v>29821</v>
      </c>
      <c r="E60" s="4">
        <v>3581</v>
      </c>
      <c r="F60" s="4">
        <v>101</v>
      </c>
      <c r="G60" s="4">
        <v>0</v>
      </c>
      <c r="H60" s="4">
        <v>13</v>
      </c>
      <c r="I60" s="4">
        <v>0</v>
      </c>
      <c r="J60" s="4">
        <v>20</v>
      </c>
      <c r="K60" s="4">
        <v>524</v>
      </c>
      <c r="L60" s="4">
        <v>217</v>
      </c>
      <c r="M60" s="4">
        <v>50</v>
      </c>
    </row>
    <row r="61" spans="1:13" ht="12.75">
      <c r="A61" t="s">
        <v>60</v>
      </c>
      <c r="B61" t="s">
        <v>22</v>
      </c>
      <c r="C61" s="4">
        <f t="shared" si="0"/>
        <v>5</v>
      </c>
      <c r="D61" s="4">
        <v>0</v>
      </c>
      <c r="E61" s="4">
        <v>2</v>
      </c>
      <c r="F61" s="4">
        <v>3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ht="12.75">
      <c r="A62" s="5" t="s">
        <v>64</v>
      </c>
      <c r="C62" s="3">
        <f t="shared" si="0"/>
        <v>39762</v>
      </c>
      <c r="D62" s="3">
        <f>+D57+D58+D59+D60+D61</f>
        <v>32256</v>
      </c>
      <c r="E62" s="3">
        <f aca="true" t="shared" si="15" ref="E62:M62">+E57+E58+E59+E60+E61</f>
        <v>3934</v>
      </c>
      <c r="F62" s="3">
        <f t="shared" si="15"/>
        <v>175</v>
      </c>
      <c r="G62" s="3">
        <f t="shared" si="15"/>
        <v>1</v>
      </c>
      <c r="H62" s="3">
        <f t="shared" si="15"/>
        <v>20</v>
      </c>
      <c r="I62" s="3">
        <f t="shared" si="15"/>
        <v>0</v>
      </c>
      <c r="J62" s="3">
        <f t="shared" si="15"/>
        <v>76</v>
      </c>
      <c r="K62" s="3">
        <f t="shared" si="15"/>
        <v>750</v>
      </c>
      <c r="L62" s="3">
        <f t="shared" si="15"/>
        <v>2500</v>
      </c>
      <c r="M62" s="3">
        <f t="shared" si="15"/>
        <v>50</v>
      </c>
    </row>
    <row r="63" spans="1:13" ht="12.75">
      <c r="A63" t="s">
        <v>65</v>
      </c>
      <c r="B63" t="s">
        <v>66</v>
      </c>
      <c r="C63" s="4">
        <f t="shared" si="0"/>
        <v>1767</v>
      </c>
      <c r="D63" s="4">
        <v>0</v>
      </c>
      <c r="E63" s="4">
        <v>0</v>
      </c>
      <c r="F63" s="4">
        <v>0</v>
      </c>
      <c r="G63" s="4">
        <v>0</v>
      </c>
      <c r="H63" s="4">
        <v>1</v>
      </c>
      <c r="I63" s="4">
        <v>0</v>
      </c>
      <c r="J63" s="4">
        <v>0</v>
      </c>
      <c r="K63" s="4">
        <v>59</v>
      </c>
      <c r="L63" s="4">
        <v>1707</v>
      </c>
      <c r="M63" s="4">
        <v>0</v>
      </c>
    </row>
    <row r="64" spans="1:13" ht="12.75">
      <c r="A64" t="s">
        <v>65</v>
      </c>
      <c r="B64" t="s">
        <v>18</v>
      </c>
      <c r="C64" s="4">
        <f t="shared" si="0"/>
        <v>12362</v>
      </c>
      <c r="D64" s="4">
        <v>10921</v>
      </c>
      <c r="E64" s="4">
        <v>1202</v>
      </c>
      <c r="F64" s="4">
        <v>32</v>
      </c>
      <c r="G64" s="4">
        <v>0</v>
      </c>
      <c r="H64" s="4">
        <v>1</v>
      </c>
      <c r="I64" s="4">
        <v>0</v>
      </c>
      <c r="J64" s="4">
        <v>0</v>
      </c>
      <c r="K64" s="4">
        <v>191</v>
      </c>
      <c r="L64" s="4">
        <v>6</v>
      </c>
      <c r="M64" s="4">
        <v>9</v>
      </c>
    </row>
    <row r="65" spans="1:13" ht="12.75">
      <c r="A65" s="5" t="s">
        <v>67</v>
      </c>
      <c r="C65" s="3">
        <f t="shared" si="0"/>
        <v>14129</v>
      </c>
      <c r="D65" s="3">
        <f>+D63+D64</f>
        <v>10921</v>
      </c>
      <c r="E65" s="3">
        <f aca="true" t="shared" si="16" ref="E65:M65">+E63+E64</f>
        <v>1202</v>
      </c>
      <c r="F65" s="3">
        <f t="shared" si="16"/>
        <v>32</v>
      </c>
      <c r="G65" s="3">
        <f t="shared" si="16"/>
        <v>0</v>
      </c>
      <c r="H65" s="3">
        <f t="shared" si="16"/>
        <v>2</v>
      </c>
      <c r="I65" s="3">
        <f t="shared" si="16"/>
        <v>0</v>
      </c>
      <c r="J65" s="3">
        <f t="shared" si="16"/>
        <v>0</v>
      </c>
      <c r="K65" s="3">
        <f t="shared" si="16"/>
        <v>250</v>
      </c>
      <c r="L65" s="3">
        <f t="shared" si="16"/>
        <v>1713</v>
      </c>
      <c r="M65" s="3">
        <f t="shared" si="16"/>
        <v>9</v>
      </c>
    </row>
    <row r="66" spans="1:13" ht="12.75">
      <c r="A66" t="s">
        <v>68</v>
      </c>
      <c r="B66" t="s">
        <v>69</v>
      </c>
      <c r="C66" s="4">
        <f t="shared" si="0"/>
        <v>1074</v>
      </c>
      <c r="D66" s="4">
        <v>0</v>
      </c>
      <c r="E66" s="4">
        <v>160</v>
      </c>
      <c r="F66" s="4">
        <v>4</v>
      </c>
      <c r="G66" s="4">
        <v>0</v>
      </c>
      <c r="H66" s="4">
        <v>1</v>
      </c>
      <c r="I66" s="4">
        <v>0</v>
      </c>
      <c r="J66" s="4">
        <v>30</v>
      </c>
      <c r="K66" s="4">
        <v>28</v>
      </c>
      <c r="L66" s="4">
        <v>804</v>
      </c>
      <c r="M66" s="4">
        <v>47</v>
      </c>
    </row>
    <row r="67" spans="1:13" ht="12.75">
      <c r="A67" t="s">
        <v>68</v>
      </c>
      <c r="B67" t="s">
        <v>25</v>
      </c>
      <c r="C67" s="4">
        <f t="shared" si="0"/>
        <v>660</v>
      </c>
      <c r="D67" s="4">
        <v>585</v>
      </c>
      <c r="E67" s="4">
        <v>41</v>
      </c>
      <c r="F67" s="4">
        <v>5</v>
      </c>
      <c r="G67" s="4">
        <v>0</v>
      </c>
      <c r="H67" s="4">
        <v>2</v>
      </c>
      <c r="I67" s="4">
        <v>0</v>
      </c>
      <c r="J67" s="4">
        <v>0</v>
      </c>
      <c r="K67" s="4">
        <v>27</v>
      </c>
      <c r="L67" s="4">
        <v>0</v>
      </c>
      <c r="M67" s="4">
        <v>0</v>
      </c>
    </row>
    <row r="68" spans="1:13" ht="12.75">
      <c r="A68" t="s">
        <v>68</v>
      </c>
      <c r="B68" t="s">
        <v>18</v>
      </c>
      <c r="C68" s="4">
        <f t="shared" si="0"/>
        <v>14895</v>
      </c>
      <c r="D68" s="4">
        <v>12720</v>
      </c>
      <c r="E68" s="4">
        <v>1434</v>
      </c>
      <c r="F68" s="4">
        <v>50</v>
      </c>
      <c r="G68" s="4">
        <v>0</v>
      </c>
      <c r="H68" s="4">
        <v>7</v>
      </c>
      <c r="I68" s="4">
        <v>0</v>
      </c>
      <c r="J68" s="4">
        <v>32</v>
      </c>
      <c r="K68" s="4">
        <v>313</v>
      </c>
      <c r="L68" s="4">
        <v>321</v>
      </c>
      <c r="M68" s="4">
        <v>18</v>
      </c>
    </row>
    <row r="69" spans="1:13" ht="12.75">
      <c r="A69" s="5" t="s">
        <v>70</v>
      </c>
      <c r="C69" s="3">
        <f t="shared" si="0"/>
        <v>16629</v>
      </c>
      <c r="D69" s="3">
        <f>+D66+D67+D68</f>
        <v>13305</v>
      </c>
      <c r="E69" s="3">
        <f aca="true" t="shared" si="17" ref="E69:M69">+E66+E67+E68</f>
        <v>1635</v>
      </c>
      <c r="F69" s="3">
        <f t="shared" si="17"/>
        <v>59</v>
      </c>
      <c r="G69" s="3">
        <f t="shared" si="17"/>
        <v>0</v>
      </c>
      <c r="H69" s="3">
        <f t="shared" si="17"/>
        <v>10</v>
      </c>
      <c r="I69" s="3">
        <f t="shared" si="17"/>
        <v>0</v>
      </c>
      <c r="J69" s="3">
        <f t="shared" si="17"/>
        <v>62</v>
      </c>
      <c r="K69" s="3">
        <f t="shared" si="17"/>
        <v>368</v>
      </c>
      <c r="L69" s="3">
        <f t="shared" si="17"/>
        <v>1125</v>
      </c>
      <c r="M69" s="3">
        <f t="shared" si="17"/>
        <v>65</v>
      </c>
    </row>
    <row r="70" spans="3:13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5" t="s">
        <v>71</v>
      </c>
      <c r="C71" s="3">
        <f>+C7+C10+C14+C18+C20+C22+C26+C31+C34+C38+C41+C43+C51+C55+C60+C64+C68</f>
        <v>307154</v>
      </c>
      <c r="D71" s="3">
        <f aca="true" t="shared" si="18" ref="D71:M71">+D7+D10+D14+D18+D20+D22+D26+D31+D34+D38+D41+D43+D51+D55+D60+D64+D68</f>
        <v>260438</v>
      </c>
      <c r="E71" s="3">
        <f t="shared" si="18"/>
        <v>32378</v>
      </c>
      <c r="F71" s="3">
        <f t="shared" si="18"/>
        <v>1291</v>
      </c>
      <c r="G71" s="3">
        <f t="shared" si="18"/>
        <v>0</v>
      </c>
      <c r="H71" s="3">
        <f t="shared" si="18"/>
        <v>174</v>
      </c>
      <c r="I71" s="3">
        <f t="shared" si="18"/>
        <v>0</v>
      </c>
      <c r="J71" s="3">
        <f t="shared" si="18"/>
        <v>370</v>
      </c>
      <c r="K71" s="3">
        <f t="shared" si="18"/>
        <v>5830</v>
      </c>
      <c r="L71" s="3">
        <f t="shared" si="18"/>
        <v>5980</v>
      </c>
      <c r="M71" s="3">
        <f t="shared" si="18"/>
        <v>693</v>
      </c>
    </row>
    <row r="72" spans="1:13" ht="12.75">
      <c r="A72" s="5" t="s">
        <v>72</v>
      </c>
      <c r="C72" s="3">
        <f>+C9+C13+C17+C24+C25+C29+C30+C37+C40+C44+C45+C46+C47+C48+C53+C54+C57+C58+C59+C63+C66+C67</f>
        <v>136614</v>
      </c>
      <c r="D72" s="3">
        <f aca="true" t="shared" si="19" ref="D72:M72">+D9+D13+D17+D24+D25+D29+D30+D37+D40+D44+D45+D46+D47+D48+D53+D54+D57+D58+D59+D63+D66+D67</f>
        <v>104849</v>
      </c>
      <c r="E72" s="3">
        <f t="shared" si="19"/>
        <v>12870</v>
      </c>
      <c r="F72" s="3">
        <f t="shared" si="19"/>
        <v>1272</v>
      </c>
      <c r="G72" s="3">
        <f t="shared" si="19"/>
        <v>8</v>
      </c>
      <c r="H72" s="3">
        <f t="shared" si="19"/>
        <v>39</v>
      </c>
      <c r="I72" s="3">
        <f t="shared" si="19"/>
        <v>0</v>
      </c>
      <c r="J72" s="3">
        <f t="shared" si="19"/>
        <v>86</v>
      </c>
      <c r="K72" s="3">
        <f t="shared" si="19"/>
        <v>2026</v>
      </c>
      <c r="L72" s="3">
        <f t="shared" si="19"/>
        <v>14768</v>
      </c>
      <c r="M72" s="3">
        <f t="shared" si="19"/>
        <v>696</v>
      </c>
    </row>
    <row r="73" spans="1:13" ht="12.75">
      <c r="A73" s="5" t="s">
        <v>73</v>
      </c>
      <c r="C73" s="3">
        <f>+C11+C15+C27+C32+C35+C49+C61</f>
        <v>35</v>
      </c>
      <c r="D73" s="3">
        <f aca="true" t="shared" si="20" ref="D73:M73">+D11+D15+D27+D32+D35+D49+D61</f>
        <v>0</v>
      </c>
      <c r="E73" s="3">
        <f t="shared" si="20"/>
        <v>24</v>
      </c>
      <c r="F73" s="3">
        <f t="shared" si="20"/>
        <v>11</v>
      </c>
      <c r="G73" s="3">
        <f t="shared" si="20"/>
        <v>0</v>
      </c>
      <c r="H73" s="3">
        <f t="shared" si="20"/>
        <v>0</v>
      </c>
      <c r="I73" s="3">
        <f t="shared" si="20"/>
        <v>0</v>
      </c>
      <c r="J73" s="3">
        <f t="shared" si="20"/>
        <v>0</v>
      </c>
      <c r="K73" s="3">
        <f t="shared" si="20"/>
        <v>0</v>
      </c>
      <c r="L73" s="3">
        <f t="shared" si="20"/>
        <v>0</v>
      </c>
      <c r="M73" s="3">
        <f t="shared" si="20"/>
        <v>0</v>
      </c>
    </row>
    <row r="74" spans="1:13" ht="12.75">
      <c r="A74" s="5" t="s">
        <v>74</v>
      </c>
      <c r="C74" s="3">
        <f>+C8+C12+C16+C19+C21+C23+C28+C33+C36+C39+C42+C50+C52+C56+C62+C65+C69</f>
        <v>443803</v>
      </c>
      <c r="D74" s="3">
        <f aca="true" t="shared" si="21" ref="D74:M74">+D8+D12+D16+D19+D21+D23+D28+D33+D36+D39+D42+D50+D52+D56+D62+D65+D69</f>
        <v>365287</v>
      </c>
      <c r="E74" s="3">
        <f t="shared" si="21"/>
        <v>45272</v>
      </c>
      <c r="F74" s="3">
        <f t="shared" si="21"/>
        <v>2574</v>
      </c>
      <c r="G74" s="3">
        <f t="shared" si="21"/>
        <v>8</v>
      </c>
      <c r="H74" s="3">
        <f t="shared" si="21"/>
        <v>213</v>
      </c>
      <c r="I74" s="3">
        <f t="shared" si="21"/>
        <v>0</v>
      </c>
      <c r="J74" s="3">
        <f t="shared" si="21"/>
        <v>456</v>
      </c>
      <c r="K74" s="3">
        <f t="shared" si="21"/>
        <v>7856</v>
      </c>
      <c r="L74" s="3">
        <f t="shared" si="21"/>
        <v>20748</v>
      </c>
      <c r="M74" s="3">
        <f t="shared" si="21"/>
        <v>1389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2012-12-11T21:43:51Z</cp:lastPrinted>
  <dcterms:created xsi:type="dcterms:W3CDTF">2012-12-10T20:01:47Z</dcterms:created>
  <dcterms:modified xsi:type="dcterms:W3CDTF">2012-12-11T21:43:57Z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