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ormosafactur" sheetId="1" r:id="rId1"/>
    <sheet name="formosa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<sst xmlns="http://schemas.openxmlformats.org/spreadsheetml/2006/main" count="137" uniqueCount="50">
  <si>
    <t>AÑO 2011</t>
  </si>
  <si>
    <t>Provincia de FORMOSA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</si>
  <si>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</si>
  <si>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</si>
  <si>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</si>
  <si>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</si>
  <si>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</si>
  <si>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</si>
  <si>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</si>
  <si>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</si>
  <si>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</si>
  <si>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</si>
  <si>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</si>
  <si>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</si>
  <si>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</si>
  <si>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</si>
  <si>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</si>
  <si>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Bermejo</t>
  </si>
  <si>
    <t>DIE</t>
  </si>
  <si>
    <t>REFSA</t>
  </si>
  <si>
    <t>Total Bermejo</t>
  </si>
  <si>
    <t>Formosa</t>
  </si>
  <si>
    <t>Cop Mojon de Fierro</t>
  </si>
  <si>
    <t>GUMEM</t>
  </si>
  <si>
    <t>Total Formosa</t>
  </si>
  <si>
    <t>Laishi</t>
  </si>
  <si>
    <t xml:space="preserve">REFSA </t>
  </si>
  <si>
    <t>Total Laishi</t>
  </si>
  <si>
    <t>Matacos</t>
  </si>
  <si>
    <t>Total Matacos</t>
  </si>
  <si>
    <t>Patiño</t>
  </si>
  <si>
    <t>Total Patiño</t>
  </si>
  <si>
    <t>Pilagás</t>
  </si>
  <si>
    <t>Total Pilagás</t>
  </si>
  <si>
    <t>Pilcomayo</t>
  </si>
  <si>
    <t>Coop de Clorinda</t>
  </si>
  <si>
    <t>Total Pilcomayo</t>
  </si>
  <si>
    <t>Pirané</t>
  </si>
  <si>
    <t>Coop El Chaja</t>
  </si>
  <si>
    <t>Coop El Colorado</t>
  </si>
  <si>
    <t>Total Pirané</t>
  </si>
  <si>
    <t>Ramón Lista</t>
  </si>
  <si>
    <t>Total Ramón Lista</t>
  </si>
  <si>
    <t>TOTAL REFSA</t>
  </si>
  <si>
    <t>TOTAL DIE</t>
  </si>
  <si>
    <t>TOTAL COOPERATIVAS</t>
  </si>
  <si>
    <t>TOTAL GUMEM</t>
  </si>
  <si>
    <t>TOTAL FORMOSA</t>
  </si>
  <si>
    <t>Cantidad de usuarios</t>
  </si>
  <si>
    <t>Coop Mojon de Fierro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</si>
</sst>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33">
      <selection activeCell="B49" sqref="B49"/>
    </sheetView>
  </sheetViews>
  <sheetFormatPr defaultColWidth="11.421875" defaultRowHeight="12.75"/>
  <cols>
    <col min="1" max="1" width="16.8515625" style="0" customWidth="1"/>
    <col min="2" max="2" width="19.57421875" style="0" customWidth="1"/>
    <col min="3" max="3" width="13.421875" style="0" customWidth="1"/>
    <col min="9" max="9" width="9.7109375" style="0" customWidth="1"/>
    <col min="10" max="10" width="8.8515625" style="0" customWidth="1"/>
    <col min="11" max="11" width="9.28125" style="0" customWidth="1"/>
    <col min="12" max="12" width="10.140625" style="0" customWidth="1"/>
    <col min="13" max="13" width="10.57421875" style="0" customWidth="1"/>
  </cols>
  <sheetData>
    <row r="1" spans="1:13" ht="12.75">
      <c r="A1" s="1" t="s">
        <v>0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1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2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3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4</v>
      </c>
      <c r="B6" s="1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</row>
    <row r="7" spans="1:13" ht="12.75">
      <c r="A7" t="s">
        <v>17</v>
      </c>
      <c r="B7" t="s">
        <v>18</v>
      </c>
      <c r="C7" s="4">
        <f>SUM(D7:M7)</f>
        <v>329.45099999999996</v>
      </c>
      <c r="D7" s="4">
        <v>313.395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16.055999999999997</v>
      </c>
      <c r="L7" s="4">
        <v>0</v>
      </c>
      <c r="M7" s="4">
        <v>0</v>
      </c>
    </row>
    <row r="8" spans="1:13" ht="12.75">
      <c r="A8" t="s">
        <v>17</v>
      </c>
      <c r="B8" t="s">
        <v>19</v>
      </c>
      <c r="C8" s="4">
        <f aca="true" t="shared" si="0" ref="C8:C34">SUM(D8:M8)</f>
        <v>4179.54</v>
      </c>
      <c r="D8" s="4">
        <v>1450.114</v>
      </c>
      <c r="E8" s="4">
        <v>387.228</v>
      </c>
      <c r="F8" s="4">
        <v>150.933</v>
      </c>
      <c r="G8" s="4">
        <v>0</v>
      </c>
      <c r="H8" s="4">
        <v>594.152</v>
      </c>
      <c r="I8" s="4">
        <v>0</v>
      </c>
      <c r="J8" s="4">
        <v>0</v>
      </c>
      <c r="K8" s="4">
        <v>560.369</v>
      </c>
      <c r="L8" s="4">
        <v>0</v>
      </c>
      <c r="M8" s="4">
        <v>1036.744</v>
      </c>
    </row>
    <row r="9" spans="1:13" ht="12.75">
      <c r="A9" s="5" t="s">
        <v>20</v>
      </c>
      <c r="C9" s="3">
        <f t="shared" si="0"/>
        <v>4508.991</v>
      </c>
      <c r="D9" s="3">
        <f>+D7+D8</f>
        <v>1763.509</v>
      </c>
      <c r="E9" s="3">
        <f aca="true" t="shared" si="1" ref="E9:M9">+E7+E8</f>
        <v>387.228</v>
      </c>
      <c r="F9" s="3">
        <f t="shared" si="1"/>
        <v>150.933</v>
      </c>
      <c r="G9" s="3">
        <f t="shared" si="1"/>
        <v>0</v>
      </c>
      <c r="H9" s="3">
        <f t="shared" si="1"/>
        <v>594.152</v>
      </c>
      <c r="I9" s="3">
        <f t="shared" si="1"/>
        <v>0</v>
      </c>
      <c r="J9" s="3">
        <f t="shared" si="1"/>
        <v>0</v>
      </c>
      <c r="K9" s="3">
        <f t="shared" si="1"/>
        <v>576.4250000000001</v>
      </c>
      <c r="L9" s="3">
        <f t="shared" si="1"/>
        <v>0</v>
      </c>
      <c r="M9" s="3">
        <f t="shared" si="1"/>
        <v>1036.744</v>
      </c>
    </row>
    <row r="10" spans="1:13" ht="12.75">
      <c r="A10" t="s">
        <v>21</v>
      </c>
      <c r="B10" t="s">
        <v>22</v>
      </c>
      <c r="C10" s="6">
        <v>2307.758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2307.758</v>
      </c>
      <c r="M10" s="6">
        <v>0</v>
      </c>
    </row>
    <row r="11" spans="1:13" ht="12.75">
      <c r="A11" t="s">
        <v>21</v>
      </c>
      <c r="B11" t="s">
        <v>19</v>
      </c>
      <c r="C11" s="4">
        <f t="shared" si="0"/>
        <v>297851.607</v>
      </c>
      <c r="D11" s="4">
        <v>135826.927</v>
      </c>
      <c r="E11" s="4">
        <v>60413.538</v>
      </c>
      <c r="F11" s="4">
        <v>1612.6</v>
      </c>
      <c r="G11" s="4">
        <v>0</v>
      </c>
      <c r="H11" s="4">
        <v>10783.527</v>
      </c>
      <c r="I11" s="4">
        <v>0</v>
      </c>
      <c r="J11" s="4">
        <v>0</v>
      </c>
      <c r="K11" s="4">
        <v>41145.044</v>
      </c>
      <c r="L11" s="4">
        <v>0</v>
      </c>
      <c r="M11" s="4">
        <v>48069.971000000005</v>
      </c>
    </row>
    <row r="12" spans="1:13" ht="12.75">
      <c r="A12" t="s">
        <v>21</v>
      </c>
      <c r="B12" t="s">
        <v>23</v>
      </c>
      <c r="C12" s="4">
        <f t="shared" si="0"/>
        <v>32339.35</v>
      </c>
      <c r="D12" s="4">
        <v>0</v>
      </c>
      <c r="E12" s="4">
        <v>3977.6</v>
      </c>
      <c r="F12" s="4">
        <v>23105.98</v>
      </c>
      <c r="G12" s="4">
        <v>5255.77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ht="12.75">
      <c r="A13" s="5" t="s">
        <v>24</v>
      </c>
      <c r="C13" s="3">
        <f t="shared" si="0"/>
        <v>332498.71499999997</v>
      </c>
      <c r="D13" s="3">
        <f>+D10+D11+D12</f>
        <v>135826.927</v>
      </c>
      <c r="E13" s="3">
        <f aca="true" t="shared" si="2" ref="E13:M13">+E10+E11+E12</f>
        <v>64391.138</v>
      </c>
      <c r="F13" s="3">
        <f t="shared" si="2"/>
        <v>24718.579999999998</v>
      </c>
      <c r="G13" s="3">
        <f t="shared" si="2"/>
        <v>5255.77</v>
      </c>
      <c r="H13" s="3">
        <f t="shared" si="2"/>
        <v>10783.527</v>
      </c>
      <c r="I13" s="3">
        <f t="shared" si="2"/>
        <v>0</v>
      </c>
      <c r="J13" s="3">
        <f t="shared" si="2"/>
        <v>0</v>
      </c>
      <c r="K13" s="3">
        <f t="shared" si="2"/>
        <v>41145.044</v>
      </c>
      <c r="L13" s="3">
        <f t="shared" si="2"/>
        <v>2307.758</v>
      </c>
      <c r="M13" s="3">
        <f t="shared" si="2"/>
        <v>48069.971000000005</v>
      </c>
    </row>
    <row r="14" spans="1:13" ht="12.75">
      <c r="A14" t="s">
        <v>25</v>
      </c>
      <c r="B14" t="s">
        <v>26</v>
      </c>
      <c r="C14" s="4">
        <f t="shared" si="0"/>
        <v>20083.636000000002</v>
      </c>
      <c r="D14" s="4">
        <v>5190.62</v>
      </c>
      <c r="E14" s="4">
        <v>8938.221</v>
      </c>
      <c r="F14" s="4">
        <v>193.082</v>
      </c>
      <c r="G14" s="4">
        <v>0</v>
      </c>
      <c r="H14" s="4">
        <v>1526.609</v>
      </c>
      <c r="I14" s="4">
        <v>0</v>
      </c>
      <c r="J14" s="4">
        <v>0</v>
      </c>
      <c r="K14" s="4">
        <v>923.6229999999999</v>
      </c>
      <c r="L14" s="4">
        <v>0</v>
      </c>
      <c r="M14" s="4">
        <v>3311.4809999999998</v>
      </c>
    </row>
    <row r="15" spans="1:13" ht="12.75">
      <c r="A15" s="5" t="s">
        <v>27</v>
      </c>
      <c r="C15" s="3">
        <f t="shared" si="0"/>
        <v>20083.636000000002</v>
      </c>
      <c r="D15" s="3">
        <f>+D14</f>
        <v>5190.62</v>
      </c>
      <c r="E15" s="3">
        <f aca="true" t="shared" si="3" ref="E15:M15">+E14</f>
        <v>8938.221</v>
      </c>
      <c r="F15" s="3">
        <f t="shared" si="3"/>
        <v>193.082</v>
      </c>
      <c r="G15" s="3">
        <f t="shared" si="3"/>
        <v>0</v>
      </c>
      <c r="H15" s="3">
        <f t="shared" si="3"/>
        <v>1526.609</v>
      </c>
      <c r="I15" s="3">
        <f t="shared" si="3"/>
        <v>0</v>
      </c>
      <c r="J15" s="3">
        <f t="shared" si="3"/>
        <v>0</v>
      </c>
      <c r="K15" s="3">
        <f t="shared" si="3"/>
        <v>923.6229999999999</v>
      </c>
      <c r="L15" s="3">
        <f t="shared" si="3"/>
        <v>0</v>
      </c>
      <c r="M15" s="3">
        <f t="shared" si="3"/>
        <v>3311.4809999999998</v>
      </c>
    </row>
    <row r="16" spans="1:13" ht="12.75">
      <c r="A16" t="s">
        <v>28</v>
      </c>
      <c r="B16" t="s">
        <v>18</v>
      </c>
      <c r="C16" s="4">
        <f t="shared" si="0"/>
        <v>29.16</v>
      </c>
      <c r="D16" s="4">
        <v>29.16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7" spans="1:13" ht="12.75">
      <c r="A17" t="s">
        <v>28</v>
      </c>
      <c r="B17" t="s">
        <v>19</v>
      </c>
      <c r="C17" s="4">
        <f t="shared" si="0"/>
        <v>11491.296999999999</v>
      </c>
      <c r="D17" s="4">
        <v>5273.556</v>
      </c>
      <c r="E17" s="4">
        <v>1541.862</v>
      </c>
      <c r="F17" s="4">
        <v>120.544</v>
      </c>
      <c r="G17" s="4">
        <v>0</v>
      </c>
      <c r="H17" s="4">
        <v>1256.393</v>
      </c>
      <c r="I17" s="4">
        <v>0</v>
      </c>
      <c r="J17" s="4">
        <v>0</v>
      </c>
      <c r="K17" s="4">
        <v>939.882</v>
      </c>
      <c r="L17" s="4">
        <v>0</v>
      </c>
      <c r="M17" s="4">
        <v>2359.06</v>
      </c>
    </row>
    <row r="18" spans="1:13" ht="12.75">
      <c r="A18" s="5" t="s">
        <v>29</v>
      </c>
      <c r="C18" s="3">
        <f t="shared" si="0"/>
        <v>11520.456999999999</v>
      </c>
      <c r="D18" s="3">
        <f>+D16+D17</f>
        <v>5302.715999999999</v>
      </c>
      <c r="E18" s="3">
        <f aca="true" t="shared" si="4" ref="E18:M18">+E16+E17</f>
        <v>1541.862</v>
      </c>
      <c r="F18" s="3">
        <f t="shared" si="4"/>
        <v>120.544</v>
      </c>
      <c r="G18" s="3">
        <f t="shared" si="4"/>
        <v>0</v>
      </c>
      <c r="H18" s="3">
        <f t="shared" si="4"/>
        <v>1256.393</v>
      </c>
      <c r="I18" s="3">
        <f t="shared" si="4"/>
        <v>0</v>
      </c>
      <c r="J18" s="3">
        <f t="shared" si="4"/>
        <v>0</v>
      </c>
      <c r="K18" s="3">
        <f t="shared" si="4"/>
        <v>939.882</v>
      </c>
      <c r="L18" s="3">
        <f t="shared" si="4"/>
        <v>0</v>
      </c>
      <c r="M18" s="3">
        <f t="shared" si="4"/>
        <v>2359.06</v>
      </c>
    </row>
    <row r="19" spans="1:13" ht="12.75">
      <c r="A19" t="s">
        <v>30</v>
      </c>
      <c r="B19" t="s">
        <v>18</v>
      </c>
      <c r="C19" s="4">
        <f t="shared" si="0"/>
        <v>14.508</v>
      </c>
      <c r="D19" s="4">
        <v>14.508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ht="12.75">
      <c r="A20" t="s">
        <v>30</v>
      </c>
      <c r="B20" t="s">
        <v>19</v>
      </c>
      <c r="C20" s="4">
        <f t="shared" si="0"/>
        <v>55237.37099999999</v>
      </c>
      <c r="D20" s="4">
        <v>21021.718</v>
      </c>
      <c r="E20" s="4">
        <v>7715.196</v>
      </c>
      <c r="F20" s="4">
        <v>886.7260000000001</v>
      </c>
      <c r="G20" s="4">
        <v>0</v>
      </c>
      <c r="H20" s="4">
        <v>7482.491999999999</v>
      </c>
      <c r="I20" s="4">
        <v>0</v>
      </c>
      <c r="J20" s="4">
        <v>0</v>
      </c>
      <c r="K20" s="4">
        <v>5029.6810000000005</v>
      </c>
      <c r="L20" s="4">
        <v>0</v>
      </c>
      <c r="M20" s="4">
        <v>13101.557999999999</v>
      </c>
    </row>
    <row r="21" spans="1:13" ht="12.75">
      <c r="A21" s="5" t="s">
        <v>31</v>
      </c>
      <c r="C21" s="3">
        <f t="shared" si="0"/>
        <v>55251.87899999999</v>
      </c>
      <c r="D21" s="3">
        <f>+D19+D20</f>
        <v>21036.226000000002</v>
      </c>
      <c r="E21" s="3">
        <f aca="true" t="shared" si="5" ref="E21:M21">+E19+E20</f>
        <v>7715.196</v>
      </c>
      <c r="F21" s="3">
        <f t="shared" si="5"/>
        <v>886.7260000000001</v>
      </c>
      <c r="G21" s="3">
        <f t="shared" si="5"/>
        <v>0</v>
      </c>
      <c r="H21" s="3">
        <f t="shared" si="5"/>
        <v>7482.491999999999</v>
      </c>
      <c r="I21" s="3">
        <f t="shared" si="5"/>
        <v>0</v>
      </c>
      <c r="J21" s="3">
        <f t="shared" si="5"/>
        <v>0</v>
      </c>
      <c r="K21" s="3">
        <f t="shared" si="5"/>
        <v>5029.6810000000005</v>
      </c>
      <c r="L21" s="3">
        <f t="shared" si="5"/>
        <v>0</v>
      </c>
      <c r="M21" s="3">
        <f t="shared" si="5"/>
        <v>13101.557999999999</v>
      </c>
    </row>
    <row r="22" spans="1:13" ht="12.75">
      <c r="A22" t="s">
        <v>32</v>
      </c>
      <c r="B22" t="s">
        <v>19</v>
      </c>
      <c r="C22" s="4">
        <f t="shared" si="0"/>
        <v>12051.382999999998</v>
      </c>
      <c r="D22" s="4">
        <v>3544.6</v>
      </c>
      <c r="E22" s="4">
        <v>5834.702</v>
      </c>
      <c r="F22" s="4">
        <v>101.565</v>
      </c>
      <c r="G22" s="4">
        <v>0</v>
      </c>
      <c r="H22" s="4">
        <v>557.158</v>
      </c>
      <c r="I22" s="4">
        <v>0</v>
      </c>
      <c r="J22" s="4">
        <v>0</v>
      </c>
      <c r="K22" s="4">
        <v>491.969</v>
      </c>
      <c r="L22" s="4">
        <v>0</v>
      </c>
      <c r="M22" s="4">
        <v>1521.3890000000001</v>
      </c>
    </row>
    <row r="23" spans="1:13" ht="12.75">
      <c r="A23" s="5" t="s">
        <v>33</v>
      </c>
      <c r="C23" s="3">
        <f t="shared" si="0"/>
        <v>12051.382999999998</v>
      </c>
      <c r="D23" s="3">
        <f>+D22</f>
        <v>3544.6</v>
      </c>
      <c r="E23" s="3">
        <f aca="true" t="shared" si="6" ref="E23:M23">+E22</f>
        <v>5834.702</v>
      </c>
      <c r="F23" s="3">
        <f t="shared" si="6"/>
        <v>101.565</v>
      </c>
      <c r="G23" s="3">
        <f t="shared" si="6"/>
        <v>0</v>
      </c>
      <c r="H23" s="3">
        <f t="shared" si="6"/>
        <v>557.158</v>
      </c>
      <c r="I23" s="3">
        <f t="shared" si="6"/>
        <v>0</v>
      </c>
      <c r="J23" s="3">
        <f t="shared" si="6"/>
        <v>0</v>
      </c>
      <c r="K23" s="3">
        <f t="shared" si="6"/>
        <v>491.969</v>
      </c>
      <c r="L23" s="3">
        <f t="shared" si="6"/>
        <v>0</v>
      </c>
      <c r="M23" s="3">
        <f t="shared" si="6"/>
        <v>1521.3890000000001</v>
      </c>
    </row>
    <row r="24" spans="1:13" ht="12.75">
      <c r="A24" t="s">
        <v>34</v>
      </c>
      <c r="B24" t="s">
        <v>19</v>
      </c>
      <c r="C24" s="4">
        <f t="shared" si="0"/>
        <v>86404.872</v>
      </c>
      <c r="D24" s="4">
        <v>31486.262000000002</v>
      </c>
      <c r="E24" s="4">
        <v>28945.604</v>
      </c>
      <c r="F24" s="4">
        <v>463.557</v>
      </c>
      <c r="G24" s="4">
        <v>0</v>
      </c>
      <c r="H24" s="4">
        <v>6972.554</v>
      </c>
      <c r="I24" s="4">
        <v>0</v>
      </c>
      <c r="J24" s="4">
        <v>0</v>
      </c>
      <c r="K24" s="4">
        <v>4208.157999999999</v>
      </c>
      <c r="L24" s="4">
        <v>0</v>
      </c>
      <c r="M24" s="4">
        <v>14328.737000000001</v>
      </c>
    </row>
    <row r="25" spans="1:13" ht="12.75">
      <c r="A25" t="s">
        <v>34</v>
      </c>
      <c r="B25" t="s">
        <v>35</v>
      </c>
      <c r="C25" s="4">
        <f t="shared" si="0"/>
        <v>20147.572999999997</v>
      </c>
      <c r="D25" s="4">
        <v>0</v>
      </c>
      <c r="E25" s="4">
        <v>2568.238</v>
      </c>
      <c r="F25" s="4">
        <v>144.028</v>
      </c>
      <c r="G25" s="4">
        <v>0</v>
      </c>
      <c r="H25" s="4">
        <v>547.365</v>
      </c>
      <c r="I25" s="4">
        <v>0</v>
      </c>
      <c r="J25" s="4">
        <v>0</v>
      </c>
      <c r="K25" s="4">
        <v>0</v>
      </c>
      <c r="L25" s="4">
        <v>16887.942</v>
      </c>
      <c r="M25" s="4">
        <v>0</v>
      </c>
    </row>
    <row r="26" spans="1:13" ht="12.75">
      <c r="A26" t="s">
        <v>34</v>
      </c>
      <c r="B26" t="s">
        <v>23</v>
      </c>
      <c r="C26" s="4">
        <f t="shared" si="0"/>
        <v>2218.3</v>
      </c>
      <c r="D26" s="4">
        <v>0</v>
      </c>
      <c r="E26" s="4">
        <v>1825.95</v>
      </c>
      <c r="F26" s="4">
        <v>392.35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ht="12.75">
      <c r="A27" s="5" t="s">
        <v>36</v>
      </c>
      <c r="C27" s="3">
        <f t="shared" si="0"/>
        <v>108770.745</v>
      </c>
      <c r="D27" s="3">
        <f>+D24+D25+D26</f>
        <v>31486.262000000002</v>
      </c>
      <c r="E27" s="3">
        <f aca="true" t="shared" si="7" ref="E27:M27">+E24+E25+E26</f>
        <v>33339.792</v>
      </c>
      <c r="F27" s="3">
        <f t="shared" si="7"/>
        <v>999.9350000000001</v>
      </c>
      <c r="G27" s="3">
        <f t="shared" si="7"/>
        <v>0</v>
      </c>
      <c r="H27" s="3">
        <f t="shared" si="7"/>
        <v>7519.919</v>
      </c>
      <c r="I27" s="3">
        <f t="shared" si="7"/>
        <v>0</v>
      </c>
      <c r="J27" s="3">
        <f t="shared" si="7"/>
        <v>0</v>
      </c>
      <c r="K27" s="3">
        <f t="shared" si="7"/>
        <v>4208.157999999999</v>
      </c>
      <c r="L27" s="3">
        <f t="shared" si="7"/>
        <v>16887.942</v>
      </c>
      <c r="M27" s="3">
        <f t="shared" si="7"/>
        <v>14328.737000000001</v>
      </c>
    </row>
    <row r="28" spans="1:13" ht="12.75">
      <c r="A28" t="s">
        <v>37</v>
      </c>
      <c r="B28" t="s">
        <v>38</v>
      </c>
      <c r="C28" s="4">
        <f t="shared" si="0"/>
        <v>2839.728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2839.728</v>
      </c>
      <c r="M28" s="4">
        <v>0</v>
      </c>
    </row>
    <row r="29" spans="1:13" ht="12.75">
      <c r="A29" t="s">
        <v>37</v>
      </c>
      <c r="B29" t="s">
        <v>39</v>
      </c>
      <c r="C29" s="4">
        <f t="shared" si="0"/>
        <v>10012.137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10012.137</v>
      </c>
      <c r="M29" s="4">
        <v>0</v>
      </c>
    </row>
    <row r="30" spans="1:13" ht="12.75">
      <c r="A30" t="s">
        <v>37</v>
      </c>
      <c r="B30" t="s">
        <v>19</v>
      </c>
      <c r="C30" s="4">
        <f t="shared" si="0"/>
        <v>71366.485</v>
      </c>
      <c r="D30" s="4">
        <v>25428.378</v>
      </c>
      <c r="E30" s="4">
        <v>18221.958000000002</v>
      </c>
      <c r="F30" s="4">
        <v>3598.0120000000006</v>
      </c>
      <c r="G30" s="4">
        <v>0</v>
      </c>
      <c r="H30" s="4">
        <v>4433.982</v>
      </c>
      <c r="I30" s="4">
        <v>0</v>
      </c>
      <c r="J30" s="4">
        <v>0</v>
      </c>
      <c r="K30" s="4">
        <v>3701.308</v>
      </c>
      <c r="L30" s="4">
        <v>0</v>
      </c>
      <c r="M30" s="4">
        <v>15982.847</v>
      </c>
    </row>
    <row r="31" spans="1:13" ht="12.75">
      <c r="A31" t="s">
        <v>37</v>
      </c>
      <c r="B31" t="s">
        <v>23</v>
      </c>
      <c r="C31" s="4">
        <f t="shared" si="0"/>
        <v>966.84</v>
      </c>
      <c r="D31" s="4">
        <v>0</v>
      </c>
      <c r="E31" s="4">
        <v>0</v>
      </c>
      <c r="F31" s="4">
        <v>966.84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</row>
    <row r="32" spans="1:13" ht="12.75">
      <c r="A32" s="5" t="s">
        <v>40</v>
      </c>
      <c r="C32" s="3">
        <f t="shared" si="0"/>
        <v>85185.18999999999</v>
      </c>
      <c r="D32" s="3">
        <f>+D28+D29+D30+D31</f>
        <v>25428.378</v>
      </c>
      <c r="E32" s="3">
        <f aca="true" t="shared" si="8" ref="E32:M32">+E28+E29+E30+E31</f>
        <v>18221.958000000002</v>
      </c>
      <c r="F32" s="3">
        <f t="shared" si="8"/>
        <v>4564.852000000001</v>
      </c>
      <c r="G32" s="3">
        <f t="shared" si="8"/>
        <v>0</v>
      </c>
      <c r="H32" s="3">
        <f t="shared" si="8"/>
        <v>4433.982</v>
      </c>
      <c r="I32" s="3">
        <f t="shared" si="8"/>
        <v>0</v>
      </c>
      <c r="J32" s="3">
        <f t="shared" si="8"/>
        <v>0</v>
      </c>
      <c r="K32" s="3">
        <f t="shared" si="8"/>
        <v>3701.308</v>
      </c>
      <c r="L32" s="3">
        <f t="shared" si="8"/>
        <v>12851.865000000002</v>
      </c>
      <c r="M32" s="3">
        <f t="shared" si="8"/>
        <v>15982.847</v>
      </c>
    </row>
    <row r="33" spans="1:13" ht="12.75">
      <c r="A33" t="s">
        <v>41</v>
      </c>
      <c r="B33" t="s">
        <v>18</v>
      </c>
      <c r="C33" s="4">
        <f t="shared" si="0"/>
        <v>225.305</v>
      </c>
      <c r="D33" s="4">
        <v>225.305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</row>
    <row r="34" spans="1:13" ht="12.75">
      <c r="A34" s="5" t="s">
        <v>42</v>
      </c>
      <c r="C34" s="3">
        <f t="shared" si="0"/>
        <v>225.305</v>
      </c>
      <c r="D34" s="3">
        <f>+D33</f>
        <v>225.305</v>
      </c>
      <c r="E34" s="3">
        <f aca="true" t="shared" si="9" ref="E34:M34">+E33</f>
        <v>0</v>
      </c>
      <c r="F34" s="3">
        <f t="shared" si="9"/>
        <v>0</v>
      </c>
      <c r="G34" s="3">
        <f t="shared" si="9"/>
        <v>0</v>
      </c>
      <c r="H34" s="3">
        <f t="shared" si="9"/>
        <v>0</v>
      </c>
      <c r="I34" s="3">
        <f t="shared" si="9"/>
        <v>0</v>
      </c>
      <c r="J34" s="3">
        <f t="shared" si="9"/>
        <v>0</v>
      </c>
      <c r="K34" s="3">
        <f t="shared" si="9"/>
        <v>0</v>
      </c>
      <c r="L34" s="3">
        <f t="shared" si="9"/>
        <v>0</v>
      </c>
      <c r="M34" s="3">
        <f t="shared" si="9"/>
        <v>0</v>
      </c>
    </row>
    <row r="35" spans="3:13" ht="12.7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5" t="s">
        <v>43</v>
      </c>
      <c r="C36" s="3">
        <f>+C8+C11+C14+C17+C20+C22+C24+C30</f>
        <v>558666.191</v>
      </c>
      <c r="D36" s="3">
        <f aca="true" t="shared" si="10" ref="D36:M36">+D8+D11+D14+D17+D20+D22+D24+D30</f>
        <v>229222.17500000002</v>
      </c>
      <c r="E36" s="3">
        <f t="shared" si="10"/>
        <v>131998.309</v>
      </c>
      <c r="F36" s="3">
        <f t="shared" si="10"/>
        <v>7127.019</v>
      </c>
      <c r="G36" s="3">
        <f t="shared" si="10"/>
        <v>0</v>
      </c>
      <c r="H36" s="3">
        <f t="shared" si="10"/>
        <v>33606.867</v>
      </c>
      <c r="I36" s="3">
        <f t="shared" si="10"/>
        <v>0</v>
      </c>
      <c r="J36" s="3">
        <f t="shared" si="10"/>
        <v>0</v>
      </c>
      <c r="K36" s="3">
        <f t="shared" si="10"/>
        <v>57000.03399999999</v>
      </c>
      <c r="L36" s="3">
        <f t="shared" si="10"/>
        <v>0</v>
      </c>
      <c r="M36" s="3">
        <f t="shared" si="10"/>
        <v>99711.787</v>
      </c>
    </row>
    <row r="37" spans="1:13" ht="12.75">
      <c r="A37" s="5" t="s">
        <v>44</v>
      </c>
      <c r="C37" s="3">
        <f>+C7+C16+C19+C33</f>
        <v>598.424</v>
      </c>
      <c r="D37" s="3">
        <f aca="true" t="shared" si="11" ref="D37:M37">+D7+D16+D19+D33</f>
        <v>582.3679999999999</v>
      </c>
      <c r="E37" s="3">
        <f t="shared" si="11"/>
        <v>0</v>
      </c>
      <c r="F37" s="3">
        <f t="shared" si="11"/>
        <v>0</v>
      </c>
      <c r="G37" s="3">
        <f t="shared" si="11"/>
        <v>0</v>
      </c>
      <c r="H37" s="3">
        <f t="shared" si="11"/>
        <v>0</v>
      </c>
      <c r="I37" s="3">
        <f t="shared" si="11"/>
        <v>0</v>
      </c>
      <c r="J37" s="3">
        <f t="shared" si="11"/>
        <v>0</v>
      </c>
      <c r="K37" s="3">
        <f t="shared" si="11"/>
        <v>16.055999999999997</v>
      </c>
      <c r="L37" s="3">
        <f t="shared" si="11"/>
        <v>0</v>
      </c>
      <c r="M37" s="3">
        <f t="shared" si="11"/>
        <v>0</v>
      </c>
    </row>
    <row r="38" spans="1:13" ht="12.75">
      <c r="A38" s="5" t="s">
        <v>45</v>
      </c>
      <c r="C38" s="3">
        <f>+C10+C25+C28+C29</f>
        <v>35307.195999999996</v>
      </c>
      <c r="D38" s="3">
        <f aca="true" t="shared" si="12" ref="D38:M38">+D10+D25+D28+D29</f>
        <v>0</v>
      </c>
      <c r="E38" s="3">
        <f t="shared" si="12"/>
        <v>2568.238</v>
      </c>
      <c r="F38" s="3">
        <f t="shared" si="12"/>
        <v>144.028</v>
      </c>
      <c r="G38" s="3">
        <f t="shared" si="12"/>
        <v>0</v>
      </c>
      <c r="H38" s="3">
        <f t="shared" si="12"/>
        <v>547.365</v>
      </c>
      <c r="I38" s="3">
        <f t="shared" si="12"/>
        <v>0</v>
      </c>
      <c r="J38" s="3">
        <f t="shared" si="12"/>
        <v>0</v>
      </c>
      <c r="K38" s="3">
        <f t="shared" si="12"/>
        <v>0</v>
      </c>
      <c r="L38" s="3">
        <f t="shared" si="12"/>
        <v>32047.564999999995</v>
      </c>
      <c r="M38" s="3">
        <f t="shared" si="12"/>
        <v>0</v>
      </c>
    </row>
    <row r="39" spans="1:13" ht="12.75">
      <c r="A39" s="5" t="s">
        <v>46</v>
      </c>
      <c r="C39" s="3">
        <f>+C12+C26+C31</f>
        <v>35524.49</v>
      </c>
      <c r="D39" s="3">
        <f aca="true" t="shared" si="13" ref="D39:M39">+D12+D26+D31</f>
        <v>0</v>
      </c>
      <c r="E39" s="3">
        <f t="shared" si="13"/>
        <v>5803.55</v>
      </c>
      <c r="F39" s="3">
        <f t="shared" si="13"/>
        <v>24465.17</v>
      </c>
      <c r="G39" s="3">
        <f t="shared" si="13"/>
        <v>5255.77</v>
      </c>
      <c r="H39" s="3">
        <f t="shared" si="13"/>
        <v>0</v>
      </c>
      <c r="I39" s="3">
        <f t="shared" si="13"/>
        <v>0</v>
      </c>
      <c r="J39" s="3">
        <f t="shared" si="13"/>
        <v>0</v>
      </c>
      <c r="K39" s="3">
        <f t="shared" si="13"/>
        <v>0</v>
      </c>
      <c r="L39" s="3">
        <f t="shared" si="13"/>
        <v>0</v>
      </c>
      <c r="M39" s="3">
        <f t="shared" si="13"/>
        <v>0</v>
      </c>
    </row>
    <row r="40" spans="1:13" ht="12.75">
      <c r="A40" s="5" t="s">
        <v>47</v>
      </c>
      <c r="C40" s="3">
        <f>+C9+C13+C15+C18+C21+C23+C27+C32+C34</f>
        <v>630096.3009999999</v>
      </c>
      <c r="D40" s="3">
        <f aca="true" t="shared" si="14" ref="D40:M40">+D9+D13+D15+D18+D21+D23+D27+D32+D34</f>
        <v>229804.54299999998</v>
      </c>
      <c r="E40" s="3">
        <f t="shared" si="14"/>
        <v>140370.097</v>
      </c>
      <c r="F40" s="3">
        <f t="shared" si="14"/>
        <v>31736.216999999997</v>
      </c>
      <c r="G40" s="3">
        <f t="shared" si="14"/>
        <v>5255.77</v>
      </c>
      <c r="H40" s="3">
        <f t="shared" si="14"/>
        <v>34154.232</v>
      </c>
      <c r="I40" s="3">
        <f t="shared" si="14"/>
        <v>0</v>
      </c>
      <c r="J40" s="3">
        <f t="shared" si="14"/>
        <v>0</v>
      </c>
      <c r="K40" s="3">
        <f t="shared" si="14"/>
        <v>57016.08999999999</v>
      </c>
      <c r="L40" s="3">
        <f t="shared" si="14"/>
        <v>32047.565</v>
      </c>
      <c r="M40" s="3">
        <f t="shared" si="14"/>
        <v>99711.787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33">
      <selection activeCell="A46" sqref="A46"/>
    </sheetView>
  </sheetViews>
  <sheetFormatPr defaultColWidth="11.421875" defaultRowHeight="12.75"/>
  <cols>
    <col min="1" max="1" width="17.57421875" style="0" customWidth="1"/>
    <col min="2" max="2" width="21.421875" style="0" customWidth="1"/>
    <col min="3" max="3" width="15.140625" style="0" customWidth="1"/>
    <col min="9" max="9" width="8.28125" style="0" customWidth="1"/>
    <col min="10" max="10" width="8.421875" style="0" customWidth="1"/>
    <col min="11" max="11" width="9.421875" style="0" customWidth="1"/>
    <col min="12" max="12" width="9.7109375" style="0" customWidth="1"/>
    <col min="13" max="13" width="10.7109375" style="0" customWidth="1"/>
  </cols>
  <sheetData>
    <row r="1" spans="1:3" ht="12.75">
      <c r="A1" s="5" t="s">
        <v>0</v>
      </c>
      <c r="C1" s="7"/>
    </row>
    <row r="2" spans="1:3" ht="12.75">
      <c r="A2" s="1" t="s">
        <v>1</v>
      </c>
      <c r="C2" s="7"/>
    </row>
    <row r="3" spans="1:3" ht="12.75">
      <c r="A3" s="5"/>
      <c r="C3" s="7"/>
    </row>
    <row r="4" spans="1:3" ht="12.75">
      <c r="A4" s="5" t="s">
        <v>48</v>
      </c>
      <c r="C4" s="7"/>
    </row>
    <row r="5" ht="12.75">
      <c r="C5" s="7"/>
    </row>
    <row r="6" spans="1:13" ht="12.75">
      <c r="A6" s="5" t="s">
        <v>4</v>
      </c>
      <c r="B6" s="5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</row>
    <row r="7" spans="1:13" ht="12.75">
      <c r="A7" t="s">
        <v>17</v>
      </c>
      <c r="B7" t="s">
        <v>18</v>
      </c>
      <c r="C7" s="4">
        <f>SUM(D7:M7)</f>
        <v>347</v>
      </c>
      <c r="D7" s="4">
        <v>345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2</v>
      </c>
      <c r="L7" s="4">
        <v>0</v>
      </c>
      <c r="M7" s="4">
        <v>0</v>
      </c>
    </row>
    <row r="8" spans="1:13" ht="12.75">
      <c r="A8" t="s">
        <v>17</v>
      </c>
      <c r="B8" t="s">
        <v>19</v>
      </c>
      <c r="C8" s="4">
        <f aca="true" t="shared" si="0" ref="C8:C34">SUM(D8:M8)</f>
        <v>1397</v>
      </c>
      <c r="D8" s="4">
        <v>486</v>
      </c>
      <c r="E8" s="4">
        <v>95</v>
      </c>
      <c r="F8" s="4">
        <v>28</v>
      </c>
      <c r="G8" s="4">
        <v>0</v>
      </c>
      <c r="H8" s="4">
        <v>1</v>
      </c>
      <c r="I8" s="4">
        <v>0</v>
      </c>
      <c r="J8" s="4">
        <v>0</v>
      </c>
      <c r="K8" s="4">
        <v>60</v>
      </c>
      <c r="L8" s="4">
        <v>0</v>
      </c>
      <c r="M8" s="4">
        <v>727</v>
      </c>
    </row>
    <row r="9" spans="1:13" ht="12.75">
      <c r="A9" s="5" t="s">
        <v>20</v>
      </c>
      <c r="C9" s="3">
        <f t="shared" si="0"/>
        <v>1744</v>
      </c>
      <c r="D9" s="3">
        <f>+D7+D8</f>
        <v>831</v>
      </c>
      <c r="E9" s="3">
        <f aca="true" t="shared" si="1" ref="E9:M9">+E7+E8</f>
        <v>95</v>
      </c>
      <c r="F9" s="3">
        <f t="shared" si="1"/>
        <v>28</v>
      </c>
      <c r="G9" s="3">
        <f t="shared" si="1"/>
        <v>0</v>
      </c>
      <c r="H9" s="3">
        <f t="shared" si="1"/>
        <v>1</v>
      </c>
      <c r="I9" s="3">
        <f t="shared" si="1"/>
        <v>0</v>
      </c>
      <c r="J9" s="3">
        <f t="shared" si="1"/>
        <v>0</v>
      </c>
      <c r="K9" s="3">
        <f t="shared" si="1"/>
        <v>62</v>
      </c>
      <c r="L9" s="3">
        <f t="shared" si="1"/>
        <v>0</v>
      </c>
      <c r="M9" s="3">
        <f t="shared" si="1"/>
        <v>727</v>
      </c>
    </row>
    <row r="10" spans="1:13" ht="12.75">
      <c r="A10" t="s">
        <v>21</v>
      </c>
      <c r="B10" t="s">
        <v>49</v>
      </c>
      <c r="C10" s="9">
        <f t="shared" si="0"/>
        <v>778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778</v>
      </c>
      <c r="M10" s="6">
        <v>0</v>
      </c>
    </row>
    <row r="11" spans="1:13" ht="12.75">
      <c r="A11" t="s">
        <v>21</v>
      </c>
      <c r="B11" t="s">
        <v>19</v>
      </c>
      <c r="C11" s="4">
        <f t="shared" si="0"/>
        <v>58975</v>
      </c>
      <c r="D11" s="4">
        <v>34325</v>
      </c>
      <c r="E11" s="4">
        <v>5091</v>
      </c>
      <c r="F11" s="4">
        <v>98</v>
      </c>
      <c r="G11" s="4">
        <v>0</v>
      </c>
      <c r="H11" s="4">
        <v>3</v>
      </c>
      <c r="I11" s="4">
        <v>0</v>
      </c>
      <c r="J11" s="4">
        <v>0</v>
      </c>
      <c r="K11" s="4">
        <v>651</v>
      </c>
      <c r="L11" s="4">
        <v>0</v>
      </c>
      <c r="M11" s="4">
        <v>18807</v>
      </c>
    </row>
    <row r="12" spans="1:13" ht="12.75">
      <c r="A12" t="s">
        <v>21</v>
      </c>
      <c r="B12" t="s">
        <v>23</v>
      </c>
      <c r="C12" s="4">
        <f t="shared" si="0"/>
        <v>10</v>
      </c>
      <c r="D12" s="4">
        <v>0</v>
      </c>
      <c r="E12" s="4">
        <v>2</v>
      </c>
      <c r="F12" s="4">
        <v>6</v>
      </c>
      <c r="G12" s="4">
        <v>2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ht="12.75">
      <c r="A13" s="5" t="s">
        <v>24</v>
      </c>
      <c r="C13" s="3">
        <f t="shared" si="0"/>
        <v>59763</v>
      </c>
      <c r="D13" s="3">
        <f>+D10+D11+D12</f>
        <v>34325</v>
      </c>
      <c r="E13" s="3">
        <f aca="true" t="shared" si="2" ref="E13:M13">+E10+E11+E12</f>
        <v>5093</v>
      </c>
      <c r="F13" s="3">
        <f t="shared" si="2"/>
        <v>104</v>
      </c>
      <c r="G13" s="3">
        <f t="shared" si="2"/>
        <v>2</v>
      </c>
      <c r="H13" s="3">
        <f t="shared" si="2"/>
        <v>3</v>
      </c>
      <c r="I13" s="3">
        <f t="shared" si="2"/>
        <v>0</v>
      </c>
      <c r="J13" s="3">
        <f t="shared" si="2"/>
        <v>0</v>
      </c>
      <c r="K13" s="3">
        <f t="shared" si="2"/>
        <v>651</v>
      </c>
      <c r="L13" s="3">
        <f t="shared" si="2"/>
        <v>778</v>
      </c>
      <c r="M13" s="3">
        <f t="shared" si="2"/>
        <v>18807</v>
      </c>
    </row>
    <row r="14" spans="1:13" ht="12.75">
      <c r="A14" t="s">
        <v>25</v>
      </c>
      <c r="B14" t="s">
        <v>19</v>
      </c>
      <c r="C14" s="4">
        <f t="shared" si="0"/>
        <v>3729</v>
      </c>
      <c r="D14" s="4">
        <v>1696</v>
      </c>
      <c r="E14" s="4">
        <v>208</v>
      </c>
      <c r="F14" s="4">
        <v>6</v>
      </c>
      <c r="G14" s="4">
        <v>0</v>
      </c>
      <c r="H14" s="4">
        <v>4</v>
      </c>
      <c r="I14" s="4">
        <v>0</v>
      </c>
      <c r="J14" s="4">
        <v>0</v>
      </c>
      <c r="K14" s="4">
        <v>101</v>
      </c>
      <c r="L14" s="4">
        <v>0</v>
      </c>
      <c r="M14" s="4">
        <v>1714</v>
      </c>
    </row>
    <row r="15" spans="1:13" ht="12.75">
      <c r="A15" s="5" t="s">
        <v>27</v>
      </c>
      <c r="C15" s="3">
        <f t="shared" si="0"/>
        <v>3729</v>
      </c>
      <c r="D15" s="3">
        <f>+D14</f>
        <v>1696</v>
      </c>
      <c r="E15" s="3">
        <f aca="true" t="shared" si="3" ref="E15:M15">+E14</f>
        <v>208</v>
      </c>
      <c r="F15" s="3">
        <f t="shared" si="3"/>
        <v>6</v>
      </c>
      <c r="G15" s="3">
        <f t="shared" si="3"/>
        <v>0</v>
      </c>
      <c r="H15" s="3">
        <f t="shared" si="3"/>
        <v>4</v>
      </c>
      <c r="I15" s="3">
        <f t="shared" si="3"/>
        <v>0</v>
      </c>
      <c r="J15" s="3">
        <f t="shared" si="3"/>
        <v>0</v>
      </c>
      <c r="K15" s="3">
        <f t="shared" si="3"/>
        <v>101</v>
      </c>
      <c r="L15" s="3">
        <f t="shared" si="3"/>
        <v>0</v>
      </c>
      <c r="M15" s="3">
        <f t="shared" si="3"/>
        <v>1714</v>
      </c>
    </row>
    <row r="16" spans="1:13" ht="12.75">
      <c r="A16" t="s">
        <v>28</v>
      </c>
      <c r="B16" t="s">
        <v>18</v>
      </c>
      <c r="C16" s="4">
        <f t="shared" si="0"/>
        <v>55</v>
      </c>
      <c r="D16" s="4">
        <v>55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7" spans="1:13" ht="12.75">
      <c r="A17" t="s">
        <v>28</v>
      </c>
      <c r="B17" t="s">
        <v>19</v>
      </c>
      <c r="C17" s="4">
        <f t="shared" si="0"/>
        <v>2964</v>
      </c>
      <c r="D17" s="4">
        <v>1295</v>
      </c>
      <c r="E17" s="4">
        <v>221</v>
      </c>
      <c r="F17" s="4">
        <v>14</v>
      </c>
      <c r="G17" s="4">
        <v>0</v>
      </c>
      <c r="H17" s="4">
        <v>1</v>
      </c>
      <c r="I17" s="4">
        <v>0</v>
      </c>
      <c r="J17" s="4">
        <v>0</v>
      </c>
      <c r="K17" s="4">
        <v>54</v>
      </c>
      <c r="L17" s="4">
        <v>0</v>
      </c>
      <c r="M17" s="4">
        <v>1379</v>
      </c>
    </row>
    <row r="18" spans="1:13" ht="12.75">
      <c r="A18" s="5" t="s">
        <v>29</v>
      </c>
      <c r="C18" s="3">
        <f t="shared" si="0"/>
        <v>3019</v>
      </c>
      <c r="D18" s="3">
        <f>+D16+D17</f>
        <v>1350</v>
      </c>
      <c r="E18" s="3">
        <f aca="true" t="shared" si="4" ref="E18:M18">+E16+E17</f>
        <v>221</v>
      </c>
      <c r="F18" s="3">
        <f t="shared" si="4"/>
        <v>14</v>
      </c>
      <c r="G18" s="3">
        <f t="shared" si="4"/>
        <v>0</v>
      </c>
      <c r="H18" s="3">
        <f t="shared" si="4"/>
        <v>1</v>
      </c>
      <c r="I18" s="3">
        <f t="shared" si="4"/>
        <v>0</v>
      </c>
      <c r="J18" s="3">
        <f t="shared" si="4"/>
        <v>0</v>
      </c>
      <c r="K18" s="3">
        <f t="shared" si="4"/>
        <v>54</v>
      </c>
      <c r="L18" s="3">
        <f t="shared" si="4"/>
        <v>0</v>
      </c>
      <c r="M18" s="3">
        <f t="shared" si="4"/>
        <v>1379</v>
      </c>
    </row>
    <row r="19" spans="1:13" ht="12.75">
      <c r="A19" t="s">
        <v>30</v>
      </c>
      <c r="B19" t="s">
        <v>18</v>
      </c>
      <c r="C19" s="4">
        <f t="shared" si="0"/>
        <v>15</v>
      </c>
      <c r="D19" s="4">
        <v>15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ht="12.75">
      <c r="A20" t="s">
        <v>30</v>
      </c>
      <c r="B20" t="s">
        <v>19</v>
      </c>
      <c r="C20" s="4">
        <f t="shared" si="0"/>
        <v>15672</v>
      </c>
      <c r="D20" s="4">
        <v>6597</v>
      </c>
      <c r="E20" s="4">
        <v>1096</v>
      </c>
      <c r="F20" s="4">
        <v>162</v>
      </c>
      <c r="G20" s="4">
        <v>0</v>
      </c>
      <c r="H20" s="4">
        <v>17</v>
      </c>
      <c r="I20" s="4">
        <v>0</v>
      </c>
      <c r="J20" s="4">
        <v>0</v>
      </c>
      <c r="K20" s="4">
        <v>395</v>
      </c>
      <c r="L20" s="4">
        <v>0</v>
      </c>
      <c r="M20" s="4">
        <v>7405</v>
      </c>
    </row>
    <row r="21" spans="1:13" ht="12.75">
      <c r="A21" s="5" t="s">
        <v>31</v>
      </c>
      <c r="C21" s="3">
        <f t="shared" si="0"/>
        <v>15687</v>
      </c>
      <c r="D21" s="3">
        <f>+D19+D20</f>
        <v>6612</v>
      </c>
      <c r="E21" s="3">
        <f aca="true" t="shared" si="5" ref="E21:M21">+E19+E20</f>
        <v>1096</v>
      </c>
      <c r="F21" s="3">
        <f t="shared" si="5"/>
        <v>162</v>
      </c>
      <c r="G21" s="3">
        <f t="shared" si="5"/>
        <v>0</v>
      </c>
      <c r="H21" s="3">
        <f t="shared" si="5"/>
        <v>17</v>
      </c>
      <c r="I21" s="3">
        <f t="shared" si="5"/>
        <v>0</v>
      </c>
      <c r="J21" s="3">
        <f t="shared" si="5"/>
        <v>0</v>
      </c>
      <c r="K21" s="3">
        <f t="shared" si="5"/>
        <v>395</v>
      </c>
      <c r="L21" s="3">
        <f t="shared" si="5"/>
        <v>0</v>
      </c>
      <c r="M21" s="3">
        <f t="shared" si="5"/>
        <v>7405</v>
      </c>
    </row>
    <row r="22" spans="1:13" ht="12.75">
      <c r="A22" t="s">
        <v>32</v>
      </c>
      <c r="B22" t="s">
        <v>19</v>
      </c>
      <c r="C22" s="4">
        <f t="shared" si="0"/>
        <v>2079</v>
      </c>
      <c r="D22" s="4">
        <v>1131</v>
      </c>
      <c r="E22" s="4">
        <v>95</v>
      </c>
      <c r="F22" s="4">
        <v>12</v>
      </c>
      <c r="G22" s="4">
        <v>0</v>
      </c>
      <c r="H22" s="4">
        <v>4</v>
      </c>
      <c r="I22" s="4">
        <v>0</v>
      </c>
      <c r="J22" s="4">
        <v>0</v>
      </c>
      <c r="K22" s="4">
        <v>41</v>
      </c>
      <c r="L22" s="4">
        <v>0</v>
      </c>
      <c r="M22" s="4">
        <v>796</v>
      </c>
    </row>
    <row r="23" spans="1:13" ht="12.75">
      <c r="A23" s="5" t="s">
        <v>33</v>
      </c>
      <c r="C23" s="3">
        <f t="shared" si="0"/>
        <v>2079</v>
      </c>
      <c r="D23" s="3">
        <f>+D22</f>
        <v>1131</v>
      </c>
      <c r="E23" s="3">
        <f aca="true" t="shared" si="6" ref="E23:M23">+E22</f>
        <v>95</v>
      </c>
      <c r="F23" s="3">
        <f t="shared" si="6"/>
        <v>12</v>
      </c>
      <c r="G23" s="3">
        <f t="shared" si="6"/>
        <v>0</v>
      </c>
      <c r="H23" s="3">
        <f t="shared" si="6"/>
        <v>4</v>
      </c>
      <c r="I23" s="3">
        <f t="shared" si="6"/>
        <v>0</v>
      </c>
      <c r="J23" s="3">
        <f t="shared" si="6"/>
        <v>0</v>
      </c>
      <c r="K23" s="3">
        <f t="shared" si="6"/>
        <v>41</v>
      </c>
      <c r="L23" s="3">
        <f t="shared" si="6"/>
        <v>0</v>
      </c>
      <c r="M23" s="3">
        <f t="shared" si="6"/>
        <v>796</v>
      </c>
    </row>
    <row r="24" spans="1:13" ht="12.75">
      <c r="A24" t="s">
        <v>34</v>
      </c>
      <c r="B24" t="s">
        <v>35</v>
      </c>
      <c r="C24" s="4">
        <f t="shared" si="0"/>
        <v>7022</v>
      </c>
      <c r="D24" s="4">
        <v>0</v>
      </c>
      <c r="E24" s="4">
        <v>363</v>
      </c>
      <c r="F24" s="4">
        <v>5</v>
      </c>
      <c r="G24" s="4">
        <v>0</v>
      </c>
      <c r="H24" s="4">
        <v>7</v>
      </c>
      <c r="I24" s="4">
        <v>0</v>
      </c>
      <c r="J24" s="4">
        <v>0</v>
      </c>
      <c r="K24" s="4">
        <v>0</v>
      </c>
      <c r="L24" s="4">
        <v>6647</v>
      </c>
      <c r="M24" s="4">
        <v>0</v>
      </c>
    </row>
    <row r="25" spans="1:13" ht="12.75">
      <c r="A25" t="s">
        <v>34</v>
      </c>
      <c r="B25" t="s">
        <v>19</v>
      </c>
      <c r="C25" s="4">
        <f t="shared" si="0"/>
        <v>17699</v>
      </c>
      <c r="D25" s="4">
        <v>9033</v>
      </c>
      <c r="E25" s="4">
        <v>1329</v>
      </c>
      <c r="F25" s="4">
        <v>52</v>
      </c>
      <c r="G25" s="4">
        <v>0</v>
      </c>
      <c r="H25" s="4">
        <v>95</v>
      </c>
      <c r="I25" s="4">
        <v>0</v>
      </c>
      <c r="J25" s="4">
        <v>0</v>
      </c>
      <c r="K25" s="4">
        <v>228</v>
      </c>
      <c r="L25" s="4">
        <v>0</v>
      </c>
      <c r="M25" s="4">
        <v>6962</v>
      </c>
    </row>
    <row r="26" spans="1:13" ht="12.75">
      <c r="A26" t="s">
        <v>34</v>
      </c>
      <c r="B26" t="s">
        <v>23</v>
      </c>
      <c r="C26" s="4">
        <f t="shared" si="0"/>
        <v>4</v>
      </c>
      <c r="D26" s="4">
        <v>0</v>
      </c>
      <c r="E26" s="4">
        <v>3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ht="12.75">
      <c r="A27" s="5" t="s">
        <v>36</v>
      </c>
      <c r="C27" s="3">
        <f t="shared" si="0"/>
        <v>24725</v>
      </c>
      <c r="D27" s="3">
        <f>+D24+D25+D26</f>
        <v>9033</v>
      </c>
      <c r="E27" s="3">
        <f aca="true" t="shared" si="7" ref="E27:M27">+E24+E25+E26</f>
        <v>1695</v>
      </c>
      <c r="F27" s="3">
        <f t="shared" si="7"/>
        <v>58</v>
      </c>
      <c r="G27" s="3">
        <f t="shared" si="7"/>
        <v>0</v>
      </c>
      <c r="H27" s="3">
        <f t="shared" si="7"/>
        <v>102</v>
      </c>
      <c r="I27" s="3">
        <f t="shared" si="7"/>
        <v>0</v>
      </c>
      <c r="J27" s="3">
        <f t="shared" si="7"/>
        <v>0</v>
      </c>
      <c r="K27" s="3">
        <f t="shared" si="7"/>
        <v>228</v>
      </c>
      <c r="L27" s="3">
        <f t="shared" si="7"/>
        <v>6647</v>
      </c>
      <c r="M27" s="3">
        <f t="shared" si="7"/>
        <v>6962</v>
      </c>
    </row>
    <row r="28" spans="1:13" ht="12.75">
      <c r="A28" t="s">
        <v>37</v>
      </c>
      <c r="B28" t="s">
        <v>38</v>
      </c>
      <c r="C28" s="4">
        <f t="shared" si="0"/>
        <v>813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813</v>
      </c>
      <c r="M28" s="4">
        <v>0</v>
      </c>
    </row>
    <row r="29" spans="1:13" ht="12.75">
      <c r="A29" t="s">
        <v>37</v>
      </c>
      <c r="B29" t="s">
        <v>39</v>
      </c>
      <c r="C29" s="4">
        <f t="shared" si="0"/>
        <v>3047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3047</v>
      </c>
      <c r="M29" s="4">
        <v>0</v>
      </c>
    </row>
    <row r="30" spans="1:13" ht="12.75">
      <c r="A30" t="s">
        <v>37</v>
      </c>
      <c r="B30" t="s">
        <v>19</v>
      </c>
      <c r="C30" s="4">
        <f t="shared" si="0"/>
        <v>16808</v>
      </c>
      <c r="D30" s="4">
        <v>6955</v>
      </c>
      <c r="E30" s="4">
        <v>1589</v>
      </c>
      <c r="F30" s="4">
        <v>212</v>
      </c>
      <c r="G30" s="4">
        <v>0</v>
      </c>
      <c r="H30" s="4">
        <v>5</v>
      </c>
      <c r="I30" s="4">
        <v>0</v>
      </c>
      <c r="J30" s="4">
        <v>0</v>
      </c>
      <c r="K30" s="4">
        <v>254</v>
      </c>
      <c r="L30" s="4">
        <v>0</v>
      </c>
      <c r="M30" s="4">
        <v>7793</v>
      </c>
    </row>
    <row r="31" spans="1:13" ht="12.75">
      <c r="A31" t="s">
        <v>37</v>
      </c>
      <c r="B31" t="s">
        <v>23</v>
      </c>
      <c r="C31" s="4">
        <f t="shared" si="0"/>
        <v>2</v>
      </c>
      <c r="D31" s="4">
        <v>0</v>
      </c>
      <c r="E31" s="4">
        <v>0</v>
      </c>
      <c r="F31" s="4">
        <v>2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</row>
    <row r="32" spans="1:13" ht="12.75">
      <c r="A32" s="5" t="s">
        <v>40</v>
      </c>
      <c r="C32" s="3">
        <f t="shared" si="0"/>
        <v>20670</v>
      </c>
      <c r="D32" s="3">
        <f>+D28+D29+D30+D31</f>
        <v>6955</v>
      </c>
      <c r="E32" s="3">
        <f aca="true" t="shared" si="8" ref="E32:M32">+E28+E29+E30+E31</f>
        <v>1589</v>
      </c>
      <c r="F32" s="3">
        <f t="shared" si="8"/>
        <v>214</v>
      </c>
      <c r="G32" s="3">
        <f t="shared" si="8"/>
        <v>0</v>
      </c>
      <c r="H32" s="3">
        <f t="shared" si="8"/>
        <v>5</v>
      </c>
      <c r="I32" s="3">
        <f t="shared" si="8"/>
        <v>0</v>
      </c>
      <c r="J32" s="3">
        <f t="shared" si="8"/>
        <v>0</v>
      </c>
      <c r="K32" s="3">
        <f t="shared" si="8"/>
        <v>254</v>
      </c>
      <c r="L32" s="3">
        <f t="shared" si="8"/>
        <v>3860</v>
      </c>
      <c r="M32" s="3">
        <f t="shared" si="8"/>
        <v>7793</v>
      </c>
    </row>
    <row r="33" spans="1:13" ht="12.75">
      <c r="A33" t="s">
        <v>41</v>
      </c>
      <c r="B33" t="s">
        <v>18</v>
      </c>
      <c r="C33" s="4">
        <f t="shared" si="0"/>
        <v>460</v>
      </c>
      <c r="D33" s="4">
        <v>460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</row>
    <row r="34" spans="1:13" ht="12.75">
      <c r="A34" s="5" t="s">
        <v>42</v>
      </c>
      <c r="C34" s="3">
        <f t="shared" si="0"/>
        <v>460</v>
      </c>
      <c r="D34" s="3">
        <f>+D33</f>
        <v>460</v>
      </c>
      <c r="E34" s="3">
        <f aca="true" t="shared" si="9" ref="E34:M34">+E33</f>
        <v>0</v>
      </c>
      <c r="F34" s="3">
        <f t="shared" si="9"/>
        <v>0</v>
      </c>
      <c r="G34" s="3">
        <f t="shared" si="9"/>
        <v>0</v>
      </c>
      <c r="H34" s="3">
        <f t="shared" si="9"/>
        <v>0</v>
      </c>
      <c r="I34" s="3">
        <f t="shared" si="9"/>
        <v>0</v>
      </c>
      <c r="J34" s="3">
        <f t="shared" si="9"/>
        <v>0</v>
      </c>
      <c r="K34" s="3">
        <f t="shared" si="9"/>
        <v>0</v>
      </c>
      <c r="L34" s="3">
        <f t="shared" si="9"/>
        <v>0</v>
      </c>
      <c r="M34" s="3">
        <f t="shared" si="9"/>
        <v>0</v>
      </c>
    </row>
    <row r="35" spans="3:13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5" t="s">
        <v>43</v>
      </c>
      <c r="C36" s="3">
        <f>+C8+C11+C14+C17+C20+C22+C25+C30</f>
        <v>119323</v>
      </c>
      <c r="D36" s="3">
        <f aca="true" t="shared" si="10" ref="D36:M36">+D8+D11+D14+D17+D20+D22+D25+D30</f>
        <v>61518</v>
      </c>
      <c r="E36" s="3">
        <f t="shared" si="10"/>
        <v>9724</v>
      </c>
      <c r="F36" s="3">
        <f t="shared" si="10"/>
        <v>584</v>
      </c>
      <c r="G36" s="3">
        <f t="shared" si="10"/>
        <v>0</v>
      </c>
      <c r="H36" s="3">
        <f t="shared" si="10"/>
        <v>130</v>
      </c>
      <c r="I36" s="3">
        <f t="shared" si="10"/>
        <v>0</v>
      </c>
      <c r="J36" s="3">
        <f t="shared" si="10"/>
        <v>0</v>
      </c>
      <c r="K36" s="3">
        <f t="shared" si="10"/>
        <v>1784</v>
      </c>
      <c r="L36" s="3">
        <f t="shared" si="10"/>
        <v>0</v>
      </c>
      <c r="M36" s="3">
        <f t="shared" si="10"/>
        <v>45583</v>
      </c>
    </row>
    <row r="37" spans="1:13" ht="12.75">
      <c r="A37" s="5" t="s">
        <v>44</v>
      </c>
      <c r="C37" s="3">
        <f>+C7+C16+C19+C33</f>
        <v>877</v>
      </c>
      <c r="D37" s="3">
        <f aca="true" t="shared" si="11" ref="D37:M37">+D7+D16+D19+D33</f>
        <v>875</v>
      </c>
      <c r="E37" s="3">
        <f t="shared" si="11"/>
        <v>0</v>
      </c>
      <c r="F37" s="3">
        <f t="shared" si="11"/>
        <v>0</v>
      </c>
      <c r="G37" s="3">
        <f t="shared" si="11"/>
        <v>0</v>
      </c>
      <c r="H37" s="3">
        <f t="shared" si="11"/>
        <v>0</v>
      </c>
      <c r="I37" s="3">
        <f t="shared" si="11"/>
        <v>0</v>
      </c>
      <c r="J37" s="3">
        <f t="shared" si="11"/>
        <v>0</v>
      </c>
      <c r="K37" s="3">
        <f t="shared" si="11"/>
        <v>2</v>
      </c>
      <c r="L37" s="3">
        <f t="shared" si="11"/>
        <v>0</v>
      </c>
      <c r="M37" s="3">
        <f t="shared" si="11"/>
        <v>0</v>
      </c>
    </row>
    <row r="38" spans="1:13" ht="12.75">
      <c r="A38" s="5" t="s">
        <v>45</v>
      </c>
      <c r="C38" s="3">
        <f>+C10+C24+C28+C29</f>
        <v>11660</v>
      </c>
      <c r="D38" s="3">
        <f aca="true" t="shared" si="12" ref="D38:M38">+D10+D24+D28+D29</f>
        <v>0</v>
      </c>
      <c r="E38" s="3">
        <f t="shared" si="12"/>
        <v>363</v>
      </c>
      <c r="F38" s="3">
        <f t="shared" si="12"/>
        <v>5</v>
      </c>
      <c r="G38" s="3">
        <f t="shared" si="12"/>
        <v>0</v>
      </c>
      <c r="H38" s="3">
        <f t="shared" si="12"/>
        <v>7</v>
      </c>
      <c r="I38" s="3">
        <f t="shared" si="12"/>
        <v>0</v>
      </c>
      <c r="J38" s="3">
        <f t="shared" si="12"/>
        <v>0</v>
      </c>
      <c r="K38" s="3">
        <f t="shared" si="12"/>
        <v>0</v>
      </c>
      <c r="L38" s="3">
        <f t="shared" si="12"/>
        <v>11285</v>
      </c>
      <c r="M38" s="3">
        <f t="shared" si="12"/>
        <v>0</v>
      </c>
    </row>
    <row r="39" spans="1:13" ht="12.75">
      <c r="A39" s="5" t="s">
        <v>46</v>
      </c>
      <c r="C39" s="3">
        <f>+C12+C26+C31</f>
        <v>16</v>
      </c>
      <c r="D39" s="3">
        <f aca="true" t="shared" si="13" ref="D39:M39">+D12+D26+D31</f>
        <v>0</v>
      </c>
      <c r="E39" s="3">
        <f t="shared" si="13"/>
        <v>5</v>
      </c>
      <c r="F39" s="3">
        <f t="shared" si="13"/>
        <v>9</v>
      </c>
      <c r="G39" s="3">
        <f t="shared" si="13"/>
        <v>2</v>
      </c>
      <c r="H39" s="3">
        <f t="shared" si="13"/>
        <v>0</v>
      </c>
      <c r="I39" s="3">
        <f t="shared" si="13"/>
        <v>0</v>
      </c>
      <c r="J39" s="3">
        <f t="shared" si="13"/>
        <v>0</v>
      </c>
      <c r="K39" s="3">
        <f t="shared" si="13"/>
        <v>0</v>
      </c>
      <c r="L39" s="3">
        <f t="shared" si="13"/>
        <v>0</v>
      </c>
      <c r="M39" s="3">
        <f t="shared" si="13"/>
        <v>0</v>
      </c>
    </row>
    <row r="40" spans="1:13" ht="12.75">
      <c r="A40" s="5" t="s">
        <v>47</v>
      </c>
      <c r="C40" s="3">
        <f>+C9+C13+C15+C18+C21+C23+C27+C32+C34</f>
        <v>131876</v>
      </c>
      <c r="D40" s="3">
        <f aca="true" t="shared" si="14" ref="D40:M40">+D9+D13+D15+D18+D21+D23+D27+D32+D34</f>
        <v>62393</v>
      </c>
      <c r="E40" s="3">
        <f t="shared" si="14"/>
        <v>10092</v>
      </c>
      <c r="F40" s="3">
        <f t="shared" si="14"/>
        <v>598</v>
      </c>
      <c r="G40" s="3">
        <f t="shared" si="14"/>
        <v>2</v>
      </c>
      <c r="H40" s="3">
        <f t="shared" si="14"/>
        <v>137</v>
      </c>
      <c r="I40" s="3">
        <f t="shared" si="14"/>
        <v>0</v>
      </c>
      <c r="J40" s="3">
        <f t="shared" si="14"/>
        <v>0</v>
      </c>
      <c r="K40" s="3">
        <f t="shared" si="14"/>
        <v>1786</v>
      </c>
      <c r="L40" s="3">
        <f t="shared" si="14"/>
        <v>11285</v>
      </c>
      <c r="M40" s="3">
        <f t="shared" si="14"/>
        <v>45583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2012-12-11T21:45:22Z</cp:lastPrinted>
  <dcterms:created xsi:type="dcterms:W3CDTF">2012-12-10T20:02:56Z</dcterms:created>
  <dcterms:modified xsi:type="dcterms:W3CDTF">2012-12-11T21:45:30Z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