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rionegrofactur" sheetId="1" r:id="rId1"/>
    <sheet name="rionegr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<sst xmlns="http://schemas.openxmlformats.org/spreadsheetml/2006/main" count="143" uniqueCount="54">
  <si>
    <t>AÑO 2011</t>
  </si>
  <si>
    <t>Provincia de RIO NEGRO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</si>
  <si>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</si>
  <si>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</si>
  <si>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</si>
  <si>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</si>
  <si>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</si>
  <si>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</si>
  <si>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</si>
  <si>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</si>
  <si>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</si>
  <si>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</si>
  <si>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</si>
  <si>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</si>
  <si>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</si>
  <si>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</si>
  <si>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</si>
  <si>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</si>
  <si>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EDERSA</t>
  </si>
  <si>
    <t>Total 25 de Mayo</t>
  </si>
  <si>
    <t>9 de Julio</t>
  </si>
  <si>
    <t>Total 9 de Julio</t>
  </si>
  <si>
    <t>Adolfo Alsina</t>
  </si>
  <si>
    <t>GUMEM</t>
  </si>
  <si>
    <t>Total Adolfo Alsina</t>
  </si>
  <si>
    <t>Avellaneda</t>
  </si>
  <si>
    <t>Total Avellaneda</t>
  </si>
  <si>
    <t>Bariloche</t>
  </si>
  <si>
    <t>Coop de Bariloche</t>
  </si>
  <si>
    <t>Total Bariloche</t>
  </si>
  <si>
    <t>El Cuy</t>
  </si>
  <si>
    <t>Total El Cuy</t>
  </si>
  <si>
    <t>General Conesa</t>
  </si>
  <si>
    <t>Total General Conesa</t>
  </si>
  <si>
    <t>General Roca</t>
  </si>
  <si>
    <t>CALF ( Neuquén)</t>
  </si>
  <si>
    <t>Total General Roca</t>
  </si>
  <si>
    <t>Ñorquincó</t>
  </si>
  <si>
    <t>Total Ñorquincó</t>
  </si>
  <si>
    <t>Pichi Mahuida</t>
  </si>
  <si>
    <t>Coop de Rio Colorado</t>
  </si>
  <si>
    <t>Total Pichi Mahuida</t>
  </si>
  <si>
    <t>Pilcaniyeu</t>
  </si>
  <si>
    <t>Total Pilcaniyeu</t>
  </si>
  <si>
    <t>San Antonio</t>
  </si>
  <si>
    <t>Total San Antonio</t>
  </si>
  <si>
    <t>Valcheta</t>
  </si>
  <si>
    <t>Total Valcheta</t>
  </si>
  <si>
    <t>TOTAL EDERSA</t>
  </si>
  <si>
    <t>TOTAL COOPERATIVAS</t>
  </si>
  <si>
    <t>TOTAL GUMEM</t>
  </si>
  <si>
    <t>TOTAL RIO NEGRO</t>
  </si>
  <si>
    <t>Provincia deRIO NEGRO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</si>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</sst>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5">
      <selection activeCell="C30" sqref="C30:M30"/>
    </sheetView>
  </sheetViews>
  <sheetFormatPr defaultColWidth="11.421875" defaultRowHeight="12.75"/>
  <cols>
    <col min="1" max="1" width="23.8515625" style="0" customWidth="1"/>
    <col min="2" max="2" width="19.7109375" style="0" customWidth="1"/>
    <col min="9" max="9" width="10.421875" style="0" customWidth="1"/>
    <col min="10" max="10" width="8.57421875" style="0" customWidth="1"/>
    <col min="11" max="11" width="10.00390625" style="0" customWidth="1"/>
    <col min="12" max="12" width="10.8515625" style="0" customWidth="1"/>
    <col min="13" max="13" width="9.281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13202.223000000002</v>
      </c>
      <c r="D7" s="4">
        <v>6276.385</v>
      </c>
      <c r="E7" s="4">
        <v>2515.36</v>
      </c>
      <c r="F7" s="4">
        <v>677.403</v>
      </c>
      <c r="G7" s="4">
        <v>671.76</v>
      </c>
      <c r="H7" s="4">
        <v>1943.022</v>
      </c>
      <c r="I7" s="4">
        <v>0</v>
      </c>
      <c r="J7" s="4">
        <v>12.072</v>
      </c>
      <c r="K7" s="4">
        <v>1103.334</v>
      </c>
      <c r="L7" s="4">
        <v>2.887</v>
      </c>
      <c r="M7" s="4">
        <v>0</v>
      </c>
    </row>
    <row r="8" spans="1:13" ht="12.75">
      <c r="A8" s="5" t="s">
        <v>19</v>
      </c>
      <c r="C8" s="3">
        <f aca="true" t="shared" si="0" ref="C8:C38">SUM(D8:M8)</f>
        <v>13202.223000000002</v>
      </c>
      <c r="D8" s="3">
        <f>+D7</f>
        <v>6276.385</v>
      </c>
      <c r="E8" s="3">
        <f aca="true" t="shared" si="1" ref="E8:M8">+E7</f>
        <v>2515.36</v>
      </c>
      <c r="F8" s="3">
        <f t="shared" si="1"/>
        <v>677.403</v>
      </c>
      <c r="G8" s="3">
        <f t="shared" si="1"/>
        <v>671.76</v>
      </c>
      <c r="H8" s="3">
        <f t="shared" si="1"/>
        <v>1943.022</v>
      </c>
      <c r="I8" s="3">
        <f t="shared" si="1"/>
        <v>0</v>
      </c>
      <c r="J8" s="3">
        <f t="shared" si="1"/>
        <v>12.072</v>
      </c>
      <c r="K8" s="3">
        <f t="shared" si="1"/>
        <v>1103.334</v>
      </c>
      <c r="L8" s="3">
        <f t="shared" si="1"/>
        <v>2.887</v>
      </c>
      <c r="M8" s="3">
        <f t="shared" si="1"/>
        <v>0</v>
      </c>
    </row>
    <row r="9" spans="1:13" ht="12.75">
      <c r="A9" t="s">
        <v>20</v>
      </c>
      <c r="B9" t="s">
        <v>18</v>
      </c>
      <c r="C9" s="4">
        <f t="shared" si="0"/>
        <v>3085.6159999999995</v>
      </c>
      <c r="D9" s="4">
        <v>1615.587</v>
      </c>
      <c r="E9" s="4">
        <v>516.04</v>
      </c>
      <c r="F9" s="4">
        <v>1.306</v>
      </c>
      <c r="G9" s="4">
        <v>77.798</v>
      </c>
      <c r="H9" s="4">
        <v>563.473</v>
      </c>
      <c r="I9" s="4">
        <v>0</v>
      </c>
      <c r="J9" s="4">
        <v>3.96</v>
      </c>
      <c r="K9" s="4">
        <v>305.787</v>
      </c>
      <c r="L9" s="4">
        <v>1.665</v>
      </c>
      <c r="M9" s="4">
        <v>0</v>
      </c>
    </row>
    <row r="10" spans="1:13" ht="12.75">
      <c r="A10" s="5" t="s">
        <v>21</v>
      </c>
      <c r="C10" s="3">
        <f t="shared" si="0"/>
        <v>3085.6159999999995</v>
      </c>
      <c r="D10" s="3">
        <f>+D9</f>
        <v>1615.587</v>
      </c>
      <c r="E10" s="3">
        <f aca="true" t="shared" si="2" ref="E10:M10">+E9</f>
        <v>516.04</v>
      </c>
      <c r="F10" s="3">
        <f t="shared" si="2"/>
        <v>1.306</v>
      </c>
      <c r="G10" s="3">
        <f t="shared" si="2"/>
        <v>77.798</v>
      </c>
      <c r="H10" s="3">
        <f t="shared" si="2"/>
        <v>563.473</v>
      </c>
      <c r="I10" s="3">
        <f t="shared" si="2"/>
        <v>0</v>
      </c>
      <c r="J10" s="3">
        <f t="shared" si="2"/>
        <v>3.96</v>
      </c>
      <c r="K10" s="3">
        <f t="shared" si="2"/>
        <v>305.787</v>
      </c>
      <c r="L10" s="3">
        <f t="shared" si="2"/>
        <v>1.665</v>
      </c>
      <c r="M10" s="3">
        <f t="shared" si="2"/>
        <v>0</v>
      </c>
    </row>
    <row r="11" spans="1:13" ht="12.75">
      <c r="A11" t="s">
        <v>22</v>
      </c>
      <c r="B11" t="s">
        <v>18</v>
      </c>
      <c r="C11" s="4">
        <f t="shared" si="0"/>
        <v>89102.498</v>
      </c>
      <c r="D11" s="4">
        <v>42079.24</v>
      </c>
      <c r="E11" s="4">
        <v>21177.176</v>
      </c>
      <c r="F11" s="4">
        <v>3452.977</v>
      </c>
      <c r="G11" s="4">
        <v>2001.212</v>
      </c>
      <c r="H11" s="4">
        <v>5911.998</v>
      </c>
      <c r="I11" s="4">
        <v>0</v>
      </c>
      <c r="J11" s="4">
        <v>352.462</v>
      </c>
      <c r="K11" s="4">
        <v>12887.895</v>
      </c>
      <c r="L11" s="4">
        <v>1239.538</v>
      </c>
      <c r="M11" s="4">
        <v>0</v>
      </c>
    </row>
    <row r="12" spans="1:13" ht="12.75">
      <c r="A12" t="s">
        <v>22</v>
      </c>
      <c r="B12" t="s">
        <v>23</v>
      </c>
      <c r="C12" s="4">
        <f t="shared" si="0"/>
        <v>3899.13</v>
      </c>
      <c r="D12" s="4">
        <v>0</v>
      </c>
      <c r="E12" s="4">
        <v>1278.14</v>
      </c>
      <c r="F12" s="4">
        <v>2620.99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5" t="s">
        <v>24</v>
      </c>
      <c r="C13" s="3">
        <f t="shared" si="0"/>
        <v>93001.62800000001</v>
      </c>
      <c r="D13" s="3">
        <f>+D11+D12</f>
        <v>42079.24</v>
      </c>
      <c r="E13" s="3">
        <f aca="true" t="shared" si="3" ref="E13:M13">+E11+E12</f>
        <v>22455.316</v>
      </c>
      <c r="F13" s="3">
        <f t="shared" si="3"/>
        <v>6073.967</v>
      </c>
      <c r="G13" s="3">
        <f t="shared" si="3"/>
        <v>2001.212</v>
      </c>
      <c r="H13" s="3">
        <f t="shared" si="3"/>
        <v>5911.998</v>
      </c>
      <c r="I13" s="3">
        <f t="shared" si="3"/>
        <v>0</v>
      </c>
      <c r="J13" s="3">
        <f t="shared" si="3"/>
        <v>352.462</v>
      </c>
      <c r="K13" s="3">
        <f t="shared" si="3"/>
        <v>12887.895</v>
      </c>
      <c r="L13" s="3">
        <f t="shared" si="3"/>
        <v>1239.538</v>
      </c>
      <c r="M13" s="3">
        <f t="shared" si="3"/>
        <v>0</v>
      </c>
    </row>
    <row r="14" spans="1:13" ht="12.75">
      <c r="A14" t="s">
        <v>25</v>
      </c>
      <c r="B14" t="s">
        <v>18</v>
      </c>
      <c r="C14" s="4">
        <f t="shared" si="0"/>
        <v>72707.129</v>
      </c>
      <c r="D14" s="4">
        <v>20153.553</v>
      </c>
      <c r="E14" s="4">
        <v>8511.472</v>
      </c>
      <c r="F14" s="4">
        <v>27178.794</v>
      </c>
      <c r="G14" s="4">
        <v>1442.71</v>
      </c>
      <c r="H14" s="4">
        <v>3734.326</v>
      </c>
      <c r="I14" s="4">
        <v>0</v>
      </c>
      <c r="J14" s="4">
        <v>5909.069</v>
      </c>
      <c r="K14" s="4">
        <v>3230.851</v>
      </c>
      <c r="L14" s="4">
        <v>2546.354</v>
      </c>
      <c r="M14" s="4">
        <v>0</v>
      </c>
    </row>
    <row r="15" spans="1:13" ht="12.75">
      <c r="A15" t="s">
        <v>25</v>
      </c>
      <c r="B15" t="s">
        <v>23</v>
      </c>
      <c r="C15" s="4">
        <f t="shared" si="0"/>
        <v>8438.95</v>
      </c>
      <c r="D15" s="4">
        <v>0</v>
      </c>
      <c r="E15" s="4">
        <v>0</v>
      </c>
      <c r="F15" s="4">
        <v>8438.95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5" t="s">
        <v>26</v>
      </c>
      <c r="C16" s="3">
        <f t="shared" si="0"/>
        <v>81146.07900000001</v>
      </c>
      <c r="D16" s="3">
        <f>+D14+D15</f>
        <v>20153.553</v>
      </c>
      <c r="E16" s="3">
        <f aca="true" t="shared" si="4" ref="E16:M16">+E14+E15</f>
        <v>8511.472</v>
      </c>
      <c r="F16" s="3">
        <f t="shared" si="4"/>
        <v>35617.744000000006</v>
      </c>
      <c r="G16" s="3">
        <f t="shared" si="4"/>
        <v>1442.71</v>
      </c>
      <c r="H16" s="3">
        <f t="shared" si="4"/>
        <v>3734.326</v>
      </c>
      <c r="I16" s="3">
        <f t="shared" si="4"/>
        <v>0</v>
      </c>
      <c r="J16" s="3">
        <f t="shared" si="4"/>
        <v>5909.069</v>
      </c>
      <c r="K16" s="3">
        <f t="shared" si="4"/>
        <v>3230.851</v>
      </c>
      <c r="L16" s="3">
        <f t="shared" si="4"/>
        <v>2546.354</v>
      </c>
      <c r="M16" s="3">
        <f t="shared" si="4"/>
        <v>0</v>
      </c>
    </row>
    <row r="17" spans="1:13" ht="12.75">
      <c r="A17" t="s">
        <v>27</v>
      </c>
      <c r="B17" t="s">
        <v>18</v>
      </c>
      <c r="C17" s="4">
        <f t="shared" si="0"/>
        <v>27766.43</v>
      </c>
      <c r="D17" s="4">
        <v>12329.845</v>
      </c>
      <c r="E17" s="4">
        <v>7868.721</v>
      </c>
      <c r="F17" s="4">
        <v>1901.279</v>
      </c>
      <c r="G17" s="4">
        <v>783.18</v>
      </c>
      <c r="H17" s="4">
        <v>2546.882</v>
      </c>
      <c r="I17" s="4">
        <v>0</v>
      </c>
      <c r="J17" s="4">
        <v>210.714</v>
      </c>
      <c r="K17" s="4">
        <v>1765.491</v>
      </c>
      <c r="L17" s="4">
        <v>360.318</v>
      </c>
      <c r="M17" s="4">
        <v>0</v>
      </c>
    </row>
    <row r="18" spans="1:13" ht="12.75">
      <c r="A18" t="s">
        <v>27</v>
      </c>
      <c r="B18" t="s">
        <v>28</v>
      </c>
      <c r="C18" s="4">
        <f t="shared" si="0"/>
        <v>232511.761</v>
      </c>
      <c r="D18" s="4">
        <v>94807.001</v>
      </c>
      <c r="E18" s="4">
        <v>90123.58</v>
      </c>
      <c r="F18" s="4">
        <v>22786.588</v>
      </c>
      <c r="G18" s="4">
        <v>11922.653</v>
      </c>
      <c r="H18" s="4">
        <v>10516.257</v>
      </c>
      <c r="I18" s="4">
        <v>0</v>
      </c>
      <c r="J18" s="4">
        <v>0</v>
      </c>
      <c r="K18" s="4">
        <v>2355.682</v>
      </c>
      <c r="L18" s="4">
        <v>0</v>
      </c>
      <c r="M18" s="4">
        <v>0</v>
      </c>
    </row>
    <row r="19" spans="1:13" ht="12.75">
      <c r="A19" s="5" t="s">
        <v>29</v>
      </c>
      <c r="C19" s="3">
        <f t="shared" si="0"/>
        <v>260278.19100000002</v>
      </c>
      <c r="D19" s="3">
        <f>+D17+D18</f>
        <v>107136.846</v>
      </c>
      <c r="E19" s="3">
        <f aca="true" t="shared" si="5" ref="E19:M19">+E17+E18</f>
        <v>97992.301</v>
      </c>
      <c r="F19" s="3">
        <f t="shared" si="5"/>
        <v>24687.867</v>
      </c>
      <c r="G19" s="3">
        <f t="shared" si="5"/>
        <v>12705.833</v>
      </c>
      <c r="H19" s="3">
        <f t="shared" si="5"/>
        <v>13063.139</v>
      </c>
      <c r="I19" s="3">
        <f t="shared" si="5"/>
        <v>0</v>
      </c>
      <c r="J19" s="3">
        <f t="shared" si="5"/>
        <v>210.714</v>
      </c>
      <c r="K19" s="3">
        <f t="shared" si="5"/>
        <v>4121.173</v>
      </c>
      <c r="L19" s="3">
        <f t="shared" si="5"/>
        <v>360.318</v>
      </c>
      <c r="M19" s="3">
        <f t="shared" si="5"/>
        <v>0</v>
      </c>
    </row>
    <row r="20" spans="1:13" ht="12.75">
      <c r="A20" t="s">
        <v>30</v>
      </c>
      <c r="B20" t="s">
        <v>18</v>
      </c>
      <c r="C20" s="4">
        <f t="shared" si="0"/>
        <v>3309.1310000000003</v>
      </c>
      <c r="D20" s="4">
        <v>932.702</v>
      </c>
      <c r="E20" s="4">
        <v>173.261</v>
      </c>
      <c r="F20" s="4">
        <v>1243.422</v>
      </c>
      <c r="G20" s="4">
        <v>0</v>
      </c>
      <c r="H20" s="4">
        <v>130.738</v>
      </c>
      <c r="I20" s="4">
        <v>0</v>
      </c>
      <c r="J20" s="4">
        <v>272.924</v>
      </c>
      <c r="K20" s="4">
        <v>330.407</v>
      </c>
      <c r="L20" s="4">
        <v>225.677</v>
      </c>
      <c r="M20" s="4">
        <v>0</v>
      </c>
    </row>
    <row r="21" spans="1:13" ht="12.75">
      <c r="A21" s="5" t="s">
        <v>31</v>
      </c>
      <c r="C21" s="3">
        <f t="shared" si="0"/>
        <v>3309.1310000000003</v>
      </c>
      <c r="D21" s="3">
        <f>+D20</f>
        <v>932.702</v>
      </c>
      <c r="E21" s="3">
        <f aca="true" t="shared" si="6" ref="E21:M21">+E20</f>
        <v>173.261</v>
      </c>
      <c r="F21" s="3">
        <f t="shared" si="6"/>
        <v>1243.422</v>
      </c>
      <c r="G21" s="3">
        <f t="shared" si="6"/>
        <v>0</v>
      </c>
      <c r="H21" s="3">
        <f t="shared" si="6"/>
        <v>130.738</v>
      </c>
      <c r="I21" s="3">
        <f t="shared" si="6"/>
        <v>0</v>
      </c>
      <c r="J21" s="3">
        <f t="shared" si="6"/>
        <v>272.924</v>
      </c>
      <c r="K21" s="3">
        <f t="shared" si="6"/>
        <v>330.407</v>
      </c>
      <c r="L21" s="3">
        <f t="shared" si="6"/>
        <v>225.677</v>
      </c>
      <c r="M21" s="3">
        <f t="shared" si="6"/>
        <v>0</v>
      </c>
    </row>
    <row r="22" spans="1:13" ht="12.75">
      <c r="A22" t="s">
        <v>32</v>
      </c>
      <c r="B22" t="s">
        <v>18</v>
      </c>
      <c r="C22" s="4">
        <f t="shared" si="0"/>
        <v>10082.648</v>
      </c>
      <c r="D22" s="4">
        <v>3574.291</v>
      </c>
      <c r="E22" s="4">
        <v>2345.987</v>
      </c>
      <c r="F22" s="4">
        <v>1752.515</v>
      </c>
      <c r="G22" s="4">
        <v>221.031</v>
      </c>
      <c r="H22" s="4">
        <v>699.817</v>
      </c>
      <c r="I22" s="4">
        <v>0</v>
      </c>
      <c r="J22" s="4">
        <v>301.899</v>
      </c>
      <c r="K22" s="4">
        <v>458.368</v>
      </c>
      <c r="L22" s="4">
        <v>728.74</v>
      </c>
      <c r="M22" s="4">
        <v>0</v>
      </c>
    </row>
    <row r="23" spans="1:13" ht="12.75">
      <c r="A23" s="5" t="s">
        <v>33</v>
      </c>
      <c r="C23" s="3">
        <f t="shared" si="0"/>
        <v>10082.648</v>
      </c>
      <c r="D23" s="3">
        <f>+D22</f>
        <v>3574.291</v>
      </c>
      <c r="E23" s="3">
        <f aca="true" t="shared" si="7" ref="E23:M23">+E22</f>
        <v>2345.987</v>
      </c>
      <c r="F23" s="3">
        <f t="shared" si="7"/>
        <v>1752.515</v>
      </c>
      <c r="G23" s="3">
        <f t="shared" si="7"/>
        <v>221.031</v>
      </c>
      <c r="H23" s="3">
        <f t="shared" si="7"/>
        <v>699.817</v>
      </c>
      <c r="I23" s="3">
        <f t="shared" si="7"/>
        <v>0</v>
      </c>
      <c r="J23" s="3">
        <f t="shared" si="7"/>
        <v>301.899</v>
      </c>
      <c r="K23" s="3">
        <f t="shared" si="7"/>
        <v>458.368</v>
      </c>
      <c r="L23" s="3">
        <f t="shared" si="7"/>
        <v>728.74</v>
      </c>
      <c r="M23" s="3">
        <f t="shared" si="7"/>
        <v>0</v>
      </c>
    </row>
    <row r="24" spans="1:13" ht="12.75">
      <c r="A24" t="s">
        <v>34</v>
      </c>
      <c r="B24" t="s">
        <v>35</v>
      </c>
      <c r="C24" s="4">
        <f t="shared" si="0"/>
        <v>1865</v>
      </c>
      <c r="D24" s="4">
        <v>550</v>
      </c>
      <c r="E24" s="4">
        <v>575</v>
      </c>
      <c r="F24" s="4">
        <v>0</v>
      </c>
      <c r="G24" s="4">
        <v>0</v>
      </c>
      <c r="H24" s="4">
        <v>0</v>
      </c>
      <c r="I24" s="4">
        <v>0</v>
      </c>
      <c r="J24" s="4">
        <v>740</v>
      </c>
      <c r="K24" s="4">
        <v>0</v>
      </c>
      <c r="L24" s="4">
        <v>0</v>
      </c>
      <c r="M24" s="4">
        <v>0</v>
      </c>
    </row>
    <row r="25" spans="1:13" ht="12.75">
      <c r="A25" t="s">
        <v>34</v>
      </c>
      <c r="B25" t="s">
        <v>18</v>
      </c>
      <c r="C25" s="4">
        <f t="shared" si="0"/>
        <v>672655.6730000001</v>
      </c>
      <c r="D25" s="4">
        <v>216202.922</v>
      </c>
      <c r="E25" s="4">
        <v>101097.05</v>
      </c>
      <c r="F25" s="4">
        <v>239659.651</v>
      </c>
      <c r="G25" s="4">
        <v>16749.07</v>
      </c>
      <c r="H25" s="4">
        <v>35892.792</v>
      </c>
      <c r="I25" s="4">
        <v>0</v>
      </c>
      <c r="J25" s="4">
        <v>14018.809</v>
      </c>
      <c r="K25" s="4">
        <v>29033.31</v>
      </c>
      <c r="L25" s="4">
        <v>20002.069</v>
      </c>
      <c r="M25" s="4">
        <v>0</v>
      </c>
    </row>
    <row r="26" spans="1:13" ht="12.75">
      <c r="A26" t="s">
        <v>34</v>
      </c>
      <c r="B26" t="s">
        <v>23</v>
      </c>
      <c r="C26" s="4">
        <f t="shared" si="0"/>
        <v>388858.68</v>
      </c>
      <c r="D26" s="4">
        <v>0</v>
      </c>
      <c r="E26" s="4">
        <v>5993.48</v>
      </c>
      <c r="F26" s="4">
        <v>382865.2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5" t="s">
        <v>36</v>
      </c>
      <c r="C27" s="3">
        <f t="shared" si="0"/>
        <v>1063379.3530000001</v>
      </c>
      <c r="D27" s="3">
        <f>+D24+D25+D26</f>
        <v>216752.922</v>
      </c>
      <c r="E27" s="3">
        <f aca="true" t="shared" si="8" ref="E27:M27">+E24+E25+E26</f>
        <v>107665.53</v>
      </c>
      <c r="F27" s="3">
        <f t="shared" si="8"/>
        <v>622524.851</v>
      </c>
      <c r="G27" s="3">
        <f t="shared" si="8"/>
        <v>16749.07</v>
      </c>
      <c r="H27" s="3">
        <f t="shared" si="8"/>
        <v>35892.792</v>
      </c>
      <c r="I27" s="3">
        <f t="shared" si="8"/>
        <v>0</v>
      </c>
      <c r="J27" s="3">
        <f t="shared" si="8"/>
        <v>14758.809</v>
      </c>
      <c r="K27" s="3">
        <f t="shared" si="8"/>
        <v>29033.31</v>
      </c>
      <c r="L27" s="3">
        <f t="shared" si="8"/>
        <v>20002.069</v>
      </c>
      <c r="M27" s="3">
        <f t="shared" si="8"/>
        <v>0</v>
      </c>
    </row>
    <row r="28" spans="1:13" ht="12.75">
      <c r="A28" t="s">
        <v>37</v>
      </c>
      <c r="B28" t="s">
        <v>18</v>
      </c>
      <c r="C28" s="4">
        <f t="shared" si="0"/>
        <v>741.5610000000001</v>
      </c>
      <c r="D28" s="4">
        <v>376.938</v>
      </c>
      <c r="E28" s="4">
        <v>176.957</v>
      </c>
      <c r="F28" s="4">
        <v>2.075</v>
      </c>
      <c r="G28" s="4">
        <v>0</v>
      </c>
      <c r="H28" s="4">
        <v>86.528</v>
      </c>
      <c r="I28" s="4">
        <v>0</v>
      </c>
      <c r="J28" s="4">
        <v>0</v>
      </c>
      <c r="K28" s="4">
        <v>96.392</v>
      </c>
      <c r="L28" s="4">
        <v>2.671</v>
      </c>
      <c r="M28" s="4">
        <v>0</v>
      </c>
    </row>
    <row r="29" spans="1:13" ht="12.75">
      <c r="A29" s="5" t="s">
        <v>38</v>
      </c>
      <c r="C29" s="3">
        <f t="shared" si="0"/>
        <v>741.5610000000001</v>
      </c>
      <c r="D29" s="3">
        <f>+D28</f>
        <v>376.938</v>
      </c>
      <c r="E29" s="3">
        <f aca="true" t="shared" si="9" ref="E29:M29">+E28</f>
        <v>176.957</v>
      </c>
      <c r="F29" s="3">
        <f t="shared" si="9"/>
        <v>2.075</v>
      </c>
      <c r="G29" s="3">
        <f t="shared" si="9"/>
        <v>0</v>
      </c>
      <c r="H29" s="3">
        <f t="shared" si="9"/>
        <v>86.528</v>
      </c>
      <c r="I29" s="3">
        <f t="shared" si="9"/>
        <v>0</v>
      </c>
      <c r="J29" s="3">
        <f t="shared" si="9"/>
        <v>0</v>
      </c>
      <c r="K29" s="3">
        <f t="shared" si="9"/>
        <v>96.392</v>
      </c>
      <c r="L29" s="3">
        <f t="shared" si="9"/>
        <v>2.671</v>
      </c>
      <c r="M29" s="3">
        <f t="shared" si="9"/>
        <v>0</v>
      </c>
    </row>
    <row r="30" spans="1:13" ht="12.75">
      <c r="A30" t="s">
        <v>39</v>
      </c>
      <c r="B30" t="s">
        <v>40</v>
      </c>
      <c r="C30" s="4">
        <f t="shared" si="0"/>
        <v>23447.755</v>
      </c>
      <c r="D30" s="4">
        <v>9314.129</v>
      </c>
      <c r="E30" s="4">
        <v>6638.06</v>
      </c>
      <c r="F30" s="4">
        <v>4876.146</v>
      </c>
      <c r="G30" s="4">
        <v>1156.993</v>
      </c>
      <c r="H30" s="4">
        <v>1275.481</v>
      </c>
      <c r="I30" s="4">
        <v>0</v>
      </c>
      <c r="J30" s="4">
        <v>186.946</v>
      </c>
      <c r="K30" s="4">
        <v>0</v>
      </c>
      <c r="L30" s="4">
        <v>0</v>
      </c>
      <c r="M30" s="4">
        <v>0</v>
      </c>
    </row>
    <row r="31" spans="1:13" ht="12.75">
      <c r="A31" s="5" t="s">
        <v>41</v>
      </c>
      <c r="C31" s="3">
        <f t="shared" si="0"/>
        <v>23447.755</v>
      </c>
      <c r="D31" s="3">
        <f>+D30</f>
        <v>9314.129</v>
      </c>
      <c r="E31" s="3">
        <f aca="true" t="shared" si="10" ref="E31:M31">+E30</f>
        <v>6638.06</v>
      </c>
      <c r="F31" s="3">
        <f t="shared" si="10"/>
        <v>4876.146</v>
      </c>
      <c r="G31" s="3">
        <f t="shared" si="10"/>
        <v>1156.993</v>
      </c>
      <c r="H31" s="3">
        <f t="shared" si="10"/>
        <v>1275.481</v>
      </c>
      <c r="I31" s="3">
        <f t="shared" si="10"/>
        <v>0</v>
      </c>
      <c r="J31" s="3">
        <f t="shared" si="10"/>
        <v>186.946</v>
      </c>
      <c r="K31" s="3">
        <f t="shared" si="10"/>
        <v>0</v>
      </c>
      <c r="L31" s="3">
        <f t="shared" si="10"/>
        <v>0</v>
      </c>
      <c r="M31" s="3">
        <f t="shared" si="10"/>
        <v>0</v>
      </c>
    </row>
    <row r="32" spans="1:13" ht="12.75">
      <c r="A32" t="s">
        <v>42</v>
      </c>
      <c r="B32" t="s">
        <v>18</v>
      </c>
      <c r="C32" s="4">
        <f t="shared" si="0"/>
        <v>3483.58</v>
      </c>
      <c r="D32" s="4">
        <v>1259.359</v>
      </c>
      <c r="E32" s="4">
        <v>389.054</v>
      </c>
      <c r="F32" s="4">
        <v>1.745</v>
      </c>
      <c r="G32" s="4">
        <v>149.715</v>
      </c>
      <c r="H32" s="4">
        <v>237.392</v>
      </c>
      <c r="I32" s="4">
        <v>0</v>
      </c>
      <c r="J32" s="4">
        <v>0</v>
      </c>
      <c r="K32" s="4">
        <v>1279.618</v>
      </c>
      <c r="L32" s="4">
        <v>166.697</v>
      </c>
      <c r="M32" s="4">
        <v>0</v>
      </c>
    </row>
    <row r="33" spans="1:13" ht="12.75">
      <c r="A33" s="5" t="s">
        <v>43</v>
      </c>
      <c r="C33" s="3">
        <f t="shared" si="0"/>
        <v>3483.58</v>
      </c>
      <c r="D33" s="3">
        <f>+D32</f>
        <v>1259.359</v>
      </c>
      <c r="E33" s="3">
        <f aca="true" t="shared" si="11" ref="E33:M33">+E32</f>
        <v>389.054</v>
      </c>
      <c r="F33" s="3">
        <f t="shared" si="11"/>
        <v>1.745</v>
      </c>
      <c r="G33" s="3">
        <f t="shared" si="11"/>
        <v>149.715</v>
      </c>
      <c r="H33" s="3">
        <f t="shared" si="11"/>
        <v>237.392</v>
      </c>
      <c r="I33" s="3">
        <f t="shared" si="11"/>
        <v>0</v>
      </c>
      <c r="J33" s="3">
        <f t="shared" si="11"/>
        <v>0</v>
      </c>
      <c r="K33" s="3">
        <f t="shared" si="11"/>
        <v>1279.618</v>
      </c>
      <c r="L33" s="3">
        <f t="shared" si="11"/>
        <v>166.697</v>
      </c>
      <c r="M33" s="3">
        <f t="shared" si="11"/>
        <v>0</v>
      </c>
    </row>
    <row r="34" spans="1:13" ht="12.75">
      <c r="A34" t="s">
        <v>44</v>
      </c>
      <c r="B34" t="s">
        <v>18</v>
      </c>
      <c r="C34" s="4">
        <f t="shared" si="0"/>
        <v>57774.707</v>
      </c>
      <c r="D34" s="4">
        <v>23770.351</v>
      </c>
      <c r="E34" s="4">
        <v>16570.669</v>
      </c>
      <c r="F34" s="4">
        <v>7193.63</v>
      </c>
      <c r="G34" s="4">
        <v>3261.74</v>
      </c>
      <c r="H34" s="4">
        <v>4218.295</v>
      </c>
      <c r="I34" s="4">
        <v>0</v>
      </c>
      <c r="J34" s="4">
        <v>0</v>
      </c>
      <c r="K34" s="4">
        <v>2709.025</v>
      </c>
      <c r="L34" s="4">
        <v>50.997</v>
      </c>
      <c r="M34" s="4">
        <v>0</v>
      </c>
    </row>
    <row r="35" spans="1:13" ht="12.75">
      <c r="A35" t="s">
        <v>44</v>
      </c>
      <c r="B35" t="s">
        <v>23</v>
      </c>
      <c r="C35" s="4">
        <f t="shared" si="0"/>
        <v>497.88</v>
      </c>
      <c r="D35" s="4">
        <v>0</v>
      </c>
      <c r="E35" s="4">
        <v>0</v>
      </c>
      <c r="F35" s="4">
        <v>497.88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5" t="s">
        <v>45</v>
      </c>
      <c r="C36" s="3">
        <f t="shared" si="0"/>
        <v>58272.58700000001</v>
      </c>
      <c r="D36" s="3">
        <f>+D34+D35</f>
        <v>23770.351</v>
      </c>
      <c r="E36" s="3">
        <f aca="true" t="shared" si="12" ref="E36:M36">+E34+E35</f>
        <v>16570.669</v>
      </c>
      <c r="F36" s="3">
        <f t="shared" si="12"/>
        <v>7691.51</v>
      </c>
      <c r="G36" s="3">
        <f t="shared" si="12"/>
        <v>3261.74</v>
      </c>
      <c r="H36" s="3">
        <f t="shared" si="12"/>
        <v>4218.295</v>
      </c>
      <c r="I36" s="3">
        <f t="shared" si="12"/>
        <v>0</v>
      </c>
      <c r="J36" s="3">
        <f t="shared" si="12"/>
        <v>0</v>
      </c>
      <c r="K36" s="3">
        <f t="shared" si="12"/>
        <v>2709.025</v>
      </c>
      <c r="L36" s="3">
        <f t="shared" si="12"/>
        <v>50.997</v>
      </c>
      <c r="M36" s="3">
        <f t="shared" si="12"/>
        <v>0</v>
      </c>
    </row>
    <row r="37" spans="1:13" ht="12.75">
      <c r="A37" t="s">
        <v>46</v>
      </c>
      <c r="B37" t="s">
        <v>18</v>
      </c>
      <c r="C37" s="4">
        <f t="shared" si="0"/>
        <v>4351.491</v>
      </c>
      <c r="D37" s="4">
        <v>2191.422</v>
      </c>
      <c r="E37" s="4">
        <v>803.062</v>
      </c>
      <c r="F37" s="4">
        <v>64.798</v>
      </c>
      <c r="G37" s="4">
        <v>148.786</v>
      </c>
      <c r="H37" s="4">
        <v>667.954</v>
      </c>
      <c r="I37" s="4">
        <v>0</v>
      </c>
      <c r="J37" s="4">
        <v>0</v>
      </c>
      <c r="K37" s="4">
        <v>402.42</v>
      </c>
      <c r="L37" s="4">
        <v>73.049</v>
      </c>
      <c r="M37" s="4">
        <v>0</v>
      </c>
    </row>
    <row r="38" spans="1:13" ht="12.75">
      <c r="A38" s="5" t="s">
        <v>47</v>
      </c>
      <c r="C38" s="3">
        <f t="shared" si="0"/>
        <v>4351.491</v>
      </c>
      <c r="D38" s="3">
        <f>+D37</f>
        <v>2191.422</v>
      </c>
      <c r="E38" s="3">
        <f aca="true" t="shared" si="13" ref="E38:M38">+E37</f>
        <v>803.062</v>
      </c>
      <c r="F38" s="3">
        <f t="shared" si="13"/>
        <v>64.798</v>
      </c>
      <c r="G38" s="3">
        <f t="shared" si="13"/>
        <v>148.786</v>
      </c>
      <c r="H38" s="3">
        <f t="shared" si="13"/>
        <v>667.954</v>
      </c>
      <c r="I38" s="3">
        <f t="shared" si="13"/>
        <v>0</v>
      </c>
      <c r="J38" s="3">
        <f t="shared" si="13"/>
        <v>0</v>
      </c>
      <c r="K38" s="3">
        <f t="shared" si="13"/>
        <v>402.42</v>
      </c>
      <c r="L38" s="3">
        <f t="shared" si="13"/>
        <v>73.049</v>
      </c>
      <c r="M38" s="3">
        <f t="shared" si="13"/>
        <v>0</v>
      </c>
    </row>
    <row r="39" spans="3:13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5" t="s">
        <v>48</v>
      </c>
      <c r="C40" s="3">
        <f>+C7+C9+C11+C14+C17+C20+C22+C25+C28+C32+C34+C37</f>
        <v>958262.687</v>
      </c>
      <c r="D40" s="3">
        <f aca="true" t="shared" si="14" ref="D40:M40">+D7+D9+D11+D14+D17+D20+D22+D25+D28+D32+D34+D37</f>
        <v>330762.5950000001</v>
      </c>
      <c r="E40" s="3">
        <f t="shared" si="14"/>
        <v>162144.809</v>
      </c>
      <c r="F40" s="3">
        <f t="shared" si="14"/>
        <v>283129.59500000003</v>
      </c>
      <c r="G40" s="3">
        <f t="shared" si="14"/>
        <v>25507.002</v>
      </c>
      <c r="H40" s="3">
        <f t="shared" si="14"/>
        <v>56633.21699999999</v>
      </c>
      <c r="I40" s="3">
        <f t="shared" si="14"/>
        <v>0</v>
      </c>
      <c r="J40" s="3">
        <f t="shared" si="14"/>
        <v>21081.909</v>
      </c>
      <c r="K40" s="3">
        <f t="shared" si="14"/>
        <v>53602.898</v>
      </c>
      <c r="L40" s="3">
        <f t="shared" si="14"/>
        <v>25400.661999999997</v>
      </c>
      <c r="M40" s="3">
        <f t="shared" si="14"/>
        <v>0</v>
      </c>
    </row>
    <row r="41" spans="1:13" ht="12.75">
      <c r="A41" s="5" t="s">
        <v>49</v>
      </c>
      <c r="C41" s="3">
        <f>+C18+C24+C30</f>
        <v>257824.516</v>
      </c>
      <c r="D41" s="3">
        <f aca="true" t="shared" si="15" ref="D41:M41">+D18+D24+D30</f>
        <v>104671.13</v>
      </c>
      <c r="E41" s="3">
        <f t="shared" si="15"/>
        <v>97336.64</v>
      </c>
      <c r="F41" s="3">
        <f t="shared" si="15"/>
        <v>27662.734</v>
      </c>
      <c r="G41" s="3">
        <f t="shared" si="15"/>
        <v>13079.646</v>
      </c>
      <c r="H41" s="3">
        <f t="shared" si="15"/>
        <v>11791.738</v>
      </c>
      <c r="I41" s="3">
        <f t="shared" si="15"/>
        <v>0</v>
      </c>
      <c r="J41" s="3">
        <f t="shared" si="15"/>
        <v>926.946</v>
      </c>
      <c r="K41" s="3">
        <f t="shared" si="15"/>
        <v>2355.682</v>
      </c>
      <c r="L41" s="3">
        <f t="shared" si="15"/>
        <v>0</v>
      </c>
      <c r="M41" s="3">
        <f t="shared" si="15"/>
        <v>0</v>
      </c>
    </row>
    <row r="42" spans="1:13" ht="12.75">
      <c r="A42" s="5" t="s">
        <v>50</v>
      </c>
      <c r="C42" s="3">
        <f>+C12+C15+C26+C35</f>
        <v>401694.64</v>
      </c>
      <c r="D42" s="3">
        <f aca="true" t="shared" si="16" ref="D42:M42">+D12+D15+D26+D35</f>
        <v>0</v>
      </c>
      <c r="E42" s="3">
        <f t="shared" si="16"/>
        <v>7271.62</v>
      </c>
      <c r="F42" s="3">
        <f t="shared" si="16"/>
        <v>394423.02</v>
      </c>
      <c r="G42" s="3">
        <f t="shared" si="16"/>
        <v>0</v>
      </c>
      <c r="H42" s="3">
        <f t="shared" si="16"/>
        <v>0</v>
      </c>
      <c r="I42" s="3">
        <f t="shared" si="16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</row>
    <row r="43" spans="1:13" ht="12.75">
      <c r="A43" s="5" t="s">
        <v>51</v>
      </c>
      <c r="C43" s="3">
        <f>+C8+C10+C13+C16+C19+C21+C23+C27+C29+C31+C33+C36+C38</f>
        <v>1617781.843</v>
      </c>
      <c r="D43" s="3">
        <f aca="true" t="shared" si="17" ref="D43:M43">+D8+D10+D13+D16+D19+D21+D23+D27+D29+D31+D33+D36+D38</f>
        <v>435433.72500000003</v>
      </c>
      <c r="E43" s="3">
        <f t="shared" si="17"/>
        <v>266753.06899999996</v>
      </c>
      <c r="F43" s="3">
        <f t="shared" si="17"/>
        <v>705215.3489999999</v>
      </c>
      <c r="G43" s="3">
        <f t="shared" si="17"/>
        <v>38586.648</v>
      </c>
      <c r="H43" s="3">
        <f t="shared" si="17"/>
        <v>68424.955</v>
      </c>
      <c r="I43" s="3">
        <f t="shared" si="17"/>
        <v>0</v>
      </c>
      <c r="J43" s="3">
        <f t="shared" si="17"/>
        <v>22008.855</v>
      </c>
      <c r="K43" s="3">
        <f t="shared" si="17"/>
        <v>55958.58</v>
      </c>
      <c r="L43" s="3">
        <f t="shared" si="17"/>
        <v>25400.661999999997</v>
      </c>
      <c r="M43" s="3">
        <f t="shared" si="17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7">
      <selection activeCell="C30" sqref="C30:M30"/>
    </sheetView>
  </sheetViews>
  <sheetFormatPr defaultColWidth="11.421875" defaultRowHeight="12.75"/>
  <cols>
    <col min="1" max="1" width="21.28125" style="0" customWidth="1"/>
    <col min="2" max="2" width="18.7109375" style="0" customWidth="1"/>
    <col min="3" max="3" width="13.7109375" style="0" customWidth="1"/>
    <col min="9" max="9" width="10.57421875" style="0" customWidth="1"/>
    <col min="10" max="10" width="9.57421875" style="0" customWidth="1"/>
    <col min="11" max="11" width="10.00390625" style="0" customWidth="1"/>
    <col min="12" max="12" width="10.140625" style="0" customWidth="1"/>
    <col min="13" max="13" width="9.7109375" style="0" customWidth="1"/>
  </cols>
  <sheetData>
    <row r="1" spans="1:3" ht="12.75">
      <c r="A1" s="5" t="s">
        <v>0</v>
      </c>
      <c r="C1" s="6"/>
    </row>
    <row r="2" spans="1:3" ht="12.75">
      <c r="A2" s="1" t="s">
        <v>52</v>
      </c>
      <c r="C2" s="6"/>
    </row>
    <row r="3" spans="1:3" ht="12.75">
      <c r="A3" s="5"/>
      <c r="C3" s="6"/>
    </row>
    <row r="4" spans="1:3" ht="12.75">
      <c r="A4" s="5" t="s">
        <v>53</v>
      </c>
      <c r="C4" s="6"/>
    </row>
    <row r="5" ht="12.75">
      <c r="C5" s="6"/>
    </row>
    <row r="6" spans="1:13" ht="12.75">
      <c r="A6" s="5" t="s">
        <v>4</v>
      </c>
      <c r="B6" s="5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2.75">
      <c r="A7" t="s">
        <v>17</v>
      </c>
      <c r="B7" t="s">
        <v>18</v>
      </c>
      <c r="C7" s="4">
        <f>SUM(D7:M7)</f>
        <v>4860</v>
      </c>
      <c r="D7" s="4">
        <v>4060</v>
      </c>
      <c r="E7" s="4">
        <v>528</v>
      </c>
      <c r="F7" s="4">
        <v>22</v>
      </c>
      <c r="G7" s="4">
        <v>15</v>
      </c>
      <c r="H7" s="4">
        <v>3</v>
      </c>
      <c r="I7" s="4">
        <v>0</v>
      </c>
      <c r="J7" s="4">
        <v>3</v>
      </c>
      <c r="K7" s="4">
        <v>226</v>
      </c>
      <c r="L7" s="4">
        <v>3</v>
      </c>
      <c r="M7" s="4">
        <v>0</v>
      </c>
    </row>
    <row r="8" spans="1:13" ht="12.75">
      <c r="A8" s="5" t="s">
        <v>19</v>
      </c>
      <c r="C8" s="3">
        <f aca="true" t="shared" si="0" ref="C8:C38">SUM(D8:M8)</f>
        <v>4860</v>
      </c>
      <c r="D8" s="3">
        <f>+D7</f>
        <v>4060</v>
      </c>
      <c r="E8" s="3">
        <f aca="true" t="shared" si="1" ref="E8:M8">+E7</f>
        <v>528</v>
      </c>
      <c r="F8" s="3">
        <f t="shared" si="1"/>
        <v>22</v>
      </c>
      <c r="G8" s="3">
        <f t="shared" si="1"/>
        <v>15</v>
      </c>
      <c r="H8" s="3">
        <f t="shared" si="1"/>
        <v>3</v>
      </c>
      <c r="I8" s="3">
        <f t="shared" si="1"/>
        <v>0</v>
      </c>
      <c r="J8" s="3">
        <f t="shared" si="1"/>
        <v>3</v>
      </c>
      <c r="K8" s="3">
        <f t="shared" si="1"/>
        <v>226</v>
      </c>
      <c r="L8" s="3">
        <f t="shared" si="1"/>
        <v>3</v>
      </c>
      <c r="M8" s="3">
        <f t="shared" si="1"/>
        <v>0</v>
      </c>
    </row>
    <row r="9" spans="1:13" ht="12.75">
      <c r="A9" t="s">
        <v>20</v>
      </c>
      <c r="B9" t="s">
        <v>18</v>
      </c>
      <c r="C9" s="4">
        <f t="shared" si="0"/>
        <v>1225</v>
      </c>
      <c r="D9" s="4">
        <v>1033</v>
      </c>
      <c r="E9" s="4">
        <v>112</v>
      </c>
      <c r="F9" s="4">
        <v>2</v>
      </c>
      <c r="G9" s="4">
        <v>1</v>
      </c>
      <c r="H9" s="4">
        <v>2</v>
      </c>
      <c r="I9" s="4">
        <v>0</v>
      </c>
      <c r="J9" s="4">
        <v>1</v>
      </c>
      <c r="K9" s="4">
        <v>71</v>
      </c>
      <c r="L9" s="4">
        <v>3</v>
      </c>
      <c r="M9" s="4">
        <v>0</v>
      </c>
    </row>
    <row r="10" spans="1:13" ht="12.75">
      <c r="A10" s="5" t="s">
        <v>21</v>
      </c>
      <c r="C10" s="3">
        <f t="shared" si="0"/>
        <v>1225</v>
      </c>
      <c r="D10" s="3">
        <f>+D9</f>
        <v>1033</v>
      </c>
      <c r="E10" s="3">
        <f aca="true" t="shared" si="2" ref="E10:M10">+E9</f>
        <v>112</v>
      </c>
      <c r="F10" s="3">
        <f t="shared" si="2"/>
        <v>2</v>
      </c>
      <c r="G10" s="3">
        <f t="shared" si="2"/>
        <v>1</v>
      </c>
      <c r="H10" s="3">
        <f t="shared" si="2"/>
        <v>2</v>
      </c>
      <c r="I10" s="3">
        <f t="shared" si="2"/>
        <v>0</v>
      </c>
      <c r="J10" s="3">
        <f t="shared" si="2"/>
        <v>1</v>
      </c>
      <c r="K10" s="3">
        <f t="shared" si="2"/>
        <v>71</v>
      </c>
      <c r="L10" s="3">
        <f t="shared" si="2"/>
        <v>3</v>
      </c>
      <c r="M10" s="3">
        <f t="shared" si="2"/>
        <v>0</v>
      </c>
    </row>
    <row r="11" spans="1:13" ht="12.75">
      <c r="A11" t="s">
        <v>22</v>
      </c>
      <c r="B11" t="s">
        <v>18</v>
      </c>
      <c r="C11" s="4">
        <f t="shared" si="0"/>
        <v>24184</v>
      </c>
      <c r="D11" s="4">
        <v>21019</v>
      </c>
      <c r="E11" s="4">
        <v>1896</v>
      </c>
      <c r="F11" s="4">
        <v>177</v>
      </c>
      <c r="G11" s="4">
        <v>4</v>
      </c>
      <c r="H11" s="4">
        <v>3</v>
      </c>
      <c r="I11" s="4">
        <v>0</v>
      </c>
      <c r="J11" s="4">
        <v>14</v>
      </c>
      <c r="K11" s="4">
        <v>595</v>
      </c>
      <c r="L11" s="4">
        <v>476</v>
      </c>
      <c r="M11" s="4">
        <v>0</v>
      </c>
    </row>
    <row r="12" spans="1:13" ht="12.75">
      <c r="A12" t="s">
        <v>22</v>
      </c>
      <c r="B12" t="s">
        <v>23</v>
      </c>
      <c r="C12" s="4">
        <f t="shared" si="0"/>
        <v>2</v>
      </c>
      <c r="D12" s="4">
        <v>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5" t="s">
        <v>24</v>
      </c>
      <c r="C13" s="3">
        <f t="shared" si="0"/>
        <v>24186</v>
      </c>
      <c r="D13" s="3">
        <f>+D11+D12</f>
        <v>21019</v>
      </c>
      <c r="E13" s="3">
        <f aca="true" t="shared" si="3" ref="E13:M13">+E11+E12</f>
        <v>1897</v>
      </c>
      <c r="F13" s="3">
        <f t="shared" si="3"/>
        <v>178</v>
      </c>
      <c r="G13" s="3">
        <f t="shared" si="3"/>
        <v>4</v>
      </c>
      <c r="H13" s="3">
        <f t="shared" si="3"/>
        <v>3</v>
      </c>
      <c r="I13" s="3">
        <f t="shared" si="3"/>
        <v>0</v>
      </c>
      <c r="J13" s="3">
        <f t="shared" si="3"/>
        <v>14</v>
      </c>
      <c r="K13" s="3">
        <f t="shared" si="3"/>
        <v>595</v>
      </c>
      <c r="L13" s="3">
        <f t="shared" si="3"/>
        <v>476</v>
      </c>
      <c r="M13" s="3">
        <f t="shared" si="3"/>
        <v>0</v>
      </c>
    </row>
    <row r="14" spans="1:13" ht="12.75">
      <c r="A14" t="s">
        <v>25</v>
      </c>
      <c r="B14" t="s">
        <v>18</v>
      </c>
      <c r="C14" s="4">
        <f t="shared" si="0"/>
        <v>11963</v>
      </c>
      <c r="D14" s="4">
        <v>9284</v>
      </c>
      <c r="E14" s="4">
        <v>1082</v>
      </c>
      <c r="F14" s="4">
        <v>167</v>
      </c>
      <c r="G14" s="4">
        <v>20</v>
      </c>
      <c r="H14" s="4">
        <v>8</v>
      </c>
      <c r="I14" s="4">
        <v>0</v>
      </c>
      <c r="J14" s="4">
        <v>95</v>
      </c>
      <c r="K14" s="4">
        <v>395</v>
      </c>
      <c r="L14" s="4">
        <v>912</v>
      </c>
      <c r="M14" s="4">
        <v>0</v>
      </c>
    </row>
    <row r="15" spans="1:13" ht="12.75">
      <c r="A15" t="s">
        <v>25</v>
      </c>
      <c r="B15" t="s">
        <v>23</v>
      </c>
      <c r="C15" s="4">
        <f t="shared" si="0"/>
        <v>8</v>
      </c>
      <c r="D15" s="4">
        <v>0</v>
      </c>
      <c r="E15" s="4">
        <v>0</v>
      </c>
      <c r="F15" s="4">
        <v>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5" t="s">
        <v>26</v>
      </c>
      <c r="C16" s="3">
        <f t="shared" si="0"/>
        <v>11971</v>
      </c>
      <c r="D16" s="3">
        <f>+D14+D15</f>
        <v>9284</v>
      </c>
      <c r="E16" s="3">
        <f aca="true" t="shared" si="4" ref="E16:M16">+E14+E15</f>
        <v>1082</v>
      </c>
      <c r="F16" s="3">
        <f t="shared" si="4"/>
        <v>175</v>
      </c>
      <c r="G16" s="3">
        <f t="shared" si="4"/>
        <v>20</v>
      </c>
      <c r="H16" s="3">
        <f t="shared" si="4"/>
        <v>8</v>
      </c>
      <c r="I16" s="3">
        <f t="shared" si="4"/>
        <v>0</v>
      </c>
      <c r="J16" s="3">
        <f t="shared" si="4"/>
        <v>95</v>
      </c>
      <c r="K16" s="3">
        <f t="shared" si="4"/>
        <v>395</v>
      </c>
      <c r="L16" s="3">
        <f t="shared" si="4"/>
        <v>912</v>
      </c>
      <c r="M16" s="3">
        <f t="shared" si="4"/>
        <v>0</v>
      </c>
    </row>
    <row r="17" spans="1:13" ht="12.75">
      <c r="A17" t="s">
        <v>27</v>
      </c>
      <c r="B17" t="s">
        <v>18</v>
      </c>
      <c r="C17" s="4">
        <f t="shared" si="0"/>
        <v>6560</v>
      </c>
      <c r="D17" s="4">
        <v>5456</v>
      </c>
      <c r="E17" s="4">
        <v>698</v>
      </c>
      <c r="F17" s="4">
        <v>79</v>
      </c>
      <c r="G17" s="4">
        <v>4</v>
      </c>
      <c r="H17" s="4">
        <v>1</v>
      </c>
      <c r="I17" s="4">
        <v>0</v>
      </c>
      <c r="J17" s="4">
        <v>23</v>
      </c>
      <c r="K17" s="4">
        <v>167</v>
      </c>
      <c r="L17" s="4">
        <v>132</v>
      </c>
      <c r="M17" s="4">
        <v>0</v>
      </c>
    </row>
    <row r="18" spans="1:13" ht="12.75">
      <c r="A18" t="s">
        <v>27</v>
      </c>
      <c r="B18" t="s">
        <v>28</v>
      </c>
      <c r="C18" s="4">
        <f t="shared" si="0"/>
        <v>42437</v>
      </c>
      <c r="D18" s="4">
        <v>37120</v>
      </c>
      <c r="E18" s="4">
        <v>5288</v>
      </c>
      <c r="F18" s="4">
        <v>25</v>
      </c>
      <c r="G18" s="4">
        <v>2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</row>
    <row r="19" spans="1:13" ht="12.75">
      <c r="A19" s="5" t="s">
        <v>29</v>
      </c>
      <c r="C19" s="3">
        <f t="shared" si="0"/>
        <v>48997</v>
      </c>
      <c r="D19" s="3">
        <f>+D17+D18</f>
        <v>42576</v>
      </c>
      <c r="E19" s="3">
        <f aca="true" t="shared" si="5" ref="E19:M19">+E17+E18</f>
        <v>5986</v>
      </c>
      <c r="F19" s="3">
        <f t="shared" si="5"/>
        <v>104</v>
      </c>
      <c r="G19" s="3">
        <f t="shared" si="5"/>
        <v>6</v>
      </c>
      <c r="H19" s="3">
        <f t="shared" si="5"/>
        <v>2</v>
      </c>
      <c r="I19" s="3">
        <f t="shared" si="5"/>
        <v>0</v>
      </c>
      <c r="J19" s="3">
        <f t="shared" si="5"/>
        <v>23</v>
      </c>
      <c r="K19" s="3">
        <f t="shared" si="5"/>
        <v>168</v>
      </c>
      <c r="L19" s="3">
        <f t="shared" si="5"/>
        <v>132</v>
      </c>
      <c r="M19" s="3">
        <f t="shared" si="5"/>
        <v>0</v>
      </c>
    </row>
    <row r="20" spans="1:13" ht="12.75">
      <c r="A20" t="s">
        <v>30</v>
      </c>
      <c r="B20" t="s">
        <v>18</v>
      </c>
      <c r="C20" s="4">
        <f t="shared" si="0"/>
        <v>759</v>
      </c>
      <c r="D20" s="4">
        <v>542</v>
      </c>
      <c r="E20" s="4">
        <v>37</v>
      </c>
      <c r="F20" s="4">
        <v>15</v>
      </c>
      <c r="G20" s="4">
        <v>0</v>
      </c>
      <c r="H20" s="4">
        <v>2</v>
      </c>
      <c r="I20" s="4">
        <v>0</v>
      </c>
      <c r="J20" s="4">
        <v>9</v>
      </c>
      <c r="K20" s="4">
        <v>48</v>
      </c>
      <c r="L20" s="4">
        <v>106</v>
      </c>
      <c r="M20" s="4">
        <v>0</v>
      </c>
    </row>
    <row r="21" spans="1:13" ht="12.75">
      <c r="A21" s="5" t="s">
        <v>31</v>
      </c>
      <c r="C21" s="3">
        <f t="shared" si="0"/>
        <v>759</v>
      </c>
      <c r="D21" s="3">
        <f>+D20</f>
        <v>542</v>
      </c>
      <c r="E21" s="3">
        <f aca="true" t="shared" si="6" ref="E21:M21">+E20</f>
        <v>37</v>
      </c>
      <c r="F21" s="3">
        <f t="shared" si="6"/>
        <v>15</v>
      </c>
      <c r="G21" s="3">
        <f t="shared" si="6"/>
        <v>0</v>
      </c>
      <c r="H21" s="3">
        <f t="shared" si="6"/>
        <v>2</v>
      </c>
      <c r="I21" s="3">
        <f t="shared" si="6"/>
        <v>0</v>
      </c>
      <c r="J21" s="3">
        <f t="shared" si="6"/>
        <v>9</v>
      </c>
      <c r="K21" s="3">
        <f t="shared" si="6"/>
        <v>48</v>
      </c>
      <c r="L21" s="3">
        <f t="shared" si="6"/>
        <v>106</v>
      </c>
      <c r="M21" s="3">
        <f t="shared" si="6"/>
        <v>0</v>
      </c>
    </row>
    <row r="22" spans="1:13" ht="12.75">
      <c r="A22" t="s">
        <v>32</v>
      </c>
      <c r="B22" t="s">
        <v>18</v>
      </c>
      <c r="C22" s="4">
        <f t="shared" si="0"/>
        <v>2773</v>
      </c>
      <c r="D22" s="4">
        <v>1895</v>
      </c>
      <c r="E22" s="4">
        <v>352</v>
      </c>
      <c r="F22" s="4">
        <v>56</v>
      </c>
      <c r="G22" s="4">
        <v>3</v>
      </c>
      <c r="H22" s="4">
        <v>1</v>
      </c>
      <c r="I22" s="4">
        <v>0</v>
      </c>
      <c r="J22" s="4">
        <v>6</v>
      </c>
      <c r="K22" s="4">
        <v>89</v>
      </c>
      <c r="L22" s="4">
        <v>371</v>
      </c>
      <c r="M22" s="4">
        <v>0</v>
      </c>
    </row>
    <row r="23" spans="1:13" ht="12.75">
      <c r="A23" s="5" t="s">
        <v>33</v>
      </c>
      <c r="C23" s="3">
        <f t="shared" si="0"/>
        <v>2773</v>
      </c>
      <c r="D23" s="3">
        <f>+D22</f>
        <v>1895</v>
      </c>
      <c r="E23" s="3">
        <f aca="true" t="shared" si="7" ref="E23:M23">+E22</f>
        <v>352</v>
      </c>
      <c r="F23" s="3">
        <f t="shared" si="7"/>
        <v>56</v>
      </c>
      <c r="G23" s="3">
        <f t="shared" si="7"/>
        <v>3</v>
      </c>
      <c r="H23" s="3">
        <f t="shared" si="7"/>
        <v>1</v>
      </c>
      <c r="I23" s="3">
        <f t="shared" si="7"/>
        <v>0</v>
      </c>
      <c r="J23" s="3">
        <f t="shared" si="7"/>
        <v>6</v>
      </c>
      <c r="K23" s="3">
        <f t="shared" si="7"/>
        <v>89</v>
      </c>
      <c r="L23" s="3">
        <f t="shared" si="7"/>
        <v>371</v>
      </c>
      <c r="M23" s="3">
        <f t="shared" si="7"/>
        <v>0</v>
      </c>
    </row>
    <row r="24" spans="1:13" ht="12.75">
      <c r="A24" t="s">
        <v>34</v>
      </c>
      <c r="B24" t="s">
        <v>35</v>
      </c>
      <c r="C24" s="4">
        <f t="shared" si="0"/>
        <v>302</v>
      </c>
      <c r="D24" s="4">
        <v>255</v>
      </c>
      <c r="E24" s="4">
        <v>30</v>
      </c>
      <c r="F24" s="4">
        <v>0</v>
      </c>
      <c r="G24" s="4">
        <v>0</v>
      </c>
      <c r="H24" s="4">
        <v>0</v>
      </c>
      <c r="I24" s="4">
        <v>0</v>
      </c>
      <c r="J24" s="4">
        <v>17</v>
      </c>
      <c r="K24" s="4">
        <v>0</v>
      </c>
      <c r="L24" s="4">
        <v>0</v>
      </c>
      <c r="M24" s="4">
        <v>0</v>
      </c>
    </row>
    <row r="25" spans="1:13" ht="12.75">
      <c r="A25" t="s">
        <v>34</v>
      </c>
      <c r="B25" t="s">
        <v>18</v>
      </c>
      <c r="C25" s="4">
        <f t="shared" si="0"/>
        <v>111544</v>
      </c>
      <c r="D25" s="4">
        <v>92106</v>
      </c>
      <c r="E25" s="4">
        <v>9917</v>
      </c>
      <c r="F25" s="4">
        <v>1657</v>
      </c>
      <c r="G25" s="4">
        <v>43</v>
      </c>
      <c r="H25" s="4">
        <v>16</v>
      </c>
      <c r="I25" s="4">
        <v>0</v>
      </c>
      <c r="J25" s="4">
        <v>420</v>
      </c>
      <c r="K25" s="4">
        <v>1779</v>
      </c>
      <c r="L25" s="4">
        <v>5606</v>
      </c>
      <c r="M25" s="4">
        <v>0</v>
      </c>
    </row>
    <row r="26" spans="1:13" ht="12.75">
      <c r="A26" t="s">
        <v>34</v>
      </c>
      <c r="B26" t="s">
        <v>23</v>
      </c>
      <c r="C26" s="4">
        <f t="shared" si="0"/>
        <v>42</v>
      </c>
      <c r="D26" s="4">
        <v>0</v>
      </c>
      <c r="E26" s="4">
        <v>4</v>
      </c>
      <c r="F26" s="4">
        <v>38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5" t="s">
        <v>36</v>
      </c>
      <c r="C27" s="3">
        <f t="shared" si="0"/>
        <v>111888</v>
      </c>
      <c r="D27" s="3">
        <f>+D24+D25+D26</f>
        <v>92361</v>
      </c>
      <c r="E27" s="3">
        <f aca="true" t="shared" si="8" ref="E27:M27">+E24+E25+E26</f>
        <v>9951</v>
      </c>
      <c r="F27" s="3">
        <f t="shared" si="8"/>
        <v>1695</v>
      </c>
      <c r="G27" s="3">
        <f t="shared" si="8"/>
        <v>43</v>
      </c>
      <c r="H27" s="3">
        <f t="shared" si="8"/>
        <v>16</v>
      </c>
      <c r="I27" s="3">
        <f t="shared" si="8"/>
        <v>0</v>
      </c>
      <c r="J27" s="3">
        <f t="shared" si="8"/>
        <v>437</v>
      </c>
      <c r="K27" s="3">
        <f t="shared" si="8"/>
        <v>1779</v>
      </c>
      <c r="L27" s="3">
        <f t="shared" si="8"/>
        <v>5606</v>
      </c>
      <c r="M27" s="3">
        <f t="shared" si="8"/>
        <v>0</v>
      </c>
    </row>
    <row r="28" spans="1:13" ht="12.75">
      <c r="A28" t="s">
        <v>37</v>
      </c>
      <c r="B28" t="s">
        <v>18</v>
      </c>
      <c r="C28" s="4">
        <f t="shared" si="0"/>
        <v>330</v>
      </c>
      <c r="D28" s="4">
        <v>268</v>
      </c>
      <c r="E28" s="4">
        <v>28</v>
      </c>
      <c r="F28" s="4">
        <v>1</v>
      </c>
      <c r="G28" s="4">
        <v>0</v>
      </c>
      <c r="H28" s="4">
        <v>1</v>
      </c>
      <c r="I28" s="4">
        <v>0</v>
      </c>
      <c r="J28" s="4">
        <v>0</v>
      </c>
      <c r="K28" s="4">
        <v>29</v>
      </c>
      <c r="L28" s="4">
        <v>3</v>
      </c>
      <c r="M28" s="4">
        <v>0</v>
      </c>
    </row>
    <row r="29" spans="1:13" ht="12.75">
      <c r="A29" s="5" t="s">
        <v>38</v>
      </c>
      <c r="C29" s="3">
        <f t="shared" si="0"/>
        <v>330</v>
      </c>
      <c r="D29" s="3">
        <f>+D28</f>
        <v>268</v>
      </c>
      <c r="E29" s="3">
        <f aca="true" t="shared" si="9" ref="E29:M29">+E28</f>
        <v>28</v>
      </c>
      <c r="F29" s="3">
        <f t="shared" si="9"/>
        <v>1</v>
      </c>
      <c r="G29" s="3">
        <f t="shared" si="9"/>
        <v>0</v>
      </c>
      <c r="H29" s="3">
        <f t="shared" si="9"/>
        <v>1</v>
      </c>
      <c r="I29" s="3">
        <f t="shared" si="9"/>
        <v>0</v>
      </c>
      <c r="J29" s="3">
        <f t="shared" si="9"/>
        <v>0</v>
      </c>
      <c r="K29" s="3">
        <f t="shared" si="9"/>
        <v>29</v>
      </c>
      <c r="L29" s="3">
        <f t="shared" si="9"/>
        <v>3</v>
      </c>
      <c r="M29" s="3">
        <f t="shared" si="9"/>
        <v>0</v>
      </c>
    </row>
    <row r="30" spans="1:13" ht="12.75">
      <c r="A30" t="s">
        <v>39</v>
      </c>
      <c r="B30" t="s">
        <v>40</v>
      </c>
      <c r="C30" s="4">
        <f t="shared" si="0"/>
        <v>6108</v>
      </c>
      <c r="D30" s="4">
        <v>5168</v>
      </c>
      <c r="E30" s="4">
        <v>925</v>
      </c>
      <c r="F30" s="4">
        <v>9</v>
      </c>
      <c r="G30" s="4">
        <v>1</v>
      </c>
      <c r="H30" s="4">
        <v>1</v>
      </c>
      <c r="I30" s="4">
        <v>0</v>
      </c>
      <c r="J30" s="4">
        <v>4</v>
      </c>
      <c r="K30" s="4">
        <v>0</v>
      </c>
      <c r="L30" s="4">
        <v>0</v>
      </c>
      <c r="M30" s="4">
        <v>0</v>
      </c>
    </row>
    <row r="31" spans="1:13" ht="12.75">
      <c r="A31" s="5" t="s">
        <v>41</v>
      </c>
      <c r="C31" s="3">
        <f t="shared" si="0"/>
        <v>6108</v>
      </c>
      <c r="D31" s="3">
        <f>+D30</f>
        <v>5168</v>
      </c>
      <c r="E31" s="3">
        <f aca="true" t="shared" si="10" ref="E31:M31">+E30</f>
        <v>925</v>
      </c>
      <c r="F31" s="3">
        <f t="shared" si="10"/>
        <v>9</v>
      </c>
      <c r="G31" s="3">
        <f t="shared" si="10"/>
        <v>1</v>
      </c>
      <c r="H31" s="3">
        <f t="shared" si="10"/>
        <v>1</v>
      </c>
      <c r="I31" s="3">
        <f t="shared" si="10"/>
        <v>0</v>
      </c>
      <c r="J31" s="3">
        <f t="shared" si="10"/>
        <v>4</v>
      </c>
      <c r="K31" s="3">
        <f t="shared" si="10"/>
        <v>0</v>
      </c>
      <c r="L31" s="3">
        <f t="shared" si="10"/>
        <v>0</v>
      </c>
      <c r="M31" s="3">
        <f t="shared" si="10"/>
        <v>0</v>
      </c>
    </row>
    <row r="32" spans="1:13" ht="12.75">
      <c r="A32" t="s">
        <v>42</v>
      </c>
      <c r="B32" t="s">
        <v>18</v>
      </c>
      <c r="C32" s="4">
        <f t="shared" si="0"/>
        <v>1008</v>
      </c>
      <c r="D32" s="4">
        <v>784</v>
      </c>
      <c r="E32" s="4">
        <v>83</v>
      </c>
      <c r="F32" s="4">
        <v>1</v>
      </c>
      <c r="G32" s="4">
        <v>1</v>
      </c>
      <c r="H32" s="4">
        <v>2</v>
      </c>
      <c r="I32" s="4">
        <v>0</v>
      </c>
      <c r="J32" s="4">
        <v>0</v>
      </c>
      <c r="K32" s="4">
        <v>59</v>
      </c>
      <c r="L32" s="4">
        <v>78</v>
      </c>
      <c r="M32" s="4">
        <v>0</v>
      </c>
    </row>
    <row r="33" spans="1:13" ht="12.75">
      <c r="A33" s="5" t="s">
        <v>43</v>
      </c>
      <c r="C33" s="3">
        <f t="shared" si="0"/>
        <v>1008</v>
      </c>
      <c r="D33" s="3">
        <f>+D32</f>
        <v>784</v>
      </c>
      <c r="E33" s="3">
        <f aca="true" t="shared" si="11" ref="E33:M33">+E32</f>
        <v>83</v>
      </c>
      <c r="F33" s="3">
        <f t="shared" si="11"/>
        <v>1</v>
      </c>
      <c r="G33" s="3">
        <f t="shared" si="11"/>
        <v>1</v>
      </c>
      <c r="H33" s="3">
        <f t="shared" si="11"/>
        <v>2</v>
      </c>
      <c r="I33" s="3">
        <f t="shared" si="11"/>
        <v>0</v>
      </c>
      <c r="J33" s="3">
        <f t="shared" si="11"/>
        <v>0</v>
      </c>
      <c r="K33" s="3">
        <f t="shared" si="11"/>
        <v>59</v>
      </c>
      <c r="L33" s="3">
        <f t="shared" si="11"/>
        <v>78</v>
      </c>
      <c r="M33" s="3">
        <f t="shared" si="11"/>
        <v>0</v>
      </c>
    </row>
    <row r="34" spans="1:13" ht="12.75">
      <c r="A34" t="s">
        <v>44</v>
      </c>
      <c r="B34" t="s">
        <v>18</v>
      </c>
      <c r="C34" s="4">
        <f t="shared" si="0"/>
        <v>14660</v>
      </c>
      <c r="D34" s="4">
        <v>12455</v>
      </c>
      <c r="E34" s="4">
        <v>1783</v>
      </c>
      <c r="F34" s="4">
        <v>94</v>
      </c>
      <c r="G34" s="4">
        <v>11</v>
      </c>
      <c r="H34" s="4">
        <v>4</v>
      </c>
      <c r="I34" s="4">
        <v>0</v>
      </c>
      <c r="J34" s="4">
        <v>0</v>
      </c>
      <c r="K34" s="4">
        <v>286</v>
      </c>
      <c r="L34" s="4">
        <v>27</v>
      </c>
      <c r="M34" s="4">
        <v>0</v>
      </c>
    </row>
    <row r="35" spans="1:13" ht="12.75">
      <c r="A35" t="s">
        <v>44</v>
      </c>
      <c r="B35" t="s">
        <v>23</v>
      </c>
      <c r="C35" s="4">
        <f t="shared" si="0"/>
        <v>2</v>
      </c>
      <c r="D35" s="4">
        <v>0</v>
      </c>
      <c r="E35" s="4">
        <v>0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5" t="s">
        <v>45</v>
      </c>
      <c r="C36" s="3">
        <f t="shared" si="0"/>
        <v>14662</v>
      </c>
      <c r="D36" s="3">
        <f aca="true" t="shared" si="12" ref="D36:M36">+D34+D35</f>
        <v>12455</v>
      </c>
      <c r="E36" s="3">
        <f t="shared" si="12"/>
        <v>1783</v>
      </c>
      <c r="F36" s="3">
        <f t="shared" si="12"/>
        <v>96</v>
      </c>
      <c r="G36" s="3">
        <f t="shared" si="12"/>
        <v>11</v>
      </c>
      <c r="H36" s="3">
        <f t="shared" si="12"/>
        <v>4</v>
      </c>
      <c r="I36" s="3">
        <f t="shared" si="12"/>
        <v>0</v>
      </c>
      <c r="J36" s="3">
        <f t="shared" si="12"/>
        <v>0</v>
      </c>
      <c r="K36" s="3">
        <f t="shared" si="12"/>
        <v>286</v>
      </c>
      <c r="L36" s="3">
        <f t="shared" si="12"/>
        <v>27</v>
      </c>
      <c r="M36" s="3">
        <f t="shared" si="12"/>
        <v>0</v>
      </c>
    </row>
    <row r="37" spans="1:13" ht="12.75">
      <c r="A37" t="s">
        <v>46</v>
      </c>
      <c r="B37" t="s">
        <v>18</v>
      </c>
      <c r="C37" s="4">
        <f t="shared" si="0"/>
        <v>1832</v>
      </c>
      <c r="D37" s="4">
        <v>1501</v>
      </c>
      <c r="E37" s="4">
        <v>169</v>
      </c>
      <c r="F37" s="4">
        <v>3</v>
      </c>
      <c r="G37" s="4">
        <v>1</v>
      </c>
      <c r="H37" s="4">
        <v>2</v>
      </c>
      <c r="I37" s="4">
        <v>0</v>
      </c>
      <c r="J37" s="4">
        <v>0</v>
      </c>
      <c r="K37" s="4">
        <v>100</v>
      </c>
      <c r="L37" s="4">
        <v>56</v>
      </c>
      <c r="M37" s="4">
        <v>0</v>
      </c>
    </row>
    <row r="38" spans="1:13" ht="12.75">
      <c r="A38" s="5" t="s">
        <v>47</v>
      </c>
      <c r="C38" s="3">
        <f t="shared" si="0"/>
        <v>1832</v>
      </c>
      <c r="D38" s="3">
        <f>+D37</f>
        <v>1501</v>
      </c>
      <c r="E38" s="3">
        <f aca="true" t="shared" si="13" ref="E38:M38">+E37</f>
        <v>169</v>
      </c>
      <c r="F38" s="3">
        <f t="shared" si="13"/>
        <v>3</v>
      </c>
      <c r="G38" s="3">
        <f t="shared" si="13"/>
        <v>1</v>
      </c>
      <c r="H38" s="3">
        <f t="shared" si="13"/>
        <v>2</v>
      </c>
      <c r="I38" s="3">
        <f t="shared" si="13"/>
        <v>0</v>
      </c>
      <c r="J38" s="3">
        <f t="shared" si="13"/>
        <v>0</v>
      </c>
      <c r="K38" s="3">
        <f t="shared" si="13"/>
        <v>100</v>
      </c>
      <c r="L38" s="3">
        <f t="shared" si="13"/>
        <v>56</v>
      </c>
      <c r="M38" s="3">
        <f t="shared" si="13"/>
        <v>0</v>
      </c>
    </row>
    <row r="39" spans="3:13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5" t="s">
        <v>48</v>
      </c>
      <c r="C40" s="3">
        <f>+C7+C9+C11+C14+C17+C20+C22+C25+C28+C32+C34+C37</f>
        <v>181698</v>
      </c>
      <c r="D40" s="3">
        <f aca="true" t="shared" si="14" ref="D40:M40">+D7+D9+D11+D14+D17+D20+D22+D25+D28+D32+D34+D37</f>
        <v>150403</v>
      </c>
      <c r="E40" s="3">
        <f t="shared" si="14"/>
        <v>16685</v>
      </c>
      <c r="F40" s="3">
        <f t="shared" si="14"/>
        <v>2274</v>
      </c>
      <c r="G40" s="3">
        <f t="shared" si="14"/>
        <v>103</v>
      </c>
      <c r="H40" s="3">
        <f t="shared" si="14"/>
        <v>45</v>
      </c>
      <c r="I40" s="3">
        <f t="shared" si="14"/>
        <v>0</v>
      </c>
      <c r="J40" s="3">
        <f t="shared" si="14"/>
        <v>571</v>
      </c>
      <c r="K40" s="3">
        <f t="shared" si="14"/>
        <v>3844</v>
      </c>
      <c r="L40" s="3">
        <f t="shared" si="14"/>
        <v>7773</v>
      </c>
      <c r="M40" s="3">
        <f t="shared" si="14"/>
        <v>0</v>
      </c>
    </row>
    <row r="41" spans="1:13" ht="12.75">
      <c r="A41" s="5" t="s">
        <v>49</v>
      </c>
      <c r="C41" s="3">
        <f>+C18+C24+C30</f>
        <v>48847</v>
      </c>
      <c r="D41" s="3">
        <f aca="true" t="shared" si="15" ref="D41:M41">+D18+D24+D30</f>
        <v>42543</v>
      </c>
      <c r="E41" s="3">
        <f t="shared" si="15"/>
        <v>6243</v>
      </c>
      <c r="F41" s="3">
        <f t="shared" si="15"/>
        <v>34</v>
      </c>
      <c r="G41" s="3">
        <f t="shared" si="15"/>
        <v>3</v>
      </c>
      <c r="H41" s="3">
        <f t="shared" si="15"/>
        <v>2</v>
      </c>
      <c r="I41" s="3">
        <f t="shared" si="15"/>
        <v>0</v>
      </c>
      <c r="J41" s="3">
        <f t="shared" si="15"/>
        <v>21</v>
      </c>
      <c r="K41" s="3">
        <f t="shared" si="15"/>
        <v>1</v>
      </c>
      <c r="L41" s="3">
        <f t="shared" si="15"/>
        <v>0</v>
      </c>
      <c r="M41" s="3">
        <f t="shared" si="15"/>
        <v>0</v>
      </c>
    </row>
    <row r="42" spans="1:13" ht="12.75">
      <c r="A42" s="5" t="s">
        <v>50</v>
      </c>
      <c r="C42" s="3">
        <f>+C12+C15+C26+C35</f>
        <v>54</v>
      </c>
      <c r="D42" s="3">
        <f aca="true" t="shared" si="16" ref="D42:M42">+D12+D15+D26+D35</f>
        <v>0</v>
      </c>
      <c r="E42" s="3">
        <f t="shared" si="16"/>
        <v>5</v>
      </c>
      <c r="F42" s="3">
        <f t="shared" si="16"/>
        <v>49</v>
      </c>
      <c r="G42" s="3">
        <f t="shared" si="16"/>
        <v>0</v>
      </c>
      <c r="H42" s="3">
        <f t="shared" si="16"/>
        <v>0</v>
      </c>
      <c r="I42" s="3">
        <f t="shared" si="16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</row>
    <row r="43" spans="1:13" ht="12.75">
      <c r="A43" s="5" t="s">
        <v>51</v>
      </c>
      <c r="C43" s="3">
        <f>+C8+C10+C13+C16+C19+C21+C23+C27+C29+C31+C33+C36+C38</f>
        <v>230599</v>
      </c>
      <c r="D43" s="3">
        <f aca="true" t="shared" si="17" ref="D43:M43">+D8+D10+D13+D16+D19+D21+D23+D27+D29+D31+D33+D36+D38</f>
        <v>192946</v>
      </c>
      <c r="E43" s="3">
        <f t="shared" si="17"/>
        <v>22933</v>
      </c>
      <c r="F43" s="3">
        <f t="shared" si="17"/>
        <v>2357</v>
      </c>
      <c r="G43" s="3">
        <f t="shared" si="17"/>
        <v>106</v>
      </c>
      <c r="H43" s="3">
        <f t="shared" si="17"/>
        <v>47</v>
      </c>
      <c r="I43" s="3">
        <f t="shared" si="17"/>
        <v>0</v>
      </c>
      <c r="J43" s="3">
        <f t="shared" si="17"/>
        <v>592</v>
      </c>
      <c r="K43" s="3">
        <f t="shared" si="17"/>
        <v>3845</v>
      </c>
      <c r="L43" s="3">
        <f t="shared" si="17"/>
        <v>7773</v>
      </c>
      <c r="M43" s="3">
        <f t="shared" si="17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2012-12-11T21:56:51Z</cp:lastPrinted>
  <dcterms:created xsi:type="dcterms:W3CDTF">2012-12-10T20:11:32Z</dcterms:created>
  <dcterms:modified xsi:type="dcterms:W3CDTF">2012-12-13T21:45:35Z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