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chubutfactur" sheetId="1" r:id="rId1"/>
    <sheet name="chubut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<sst xmlns="http://schemas.openxmlformats.org/spreadsheetml/2006/main" count="233" uniqueCount="88">
  <si>
    <t>PROVINCIA DE CHUBUT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</si>
  <si>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</si>
  <si>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</si>
  <si>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</si>
  <si>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</si>
  <si>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</si>
  <si>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</si>
  <si>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</si>
  <si>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</si>
  <si>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</si>
  <si>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</si>
  <si>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</si>
  <si>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</si>
  <si>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</si>
  <si>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</si>
  <si>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</si>
  <si>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Biedma</t>
  </si>
  <si>
    <t>D.G.SP CHBUT (aislado)</t>
  </si>
  <si>
    <t>Coop de Puerto Madryn</t>
  </si>
  <si>
    <t>Coop de Puerto Piramides</t>
  </si>
  <si>
    <t>Total Biedma</t>
  </si>
  <si>
    <t>Cushamen</t>
  </si>
  <si>
    <t>D.G.S.P - Chubut</t>
  </si>
  <si>
    <t>Coop de Gualjaina</t>
  </si>
  <si>
    <t>Coop de Cushamen</t>
  </si>
  <si>
    <t>Coop de El Maiten</t>
  </si>
  <si>
    <t>Total Cushamen</t>
  </si>
  <si>
    <t>Escalante</t>
  </si>
  <si>
    <t>Coop de Diadema Argentina</t>
  </si>
  <si>
    <t>Coop de Comodoro Rivadavia</t>
  </si>
  <si>
    <t>GUMEM</t>
  </si>
  <si>
    <t>Total Escalante</t>
  </si>
  <si>
    <t>Florentino Ameghino</t>
  </si>
  <si>
    <t>Coop de Camarones lda</t>
  </si>
  <si>
    <t>Total Florentino Ameghino</t>
  </si>
  <si>
    <t>Futaleufú</t>
  </si>
  <si>
    <t>Coop de Corcovado</t>
  </si>
  <si>
    <t>Coop de Esquel "16 de Octubre"</t>
  </si>
  <si>
    <t>Total Futaleufú</t>
  </si>
  <si>
    <t>Gaiman</t>
  </si>
  <si>
    <t>Coop de Gaiman</t>
  </si>
  <si>
    <t>Coop de Dolavon</t>
  </si>
  <si>
    <t>Total Gaiman</t>
  </si>
  <si>
    <t>Gastre</t>
  </si>
  <si>
    <t>Coop de Gastre</t>
  </si>
  <si>
    <t>Total Gastre</t>
  </si>
  <si>
    <t>Languiñeo</t>
  </si>
  <si>
    <t>Coop de Tecka Luz y Fuerza</t>
  </si>
  <si>
    <t>Total Languiñeo</t>
  </si>
  <si>
    <t>Mártires</t>
  </si>
  <si>
    <t>Coop de Las Plumas</t>
  </si>
  <si>
    <t>Total Mártires</t>
  </si>
  <si>
    <t>Paso de Indios</t>
  </si>
  <si>
    <t>Coop de Paso de Indios</t>
  </si>
  <si>
    <t>Total Paso de Indios</t>
  </si>
  <si>
    <t>Rawson</t>
  </si>
  <si>
    <t>Coop de Rawson</t>
  </si>
  <si>
    <t>Coop de Trelew</t>
  </si>
  <si>
    <t>Total Rawson</t>
  </si>
  <si>
    <t>Río Senguerr</t>
  </si>
  <si>
    <t>Coop de Lago Blanco</t>
  </si>
  <si>
    <t>Coop de Facundo</t>
  </si>
  <si>
    <t>Coop de Rio Mayo</t>
  </si>
  <si>
    <t>Coop de Victor Antorena Lda</t>
  </si>
  <si>
    <t>Coop de Ricardo Rojas</t>
  </si>
  <si>
    <t>Coop de Aldea Beleiro Lda</t>
  </si>
  <si>
    <t>Total Río Senguerr</t>
  </si>
  <si>
    <t>Sarmiento</t>
  </si>
  <si>
    <t>Coop de Buen Pasto</t>
  </si>
  <si>
    <t>Coop de Sarmiento</t>
  </si>
  <si>
    <t>Total Sarmiento</t>
  </si>
  <si>
    <t>Tehuelches</t>
  </si>
  <si>
    <t>Coop de Rio Pico</t>
  </si>
  <si>
    <t>Coop de Tehuelches</t>
  </si>
  <si>
    <t>Total Tehuelches</t>
  </si>
  <si>
    <t>Telsen</t>
  </si>
  <si>
    <t>Coop de Telsen</t>
  </si>
  <si>
    <t>Coop de Gan Gan</t>
  </si>
  <si>
    <t>Total Telsen</t>
  </si>
  <si>
    <t>TOTAL DGSP</t>
  </si>
  <si>
    <t>TOTAL COOPERATIVAS</t>
  </si>
  <si>
    <t>TOTAL GUMEM</t>
  </si>
  <si>
    <t>TOTAL CHUBUT</t>
  </si>
  <si>
    <t>Los datos del Gran usuario ALUAR estan cargados en el departamento de Rawson.</t>
  </si>
  <si>
    <t>Cantidad de usuarios</t>
  </si>
  <si>
    <t>AÑO 2012</t>
  </si>
  <si>
    <t>Los valores de la DGSP de CHUBUT son los del año 2011 ante la falta de información actualizada</t>
  </si>
  <si>
    <t>D.G.SP CHUBUT (aislado)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</si>
</sst>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35">
      <selection activeCell="C63" sqref="C63"/>
    </sheetView>
  </sheetViews>
  <sheetFormatPr defaultColWidth="11.421875" defaultRowHeight="12.75"/>
  <cols>
    <col min="1" max="1" width="23.28125" style="0" customWidth="1"/>
    <col min="2" max="2" width="28.7109375" style="0" customWidth="1"/>
    <col min="3" max="3" width="18.140625" style="7" customWidth="1"/>
    <col min="4" max="8" width="11.421875" style="7" customWidth="1"/>
    <col min="9" max="9" width="9.8515625" style="7" customWidth="1"/>
    <col min="10" max="10" width="9.28125" style="7" customWidth="1"/>
    <col min="11" max="11" width="11.421875" style="7" customWidth="1"/>
    <col min="12" max="12" width="9.7109375" style="7" customWidth="1"/>
    <col min="13" max="13" width="9.57421875" style="7" customWidth="1"/>
  </cols>
  <sheetData>
    <row r="1" spans="1:13" ht="12.75">
      <c r="A1" s="1" t="s">
        <v>85</v>
      </c>
      <c r="B1" s="1"/>
      <c r="C1" s="3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" t="s">
        <v>0</v>
      </c>
      <c r="B2" s="1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" t="s">
        <v>1</v>
      </c>
      <c r="B3" s="1"/>
      <c r="C3" s="3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1" t="s">
        <v>2</v>
      </c>
      <c r="B4" s="1"/>
      <c r="C4" s="3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/>
      <c r="B5" s="1"/>
      <c r="C5" s="3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87</v>
      </c>
      <c r="C7" s="6">
        <f>SUM(D7:M7)</f>
        <v>41.598</v>
      </c>
      <c r="D7" s="6">
        <v>9.018</v>
      </c>
      <c r="E7" s="6">
        <v>0.96</v>
      </c>
      <c r="F7" s="6">
        <v>0</v>
      </c>
      <c r="G7" s="6">
        <v>0</v>
      </c>
      <c r="H7" s="6">
        <v>5.062</v>
      </c>
      <c r="I7" s="6">
        <v>0</v>
      </c>
      <c r="J7" s="6">
        <v>0</v>
      </c>
      <c r="K7" s="6">
        <v>26.558</v>
      </c>
      <c r="L7" s="6">
        <v>0</v>
      </c>
      <c r="M7" s="6">
        <v>0</v>
      </c>
    </row>
    <row r="8" spans="1:13" ht="12.75">
      <c r="A8" t="s">
        <v>16</v>
      </c>
      <c r="B8" t="s">
        <v>18</v>
      </c>
      <c r="C8" s="10">
        <f aca="true" t="shared" si="0" ref="C8:C61">SUM(D8:M8)</f>
        <v>163623.544</v>
      </c>
      <c r="D8" s="10">
        <v>52065.066</v>
      </c>
      <c r="E8" s="10">
        <v>31444.446</v>
      </c>
      <c r="F8" s="10">
        <v>62393.691</v>
      </c>
      <c r="G8" s="10">
        <v>6586.418</v>
      </c>
      <c r="H8" s="10">
        <v>6716.07</v>
      </c>
      <c r="I8" s="10">
        <v>0</v>
      </c>
      <c r="J8" s="10">
        <v>0</v>
      </c>
      <c r="K8" s="10">
        <v>3779.743</v>
      </c>
      <c r="L8" s="10">
        <v>200.11</v>
      </c>
      <c r="M8" s="10">
        <v>438</v>
      </c>
    </row>
    <row r="9" spans="1:13" ht="12.75">
      <c r="A9" t="s">
        <v>16</v>
      </c>
      <c r="B9" t="s">
        <v>19</v>
      </c>
      <c r="C9" s="10">
        <f t="shared" si="0"/>
        <v>2366.161</v>
      </c>
      <c r="D9" s="10">
        <v>485.924</v>
      </c>
      <c r="E9" s="10">
        <v>1395.497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459.908</v>
      </c>
      <c r="L9" s="10">
        <v>0</v>
      </c>
      <c r="M9" s="10">
        <v>24.832</v>
      </c>
    </row>
    <row r="10" spans="1:13" ht="12.75">
      <c r="A10" s="4" t="s">
        <v>20</v>
      </c>
      <c r="C10" s="11">
        <f t="shared" si="0"/>
        <v>166031.30299999999</v>
      </c>
      <c r="D10" s="11">
        <f>+D7+D8+D9</f>
        <v>52560.007999999994</v>
      </c>
      <c r="E10" s="11">
        <f aca="true" t="shared" si="1" ref="E10:M10">+E7+E8+E9</f>
        <v>32840.903</v>
      </c>
      <c r="F10" s="11">
        <f t="shared" si="1"/>
        <v>62393.691</v>
      </c>
      <c r="G10" s="11">
        <f t="shared" si="1"/>
        <v>6586.418</v>
      </c>
      <c r="H10" s="11">
        <f t="shared" si="1"/>
        <v>6721.132</v>
      </c>
      <c r="I10" s="11">
        <f t="shared" si="1"/>
        <v>0</v>
      </c>
      <c r="J10" s="11">
        <f t="shared" si="1"/>
        <v>0</v>
      </c>
      <c r="K10" s="11">
        <f t="shared" si="1"/>
        <v>4266.209</v>
      </c>
      <c r="L10" s="11">
        <f t="shared" si="1"/>
        <v>200.11</v>
      </c>
      <c r="M10" s="11">
        <f t="shared" si="1"/>
        <v>462.832</v>
      </c>
    </row>
    <row r="11" spans="1:13" ht="12.75">
      <c r="A11" t="s">
        <v>21</v>
      </c>
      <c r="B11" t="s">
        <v>22</v>
      </c>
      <c r="C11" s="6">
        <f t="shared" si="0"/>
        <v>20913.218</v>
      </c>
      <c r="D11" s="6">
        <v>12811.424</v>
      </c>
      <c r="E11" s="6">
        <v>4700.336</v>
      </c>
      <c r="F11" s="6">
        <v>199.392</v>
      </c>
      <c r="G11" s="6">
        <v>0</v>
      </c>
      <c r="H11" s="6">
        <v>784.371</v>
      </c>
      <c r="I11" s="6">
        <v>0</v>
      </c>
      <c r="J11" s="6">
        <v>0</v>
      </c>
      <c r="K11" s="6">
        <v>2417.695</v>
      </c>
      <c r="L11" s="6">
        <v>0</v>
      </c>
      <c r="M11" s="6">
        <v>0</v>
      </c>
    </row>
    <row r="12" spans="1:13" ht="12.75">
      <c r="A12" t="s">
        <v>21</v>
      </c>
      <c r="B12" t="s">
        <v>23</v>
      </c>
      <c r="C12" s="6">
        <f t="shared" si="0"/>
        <v>881.989</v>
      </c>
      <c r="D12" s="6">
        <v>540.325</v>
      </c>
      <c r="E12" s="6">
        <v>134.703</v>
      </c>
      <c r="F12" s="6">
        <v>0</v>
      </c>
      <c r="G12" s="6">
        <v>77.963</v>
      </c>
      <c r="H12" s="6">
        <v>2.508</v>
      </c>
      <c r="I12" s="6">
        <v>0</v>
      </c>
      <c r="J12" s="6">
        <v>0</v>
      </c>
      <c r="K12" s="6">
        <v>126.49</v>
      </c>
      <c r="L12" s="6">
        <v>0</v>
      </c>
      <c r="M12" s="6">
        <v>0</v>
      </c>
    </row>
    <row r="13" spans="1:13" ht="12.75">
      <c r="A13" t="s">
        <v>21</v>
      </c>
      <c r="B13" t="s">
        <v>24</v>
      </c>
      <c r="C13" s="10">
        <f t="shared" si="0"/>
        <v>772.158</v>
      </c>
      <c r="D13" s="10">
        <v>595.66</v>
      </c>
      <c r="E13" s="10">
        <v>20.384</v>
      </c>
      <c r="F13" s="10">
        <v>0</v>
      </c>
      <c r="G13" s="10">
        <v>35.57</v>
      </c>
      <c r="H13" s="10">
        <v>41.942</v>
      </c>
      <c r="I13" s="10">
        <v>0</v>
      </c>
      <c r="J13" s="10">
        <v>0</v>
      </c>
      <c r="K13" s="10">
        <v>72.514</v>
      </c>
      <c r="L13" s="10">
        <v>0</v>
      </c>
      <c r="M13" s="10">
        <v>6.088</v>
      </c>
    </row>
    <row r="14" spans="1:13" ht="12.75">
      <c r="A14" t="s">
        <v>21</v>
      </c>
      <c r="B14" t="s">
        <v>25</v>
      </c>
      <c r="C14" s="10">
        <f t="shared" si="0"/>
        <v>5053.754</v>
      </c>
      <c r="D14" s="10">
        <v>2206.43</v>
      </c>
      <c r="E14" s="10">
        <v>864.147</v>
      </c>
      <c r="F14" s="10">
        <v>855.627</v>
      </c>
      <c r="G14" s="10">
        <v>237.099</v>
      </c>
      <c r="H14" s="10">
        <v>526.056</v>
      </c>
      <c r="I14" s="10">
        <v>0</v>
      </c>
      <c r="J14" s="10">
        <v>0</v>
      </c>
      <c r="K14" s="10">
        <v>357.928</v>
      </c>
      <c r="L14" s="10">
        <v>6.467</v>
      </c>
      <c r="M14" s="10">
        <v>0</v>
      </c>
    </row>
    <row r="15" spans="1:13" ht="12.75">
      <c r="A15" s="4" t="s">
        <v>26</v>
      </c>
      <c r="C15" s="11">
        <f t="shared" si="0"/>
        <v>27621.119000000006</v>
      </c>
      <c r="D15" s="11">
        <f>+D11+D12+D13+D14</f>
        <v>16153.839000000002</v>
      </c>
      <c r="E15" s="11">
        <f aca="true" t="shared" si="2" ref="E15:M15">+E11+E12+E13+E14</f>
        <v>5719.570000000001</v>
      </c>
      <c r="F15" s="11">
        <f t="shared" si="2"/>
        <v>1055.019</v>
      </c>
      <c r="G15" s="11">
        <f t="shared" si="2"/>
        <v>350.63199999999995</v>
      </c>
      <c r="H15" s="11">
        <f t="shared" si="2"/>
        <v>1354.877</v>
      </c>
      <c r="I15" s="11">
        <f t="shared" si="2"/>
        <v>0</v>
      </c>
      <c r="J15" s="11">
        <f t="shared" si="2"/>
        <v>0</v>
      </c>
      <c r="K15" s="11">
        <f t="shared" si="2"/>
        <v>2974.627</v>
      </c>
      <c r="L15" s="11">
        <f t="shared" si="2"/>
        <v>6.467</v>
      </c>
      <c r="M15" s="11">
        <f t="shared" si="2"/>
        <v>6.088</v>
      </c>
    </row>
    <row r="16" spans="1:13" ht="12.75">
      <c r="A16" t="s">
        <v>27</v>
      </c>
      <c r="B16" t="s">
        <v>28</v>
      </c>
      <c r="C16" s="10">
        <f t="shared" si="0"/>
        <v>2159.6519999999996</v>
      </c>
      <c r="D16" s="10">
        <v>1795.987</v>
      </c>
      <c r="E16" s="10">
        <v>318.765</v>
      </c>
      <c r="F16" s="10">
        <v>0</v>
      </c>
      <c r="G16" s="10">
        <v>11.2</v>
      </c>
      <c r="H16" s="10">
        <v>33.7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12.75">
      <c r="A17" t="s">
        <v>27</v>
      </c>
      <c r="B17" t="s">
        <v>29</v>
      </c>
      <c r="C17" s="10">
        <f t="shared" si="0"/>
        <v>451695.278</v>
      </c>
      <c r="D17" s="10">
        <v>173303.968</v>
      </c>
      <c r="E17" s="10">
        <v>50908.718</v>
      </c>
      <c r="F17" s="10">
        <v>194429.222</v>
      </c>
      <c r="G17" s="10">
        <v>0</v>
      </c>
      <c r="H17" s="10">
        <v>24907.86</v>
      </c>
      <c r="I17" s="10">
        <v>0</v>
      </c>
      <c r="J17" s="10">
        <v>0</v>
      </c>
      <c r="K17" s="10">
        <v>8145.51</v>
      </c>
      <c r="L17" s="10">
        <v>0</v>
      </c>
      <c r="M17" s="10">
        <v>0</v>
      </c>
    </row>
    <row r="18" spans="1:13" ht="12.75">
      <c r="A18" t="s">
        <v>27</v>
      </c>
      <c r="B18" t="s">
        <v>30</v>
      </c>
      <c r="C18" s="10">
        <f t="shared" si="0"/>
        <v>442037.71</v>
      </c>
      <c r="D18" s="10">
        <v>0</v>
      </c>
      <c r="E18" s="10">
        <v>3985.18</v>
      </c>
      <c r="F18" s="10">
        <v>438052.53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4" t="s">
        <v>31</v>
      </c>
      <c r="C19" s="11">
        <f t="shared" si="0"/>
        <v>895892.6400000001</v>
      </c>
      <c r="D19" s="11">
        <f>+D16+D17+D18</f>
        <v>175099.955</v>
      </c>
      <c r="E19" s="11">
        <f aca="true" t="shared" si="3" ref="E19:M19">+E16+E17+E18</f>
        <v>55212.663</v>
      </c>
      <c r="F19" s="11">
        <f t="shared" si="3"/>
        <v>632481.7520000001</v>
      </c>
      <c r="G19" s="11">
        <f t="shared" si="3"/>
        <v>11.2</v>
      </c>
      <c r="H19" s="11">
        <f t="shared" si="3"/>
        <v>24941.56</v>
      </c>
      <c r="I19" s="11">
        <f t="shared" si="3"/>
        <v>0</v>
      </c>
      <c r="J19" s="11">
        <f t="shared" si="3"/>
        <v>0</v>
      </c>
      <c r="K19" s="11">
        <f t="shared" si="3"/>
        <v>8145.51</v>
      </c>
      <c r="L19" s="11">
        <f t="shared" si="3"/>
        <v>0</v>
      </c>
      <c r="M19" s="11">
        <f t="shared" si="3"/>
        <v>0</v>
      </c>
    </row>
    <row r="20" spans="1:13" ht="12.75">
      <c r="A20" t="s">
        <v>32</v>
      </c>
      <c r="B20" t="s">
        <v>33</v>
      </c>
      <c r="C20" s="10">
        <f t="shared" si="0"/>
        <v>2009.4730000000002</v>
      </c>
      <c r="D20" s="10">
        <v>872.819</v>
      </c>
      <c r="E20" s="10">
        <v>452.008</v>
      </c>
      <c r="F20" s="10">
        <v>0</v>
      </c>
      <c r="G20" s="10">
        <v>161.689</v>
      </c>
      <c r="H20" s="10">
        <v>308.862</v>
      </c>
      <c r="I20" s="10">
        <v>0</v>
      </c>
      <c r="J20" s="10">
        <v>0</v>
      </c>
      <c r="K20" s="10">
        <v>214.095</v>
      </c>
      <c r="L20" s="10">
        <v>0</v>
      </c>
      <c r="M20" s="10">
        <v>0</v>
      </c>
    </row>
    <row r="21" spans="1:13" ht="12.75">
      <c r="A21" s="4" t="s">
        <v>34</v>
      </c>
      <c r="C21" s="11">
        <f t="shared" si="0"/>
        <v>2009.4730000000002</v>
      </c>
      <c r="D21" s="11">
        <f>+D20</f>
        <v>872.819</v>
      </c>
      <c r="E21" s="11">
        <f aca="true" t="shared" si="4" ref="E21:M21">+E20</f>
        <v>452.008</v>
      </c>
      <c r="F21" s="11">
        <f t="shared" si="4"/>
        <v>0</v>
      </c>
      <c r="G21" s="11">
        <f t="shared" si="4"/>
        <v>161.689</v>
      </c>
      <c r="H21" s="11">
        <f t="shared" si="4"/>
        <v>308.862</v>
      </c>
      <c r="I21" s="11">
        <f t="shared" si="4"/>
        <v>0</v>
      </c>
      <c r="J21" s="11">
        <f t="shared" si="4"/>
        <v>0</v>
      </c>
      <c r="K21" s="11">
        <f t="shared" si="4"/>
        <v>214.095</v>
      </c>
      <c r="L21" s="11">
        <f t="shared" si="4"/>
        <v>0</v>
      </c>
      <c r="M21" s="11">
        <f t="shared" si="4"/>
        <v>0</v>
      </c>
    </row>
    <row r="22" spans="1:13" ht="12.75">
      <c r="A22" t="s">
        <v>35</v>
      </c>
      <c r="B22" t="s">
        <v>36</v>
      </c>
      <c r="C22" s="10">
        <f t="shared" si="0"/>
        <v>2889.927</v>
      </c>
      <c r="D22" s="10">
        <v>1812.692</v>
      </c>
      <c r="E22" s="10">
        <v>583.621</v>
      </c>
      <c r="F22" s="10">
        <v>107.685</v>
      </c>
      <c r="G22" s="10">
        <v>0</v>
      </c>
      <c r="H22" s="10">
        <v>0</v>
      </c>
      <c r="I22" s="10">
        <v>0</v>
      </c>
      <c r="J22" s="10">
        <v>0</v>
      </c>
      <c r="K22" s="10">
        <v>381.25</v>
      </c>
      <c r="L22" s="10">
        <v>0</v>
      </c>
      <c r="M22" s="10">
        <v>4.679</v>
      </c>
    </row>
    <row r="23" spans="1:13" ht="12.75">
      <c r="A23" t="s">
        <v>35</v>
      </c>
      <c r="B23" s="2" t="s">
        <v>37</v>
      </c>
      <c r="C23" s="10">
        <f t="shared" si="0"/>
        <v>62195.648</v>
      </c>
      <c r="D23" s="10">
        <v>26681.162</v>
      </c>
      <c r="E23" s="10">
        <v>15303.449</v>
      </c>
      <c r="F23" s="10">
        <v>8534.507</v>
      </c>
      <c r="G23" s="10">
        <v>1341.327</v>
      </c>
      <c r="H23" s="10">
        <v>4872.92</v>
      </c>
      <c r="I23" s="10">
        <v>0</v>
      </c>
      <c r="J23" s="10">
        <v>96.635</v>
      </c>
      <c r="K23" s="10">
        <v>3238.26</v>
      </c>
      <c r="L23" s="10">
        <v>1960.038</v>
      </c>
      <c r="M23" s="10">
        <v>167.35</v>
      </c>
    </row>
    <row r="24" spans="1:13" ht="12.75">
      <c r="A24" t="s">
        <v>35</v>
      </c>
      <c r="B24" t="s">
        <v>30</v>
      </c>
      <c r="C24" s="10">
        <f t="shared" si="0"/>
        <v>32085.92</v>
      </c>
      <c r="D24" s="10">
        <v>0</v>
      </c>
      <c r="E24" s="10">
        <v>0</v>
      </c>
      <c r="F24" s="10">
        <v>32085.92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2.75">
      <c r="A25" s="4" t="s">
        <v>38</v>
      </c>
      <c r="C25" s="11">
        <f t="shared" si="0"/>
        <v>97171.49499999998</v>
      </c>
      <c r="D25" s="11">
        <f>+D22+D23+D24</f>
        <v>28493.854</v>
      </c>
      <c r="E25" s="11">
        <f aca="true" t="shared" si="5" ref="E25:M25">+E22+E23+E24</f>
        <v>15887.07</v>
      </c>
      <c r="F25" s="11">
        <f t="shared" si="5"/>
        <v>40728.111999999994</v>
      </c>
      <c r="G25" s="11">
        <f t="shared" si="5"/>
        <v>1341.327</v>
      </c>
      <c r="H25" s="11">
        <f t="shared" si="5"/>
        <v>4872.92</v>
      </c>
      <c r="I25" s="11">
        <f t="shared" si="5"/>
        <v>0</v>
      </c>
      <c r="J25" s="11">
        <f t="shared" si="5"/>
        <v>96.635</v>
      </c>
      <c r="K25" s="11">
        <f t="shared" si="5"/>
        <v>3619.51</v>
      </c>
      <c r="L25" s="11">
        <f t="shared" si="5"/>
        <v>1960.038</v>
      </c>
      <c r="M25" s="11">
        <f t="shared" si="5"/>
        <v>172.029</v>
      </c>
    </row>
    <row r="26" spans="1:13" ht="12.75">
      <c r="A26" t="s">
        <v>39</v>
      </c>
      <c r="B26" t="s">
        <v>40</v>
      </c>
      <c r="C26" s="10">
        <f t="shared" si="0"/>
        <v>14611.725999999999</v>
      </c>
      <c r="D26" s="10">
        <v>5494.594</v>
      </c>
      <c r="E26" s="10">
        <v>2428.231</v>
      </c>
      <c r="F26" s="10">
        <v>4721.119</v>
      </c>
      <c r="G26" s="10">
        <v>399.998</v>
      </c>
      <c r="H26" s="10">
        <v>791.854</v>
      </c>
      <c r="I26" s="10">
        <v>0</v>
      </c>
      <c r="J26" s="10">
        <v>0</v>
      </c>
      <c r="K26" s="10">
        <v>775.93</v>
      </c>
      <c r="L26" s="10">
        <v>0</v>
      </c>
      <c r="M26" s="10">
        <v>0</v>
      </c>
    </row>
    <row r="27" spans="1:13" ht="12.75">
      <c r="A27" t="s">
        <v>39</v>
      </c>
      <c r="B27" t="s">
        <v>41</v>
      </c>
      <c r="C27" s="10">
        <f t="shared" si="0"/>
        <v>9652.489</v>
      </c>
      <c r="D27" s="10">
        <v>2072.595</v>
      </c>
      <c r="E27" s="10">
        <v>1180.756</v>
      </c>
      <c r="F27" s="10">
        <v>3960.129</v>
      </c>
      <c r="G27" s="10">
        <v>0</v>
      </c>
      <c r="H27" s="10">
        <v>542.796</v>
      </c>
      <c r="I27" s="10">
        <v>0</v>
      </c>
      <c r="J27" s="10">
        <v>0</v>
      </c>
      <c r="K27" s="10">
        <v>1005.431</v>
      </c>
      <c r="L27" s="10">
        <v>890.782</v>
      </c>
      <c r="M27" s="10">
        <v>0</v>
      </c>
    </row>
    <row r="28" spans="1:13" ht="12.75">
      <c r="A28" t="s">
        <v>39</v>
      </c>
      <c r="B28" t="s">
        <v>30</v>
      </c>
      <c r="C28" s="10">
        <f t="shared" si="0"/>
        <v>935.19</v>
      </c>
      <c r="D28" s="10">
        <v>0</v>
      </c>
      <c r="E28" s="10">
        <v>0</v>
      </c>
      <c r="F28" s="10">
        <v>935.19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s="4" t="s">
        <v>42</v>
      </c>
      <c r="C29" s="11">
        <f t="shared" si="0"/>
        <v>25199.405000000002</v>
      </c>
      <c r="D29" s="11">
        <f>+D26+D27+D28</f>
        <v>7567.189</v>
      </c>
      <c r="E29" s="11">
        <f aca="true" t="shared" si="6" ref="E29:M29">+E26+E27+E28</f>
        <v>3608.987</v>
      </c>
      <c r="F29" s="11">
        <f t="shared" si="6"/>
        <v>9616.438</v>
      </c>
      <c r="G29" s="11">
        <f t="shared" si="6"/>
        <v>399.998</v>
      </c>
      <c r="H29" s="11">
        <f t="shared" si="6"/>
        <v>1334.65</v>
      </c>
      <c r="I29" s="11">
        <f t="shared" si="6"/>
        <v>0</v>
      </c>
      <c r="J29" s="11">
        <f t="shared" si="6"/>
        <v>0</v>
      </c>
      <c r="K29" s="11">
        <f t="shared" si="6"/>
        <v>1781.3609999999999</v>
      </c>
      <c r="L29" s="11">
        <f t="shared" si="6"/>
        <v>890.782</v>
      </c>
      <c r="M29" s="11">
        <f t="shared" si="6"/>
        <v>0</v>
      </c>
    </row>
    <row r="30" spans="1:13" ht="12.75">
      <c r="A30" t="s">
        <v>43</v>
      </c>
      <c r="B30" t="s">
        <v>44</v>
      </c>
      <c r="C30" s="10">
        <f t="shared" si="0"/>
        <v>1040.137</v>
      </c>
      <c r="D30" s="10">
        <v>685.443</v>
      </c>
      <c r="E30" s="10">
        <v>235.471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86.982</v>
      </c>
      <c r="L30" s="10">
        <v>0</v>
      </c>
      <c r="M30" s="10">
        <v>32.241</v>
      </c>
    </row>
    <row r="31" spans="1:14" ht="12.75">
      <c r="A31" s="4" t="s">
        <v>45</v>
      </c>
      <c r="C31" s="11">
        <f t="shared" si="0"/>
        <v>1040.137</v>
      </c>
      <c r="D31" s="11">
        <f>+D30</f>
        <v>685.443</v>
      </c>
      <c r="E31" s="11">
        <f aca="true" t="shared" si="7" ref="E31:M31">+E30</f>
        <v>235.471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  <c r="K31" s="11">
        <f t="shared" si="7"/>
        <v>86.982</v>
      </c>
      <c r="L31" s="11">
        <f t="shared" si="7"/>
        <v>0</v>
      </c>
      <c r="M31" s="11">
        <f t="shared" si="7"/>
        <v>32.241</v>
      </c>
      <c r="N31" s="2"/>
    </row>
    <row r="32" spans="1:13" ht="12.75">
      <c r="A32" t="s">
        <v>46</v>
      </c>
      <c r="B32" t="s">
        <v>47</v>
      </c>
      <c r="C32" s="10">
        <f t="shared" si="0"/>
        <v>1480.5459999999998</v>
      </c>
      <c r="D32" s="10">
        <v>649.102</v>
      </c>
      <c r="E32" s="10">
        <v>340.835</v>
      </c>
      <c r="F32" s="10">
        <v>0</v>
      </c>
      <c r="G32" s="10">
        <v>126.224</v>
      </c>
      <c r="H32" s="10">
        <v>138.657</v>
      </c>
      <c r="I32" s="10">
        <v>0</v>
      </c>
      <c r="J32" s="10">
        <v>0</v>
      </c>
      <c r="K32" s="10">
        <v>225.728</v>
      </c>
      <c r="L32" s="10">
        <v>0</v>
      </c>
      <c r="M32" s="10">
        <v>0</v>
      </c>
    </row>
    <row r="33" spans="1:13" ht="12.75">
      <c r="A33" t="s">
        <v>46</v>
      </c>
      <c r="B33" t="s">
        <v>87</v>
      </c>
      <c r="C33" s="6">
        <f t="shared" si="0"/>
        <v>214.832</v>
      </c>
      <c r="D33" s="6">
        <v>167.844</v>
      </c>
      <c r="E33" s="6">
        <v>13.442</v>
      </c>
      <c r="F33" s="6">
        <v>0</v>
      </c>
      <c r="G33" s="6">
        <v>0</v>
      </c>
      <c r="H33" s="6">
        <v>3.938</v>
      </c>
      <c r="I33" s="6">
        <v>0</v>
      </c>
      <c r="J33" s="6">
        <v>0</v>
      </c>
      <c r="K33" s="6">
        <v>29.608</v>
      </c>
      <c r="L33" s="6">
        <v>0</v>
      </c>
      <c r="M33" s="6">
        <v>0</v>
      </c>
    </row>
    <row r="34" spans="1:13" ht="12.75">
      <c r="A34" t="s">
        <v>46</v>
      </c>
      <c r="B34" t="s">
        <v>87</v>
      </c>
      <c r="C34" s="6">
        <f t="shared" si="0"/>
        <v>710.072</v>
      </c>
      <c r="D34" s="6">
        <v>405.48</v>
      </c>
      <c r="E34" s="6">
        <v>97.722</v>
      </c>
      <c r="F34" s="6">
        <v>0</v>
      </c>
      <c r="G34" s="6">
        <v>0</v>
      </c>
      <c r="H34" s="6">
        <v>71.712</v>
      </c>
      <c r="I34" s="6">
        <v>0</v>
      </c>
      <c r="J34" s="6">
        <v>0</v>
      </c>
      <c r="K34" s="6">
        <v>135.158</v>
      </c>
      <c r="L34" s="6">
        <v>0</v>
      </c>
      <c r="M34" s="6">
        <v>0</v>
      </c>
    </row>
    <row r="35" spans="1:13" ht="12.75">
      <c r="A35" s="4" t="s">
        <v>48</v>
      </c>
      <c r="C35" s="11">
        <f t="shared" si="0"/>
        <v>2405.45</v>
      </c>
      <c r="D35" s="11">
        <f>+D32+D33+D34</f>
        <v>1222.426</v>
      </c>
      <c r="E35" s="11">
        <f aca="true" t="shared" si="8" ref="E35:M35">+E32+E33+E34</f>
        <v>451.99899999999997</v>
      </c>
      <c r="F35" s="11">
        <f t="shared" si="8"/>
        <v>0</v>
      </c>
      <c r="G35" s="11">
        <f t="shared" si="8"/>
        <v>126.224</v>
      </c>
      <c r="H35" s="11">
        <f t="shared" si="8"/>
        <v>214.30700000000002</v>
      </c>
      <c r="I35" s="11">
        <f t="shared" si="8"/>
        <v>0</v>
      </c>
      <c r="J35" s="11">
        <f t="shared" si="8"/>
        <v>0</v>
      </c>
      <c r="K35" s="11">
        <f t="shared" si="8"/>
        <v>390.494</v>
      </c>
      <c r="L35" s="11">
        <f t="shared" si="8"/>
        <v>0</v>
      </c>
      <c r="M35" s="11">
        <f t="shared" si="8"/>
        <v>0</v>
      </c>
    </row>
    <row r="36" spans="1:13" ht="12.75">
      <c r="A36" t="s">
        <v>49</v>
      </c>
      <c r="B36" t="s">
        <v>50</v>
      </c>
      <c r="C36" s="10">
        <f t="shared" si="0"/>
        <v>809.846</v>
      </c>
      <c r="D36" s="10">
        <v>528.724</v>
      </c>
      <c r="E36" s="10">
        <v>185.212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95.91</v>
      </c>
      <c r="L36" s="10">
        <v>0</v>
      </c>
      <c r="M36" s="10">
        <v>0</v>
      </c>
    </row>
    <row r="37" spans="1:13" ht="12.75">
      <c r="A37" s="4" t="s">
        <v>51</v>
      </c>
      <c r="C37" s="11">
        <f t="shared" si="0"/>
        <v>809.846</v>
      </c>
      <c r="D37" s="11">
        <f>+D36</f>
        <v>528.724</v>
      </c>
      <c r="E37" s="11">
        <f aca="true" t="shared" si="9" ref="E37:M37">+E36</f>
        <v>185.212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95.91</v>
      </c>
      <c r="L37" s="11">
        <f t="shared" si="9"/>
        <v>0</v>
      </c>
      <c r="M37" s="11">
        <f t="shared" si="9"/>
        <v>0</v>
      </c>
    </row>
    <row r="38" spans="1:13" ht="12.75">
      <c r="A38" t="s">
        <v>52</v>
      </c>
      <c r="B38" t="s">
        <v>53</v>
      </c>
      <c r="C38" s="10">
        <f t="shared" si="0"/>
        <v>910.1400000000001</v>
      </c>
      <c r="D38" s="10">
        <v>609.979</v>
      </c>
      <c r="E38" s="10">
        <v>181.875</v>
      </c>
      <c r="F38" s="10">
        <v>0</v>
      </c>
      <c r="G38" s="10">
        <v>0</v>
      </c>
      <c r="H38" s="10">
        <v>27.33</v>
      </c>
      <c r="I38" s="10">
        <v>0</v>
      </c>
      <c r="J38" s="10">
        <v>0</v>
      </c>
      <c r="K38" s="10">
        <v>90.956</v>
      </c>
      <c r="L38" s="10">
        <v>0</v>
      </c>
      <c r="M38" s="10">
        <v>0</v>
      </c>
    </row>
    <row r="39" spans="1:13" ht="12.75">
      <c r="A39" t="s">
        <v>52</v>
      </c>
      <c r="B39" t="s">
        <v>17</v>
      </c>
      <c r="C39" s="6">
        <f t="shared" si="0"/>
        <v>416.246</v>
      </c>
      <c r="D39" s="6">
        <v>248.116</v>
      </c>
      <c r="E39" s="6">
        <v>119.774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48.356</v>
      </c>
      <c r="L39" s="6">
        <v>0</v>
      </c>
      <c r="M39" s="6">
        <v>0</v>
      </c>
    </row>
    <row r="40" spans="1:13" ht="12.75">
      <c r="A40" s="4" t="s">
        <v>54</v>
      </c>
      <c r="C40" s="11">
        <f t="shared" si="0"/>
        <v>1326.386</v>
      </c>
      <c r="D40" s="11">
        <f>+D38+D39</f>
        <v>858.095</v>
      </c>
      <c r="E40" s="11">
        <f aca="true" t="shared" si="10" ref="E40:M40">+E38+E39</f>
        <v>301.649</v>
      </c>
      <c r="F40" s="11">
        <f t="shared" si="10"/>
        <v>0</v>
      </c>
      <c r="G40" s="11">
        <f t="shared" si="10"/>
        <v>0</v>
      </c>
      <c r="H40" s="11">
        <f t="shared" si="10"/>
        <v>27.33</v>
      </c>
      <c r="I40" s="11">
        <f t="shared" si="10"/>
        <v>0</v>
      </c>
      <c r="J40" s="11">
        <f t="shared" si="10"/>
        <v>0</v>
      </c>
      <c r="K40" s="11">
        <f t="shared" si="10"/>
        <v>139.312</v>
      </c>
      <c r="L40" s="11">
        <f t="shared" si="10"/>
        <v>0</v>
      </c>
      <c r="M40" s="11">
        <f t="shared" si="10"/>
        <v>0</v>
      </c>
    </row>
    <row r="41" spans="1:13" ht="12.75">
      <c r="A41" t="s">
        <v>55</v>
      </c>
      <c r="B41" t="s">
        <v>56</v>
      </c>
      <c r="C41" s="10">
        <f t="shared" si="0"/>
        <v>65347.14800000001</v>
      </c>
      <c r="D41" s="10">
        <v>26148.44</v>
      </c>
      <c r="E41" s="10">
        <v>7111.837</v>
      </c>
      <c r="F41" s="10">
        <v>9240.26</v>
      </c>
      <c r="G41" s="10">
        <v>5137.508</v>
      </c>
      <c r="H41" s="10">
        <v>6966.136</v>
      </c>
      <c r="I41" s="10">
        <v>0</v>
      </c>
      <c r="J41" s="10">
        <v>0</v>
      </c>
      <c r="K41" s="10">
        <v>10560.667</v>
      </c>
      <c r="L41" s="10">
        <v>182.3</v>
      </c>
      <c r="M41" s="10">
        <v>0</v>
      </c>
    </row>
    <row r="42" spans="1:13" ht="12.75">
      <c r="A42" t="s">
        <v>55</v>
      </c>
      <c r="B42" t="s">
        <v>57</v>
      </c>
      <c r="C42" s="10">
        <f t="shared" si="0"/>
        <v>220736.77200000003</v>
      </c>
      <c r="D42" s="10">
        <v>73625.836</v>
      </c>
      <c r="E42" s="10">
        <v>49241.465</v>
      </c>
      <c r="F42" s="10">
        <v>55617.708</v>
      </c>
      <c r="G42" s="10">
        <v>19959.643</v>
      </c>
      <c r="H42" s="10">
        <v>12114.788</v>
      </c>
      <c r="I42" s="10">
        <v>0</v>
      </c>
      <c r="J42" s="10">
        <v>252.402</v>
      </c>
      <c r="K42" s="10">
        <v>9771.507</v>
      </c>
      <c r="L42" s="10">
        <v>0</v>
      </c>
      <c r="M42" s="10">
        <v>153.423</v>
      </c>
    </row>
    <row r="43" spans="1:13" ht="12.75">
      <c r="A43" t="s">
        <v>55</v>
      </c>
      <c r="B43" t="s">
        <v>30</v>
      </c>
      <c r="C43" s="10">
        <f t="shared" si="0"/>
        <v>1554082.25</v>
      </c>
      <c r="D43" s="10">
        <v>0</v>
      </c>
      <c r="E43" s="10">
        <v>4449.54</v>
      </c>
      <c r="F43" s="10">
        <v>1549632.71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2.75">
      <c r="A44" s="4" t="s">
        <v>58</v>
      </c>
      <c r="C44" s="11">
        <f t="shared" si="0"/>
        <v>1840166.1700000002</v>
      </c>
      <c r="D44" s="11">
        <f>+D41+D42+D43</f>
        <v>99774.276</v>
      </c>
      <c r="E44" s="11">
        <f aca="true" t="shared" si="11" ref="E44:M44">+E41+E42+E43</f>
        <v>60802.842</v>
      </c>
      <c r="F44" s="11">
        <f t="shared" si="11"/>
        <v>1614490.678</v>
      </c>
      <c r="G44" s="11">
        <f t="shared" si="11"/>
        <v>25097.150999999998</v>
      </c>
      <c r="H44" s="11">
        <f t="shared" si="11"/>
        <v>19080.924</v>
      </c>
      <c r="I44" s="11">
        <f t="shared" si="11"/>
        <v>0</v>
      </c>
      <c r="J44" s="11">
        <f t="shared" si="11"/>
        <v>252.402</v>
      </c>
      <c r="K44" s="11">
        <f t="shared" si="11"/>
        <v>20332.174</v>
      </c>
      <c r="L44" s="11">
        <f t="shared" si="11"/>
        <v>182.3</v>
      </c>
      <c r="M44" s="11">
        <f t="shared" si="11"/>
        <v>153.423</v>
      </c>
    </row>
    <row r="45" spans="1:13" ht="12.75">
      <c r="A45" t="s">
        <v>59</v>
      </c>
      <c r="B45" t="s">
        <v>60</v>
      </c>
      <c r="C45" s="10">
        <f t="shared" si="0"/>
        <v>237.42999999999998</v>
      </c>
      <c r="D45" s="10">
        <v>136.069</v>
      </c>
      <c r="E45" s="10">
        <v>76.802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23.814</v>
      </c>
      <c r="L45" s="10">
        <v>0</v>
      </c>
      <c r="M45" s="10">
        <v>0.745</v>
      </c>
    </row>
    <row r="46" spans="1:13" ht="12.75">
      <c r="A46" t="s">
        <v>59</v>
      </c>
      <c r="B46" t="s">
        <v>61</v>
      </c>
      <c r="C46" s="10">
        <f t="shared" si="0"/>
        <v>219.90200000000002</v>
      </c>
      <c r="D46" s="10">
        <v>144.336</v>
      </c>
      <c r="E46" s="10">
        <v>33.554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42.012</v>
      </c>
      <c r="L46" s="10">
        <v>0</v>
      </c>
      <c r="M46" s="10">
        <v>0</v>
      </c>
    </row>
    <row r="47" spans="1:13" ht="12.75">
      <c r="A47" t="s">
        <v>59</v>
      </c>
      <c r="B47" t="s">
        <v>62</v>
      </c>
      <c r="C47" s="10">
        <f t="shared" si="0"/>
        <v>3652.716</v>
      </c>
      <c r="D47" s="10">
        <v>2030.922</v>
      </c>
      <c r="E47" s="10">
        <v>908.039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708.055</v>
      </c>
      <c r="L47" s="10">
        <v>0</v>
      </c>
      <c r="M47" s="10">
        <v>5.7</v>
      </c>
    </row>
    <row r="48" spans="1:13" ht="12.75">
      <c r="A48" t="s">
        <v>59</v>
      </c>
      <c r="B48" t="s">
        <v>63</v>
      </c>
      <c r="C48" s="10">
        <f t="shared" si="0"/>
        <v>2261.33</v>
      </c>
      <c r="D48" s="10">
        <v>1164.903</v>
      </c>
      <c r="E48" s="10">
        <v>433.284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405.774</v>
      </c>
      <c r="L48" s="10">
        <v>0</v>
      </c>
      <c r="M48" s="10">
        <v>257.369</v>
      </c>
    </row>
    <row r="49" spans="1:13" ht="12.75">
      <c r="A49" t="s">
        <v>59</v>
      </c>
      <c r="B49" t="s">
        <v>64</v>
      </c>
      <c r="C49" s="10">
        <f t="shared" si="0"/>
        <v>360.428</v>
      </c>
      <c r="D49" s="10">
        <v>271.831</v>
      </c>
      <c r="E49" s="10">
        <v>44.54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40.537</v>
      </c>
      <c r="L49" s="10">
        <v>0</v>
      </c>
      <c r="M49" s="10">
        <v>3.52</v>
      </c>
    </row>
    <row r="50" spans="1:13" ht="12.75">
      <c r="A50" t="s">
        <v>59</v>
      </c>
      <c r="B50" t="s">
        <v>65</v>
      </c>
      <c r="C50" s="10">
        <f>SUM(D50:M50)</f>
        <v>631.541</v>
      </c>
      <c r="D50" s="10">
        <v>237.001</v>
      </c>
      <c r="E50" s="10">
        <v>63.952</v>
      </c>
      <c r="F50" s="10">
        <v>22.344</v>
      </c>
      <c r="G50" s="10">
        <v>54.711</v>
      </c>
      <c r="H50" s="10">
        <v>120.91</v>
      </c>
      <c r="I50" s="10">
        <v>0</v>
      </c>
      <c r="J50" s="10">
        <v>0</v>
      </c>
      <c r="K50" s="10">
        <v>75.947</v>
      </c>
      <c r="L50" s="10">
        <v>56.676</v>
      </c>
      <c r="M50" s="10">
        <v>0</v>
      </c>
    </row>
    <row r="51" spans="1:13" ht="12.75">
      <c r="A51" s="4" t="s">
        <v>66</v>
      </c>
      <c r="C51" s="11">
        <f t="shared" si="0"/>
        <v>7363.347000000002</v>
      </c>
      <c r="D51" s="11">
        <f>+D45+D46+D47+D48+D49+D50</f>
        <v>3985.062000000001</v>
      </c>
      <c r="E51" s="11">
        <f aca="true" t="shared" si="12" ref="E51:M51">+E45+E46+E47+E48+E49+E50</f>
        <v>1560.171</v>
      </c>
      <c r="F51" s="11">
        <f t="shared" si="12"/>
        <v>22.344</v>
      </c>
      <c r="G51" s="11">
        <f t="shared" si="12"/>
        <v>54.711</v>
      </c>
      <c r="H51" s="11">
        <f t="shared" si="12"/>
        <v>120.91</v>
      </c>
      <c r="I51" s="11">
        <f t="shared" si="12"/>
        <v>0</v>
      </c>
      <c r="J51" s="11">
        <f t="shared" si="12"/>
        <v>0</v>
      </c>
      <c r="K51" s="11">
        <f t="shared" si="12"/>
        <v>1296.1390000000001</v>
      </c>
      <c r="L51" s="11">
        <f t="shared" si="12"/>
        <v>56.676</v>
      </c>
      <c r="M51" s="11">
        <f t="shared" si="12"/>
        <v>267.334</v>
      </c>
    </row>
    <row r="52" spans="1:13" ht="12.75">
      <c r="A52" t="s">
        <v>67</v>
      </c>
      <c r="B52" t="s">
        <v>68</v>
      </c>
      <c r="C52" s="10">
        <f t="shared" si="0"/>
        <v>103.3</v>
      </c>
      <c r="D52" s="10">
        <v>73.226</v>
      </c>
      <c r="E52" s="10">
        <v>5.329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24.745</v>
      </c>
      <c r="L52" s="10">
        <v>0</v>
      </c>
      <c r="M52" s="10">
        <v>0</v>
      </c>
    </row>
    <row r="53" spans="1:13" ht="12.75">
      <c r="A53" t="s">
        <v>67</v>
      </c>
      <c r="B53" t="s">
        <v>69</v>
      </c>
      <c r="C53" s="10">
        <f t="shared" si="0"/>
        <v>16789.167</v>
      </c>
      <c r="D53" s="10">
        <v>8210.61</v>
      </c>
      <c r="E53" s="10">
        <v>2503.324</v>
      </c>
      <c r="F53" s="10">
        <v>2548.809</v>
      </c>
      <c r="G53" s="10">
        <v>257.057</v>
      </c>
      <c r="H53" s="10">
        <v>1121.467</v>
      </c>
      <c r="I53" s="10">
        <v>0</v>
      </c>
      <c r="J53" s="10">
        <v>0</v>
      </c>
      <c r="K53" s="10">
        <v>1412.649</v>
      </c>
      <c r="L53" s="10">
        <v>538.042</v>
      </c>
      <c r="M53" s="10">
        <v>197.209</v>
      </c>
    </row>
    <row r="54" spans="1:13" ht="12.75">
      <c r="A54" s="4" t="s">
        <v>70</v>
      </c>
      <c r="C54" s="11">
        <f t="shared" si="0"/>
        <v>16892.467000000004</v>
      </c>
      <c r="D54" s="11">
        <f>+D52+D53</f>
        <v>8283.836000000001</v>
      </c>
      <c r="E54" s="11">
        <f aca="true" t="shared" si="13" ref="E54:M54">+E52+E53</f>
        <v>2508.6530000000002</v>
      </c>
      <c r="F54" s="11">
        <f t="shared" si="13"/>
        <v>2548.809</v>
      </c>
      <c r="G54" s="11">
        <f t="shared" si="13"/>
        <v>257.057</v>
      </c>
      <c r="H54" s="11">
        <f t="shared" si="13"/>
        <v>1121.467</v>
      </c>
      <c r="I54" s="11">
        <f t="shared" si="13"/>
        <v>0</v>
      </c>
      <c r="J54" s="11">
        <f t="shared" si="13"/>
        <v>0</v>
      </c>
      <c r="K54" s="11">
        <f t="shared" si="13"/>
        <v>1437.3939999999998</v>
      </c>
      <c r="L54" s="11">
        <f t="shared" si="13"/>
        <v>538.042</v>
      </c>
      <c r="M54" s="11">
        <f t="shared" si="13"/>
        <v>197.209</v>
      </c>
    </row>
    <row r="55" spans="1:13" ht="12.75">
      <c r="A55" t="s">
        <v>71</v>
      </c>
      <c r="B55" t="s">
        <v>72</v>
      </c>
      <c r="C55" s="10">
        <f t="shared" si="0"/>
        <v>1329.2240000000002</v>
      </c>
      <c r="D55" s="10">
        <v>742.393</v>
      </c>
      <c r="E55" s="10">
        <v>330.152</v>
      </c>
      <c r="F55" s="10">
        <v>0</v>
      </c>
      <c r="G55" s="10">
        <v>0</v>
      </c>
      <c r="H55" s="10">
        <v>79.709</v>
      </c>
      <c r="I55" s="10">
        <v>0</v>
      </c>
      <c r="J55" s="10">
        <v>0</v>
      </c>
      <c r="K55" s="10">
        <v>176.97</v>
      </c>
      <c r="L55" s="10">
        <v>0</v>
      </c>
      <c r="M55" s="10">
        <v>0</v>
      </c>
    </row>
    <row r="56" spans="1:13" ht="12.75">
      <c r="A56" t="s">
        <v>71</v>
      </c>
      <c r="B56" t="s">
        <v>87</v>
      </c>
      <c r="C56" s="6">
        <f t="shared" si="0"/>
        <v>234.16199999999998</v>
      </c>
      <c r="D56" s="6">
        <v>188.742</v>
      </c>
      <c r="E56" s="6">
        <v>5.154</v>
      </c>
      <c r="F56" s="6">
        <v>0</v>
      </c>
      <c r="G56" s="6">
        <v>0</v>
      </c>
      <c r="H56" s="6">
        <v>1.696</v>
      </c>
      <c r="I56" s="6">
        <v>0</v>
      </c>
      <c r="J56" s="6">
        <v>0</v>
      </c>
      <c r="K56" s="6">
        <v>38.57</v>
      </c>
      <c r="L56" s="6">
        <v>0</v>
      </c>
      <c r="M56" s="6">
        <v>0</v>
      </c>
    </row>
    <row r="57" spans="1:13" ht="12.75">
      <c r="A57" t="s">
        <v>71</v>
      </c>
      <c r="B57" t="s">
        <v>73</v>
      </c>
      <c r="C57" s="10">
        <f t="shared" si="0"/>
        <v>3790.7709999999997</v>
      </c>
      <c r="D57" s="10">
        <v>1662.374</v>
      </c>
      <c r="E57" s="10">
        <v>1370.072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702.551</v>
      </c>
      <c r="L57" s="10">
        <v>0</v>
      </c>
      <c r="M57" s="10">
        <v>55.774</v>
      </c>
    </row>
    <row r="58" spans="1:13" ht="12.75">
      <c r="A58" s="4" t="s">
        <v>74</v>
      </c>
      <c r="C58" s="11">
        <f t="shared" si="0"/>
        <v>5354.157</v>
      </c>
      <c r="D58" s="11">
        <f>+D55+D56+D57</f>
        <v>2593.509</v>
      </c>
      <c r="E58" s="11">
        <f aca="true" t="shared" si="14" ref="E58:M58">+E55+E56+E57</f>
        <v>1705.378</v>
      </c>
      <c r="F58" s="11">
        <f t="shared" si="14"/>
        <v>0</v>
      </c>
      <c r="G58" s="11">
        <f t="shared" si="14"/>
        <v>0</v>
      </c>
      <c r="H58" s="11">
        <f t="shared" si="14"/>
        <v>81.405</v>
      </c>
      <c r="I58" s="11">
        <f t="shared" si="14"/>
        <v>0</v>
      </c>
      <c r="J58" s="11">
        <f t="shared" si="14"/>
        <v>0</v>
      </c>
      <c r="K58" s="11">
        <f t="shared" si="14"/>
        <v>918.091</v>
      </c>
      <c r="L58" s="11">
        <f t="shared" si="14"/>
        <v>0</v>
      </c>
      <c r="M58" s="11">
        <f t="shared" si="14"/>
        <v>55.774</v>
      </c>
    </row>
    <row r="59" spans="1:13" ht="12.75">
      <c r="A59" t="s">
        <v>75</v>
      </c>
      <c r="B59" t="s">
        <v>76</v>
      </c>
      <c r="C59" s="10">
        <f t="shared" si="0"/>
        <v>1112.178</v>
      </c>
      <c r="D59" s="10">
        <v>795.93</v>
      </c>
      <c r="E59" s="10">
        <v>147.416</v>
      </c>
      <c r="F59" s="10">
        <v>0</v>
      </c>
      <c r="G59" s="10">
        <v>19.985</v>
      </c>
      <c r="H59" s="10">
        <v>18.6</v>
      </c>
      <c r="I59" s="10">
        <v>0</v>
      </c>
      <c r="J59" s="10">
        <v>0</v>
      </c>
      <c r="K59" s="10">
        <v>130.247</v>
      </c>
      <c r="L59" s="10">
        <v>0</v>
      </c>
      <c r="M59" s="10">
        <v>0</v>
      </c>
    </row>
    <row r="60" spans="1:13" ht="12.75">
      <c r="A60" t="s">
        <v>75</v>
      </c>
      <c r="B60" t="s">
        <v>77</v>
      </c>
      <c r="C60" s="10">
        <f t="shared" si="0"/>
        <v>1457.961</v>
      </c>
      <c r="D60" s="10">
        <v>887.662</v>
      </c>
      <c r="E60" s="10">
        <v>239.849</v>
      </c>
      <c r="F60" s="10">
        <v>0</v>
      </c>
      <c r="G60" s="10">
        <v>49.504</v>
      </c>
      <c r="H60" s="10">
        <v>124.2</v>
      </c>
      <c r="I60" s="10">
        <v>0</v>
      </c>
      <c r="J60" s="10">
        <v>0</v>
      </c>
      <c r="K60" s="10">
        <v>154.69</v>
      </c>
      <c r="L60" s="10">
        <v>0</v>
      </c>
      <c r="M60" s="10">
        <v>2.056</v>
      </c>
    </row>
    <row r="61" spans="1:13" ht="12.75">
      <c r="A61" s="4" t="s">
        <v>78</v>
      </c>
      <c r="C61" s="11">
        <f t="shared" si="0"/>
        <v>2570.139</v>
      </c>
      <c r="D61" s="11">
        <f>+D59+D60</f>
        <v>1683.592</v>
      </c>
      <c r="E61" s="11">
        <f aca="true" t="shared" si="15" ref="E61:M61">+E59+E60</f>
        <v>387.265</v>
      </c>
      <c r="F61" s="11">
        <f t="shared" si="15"/>
        <v>0</v>
      </c>
      <c r="G61" s="11">
        <f t="shared" si="15"/>
        <v>69.489</v>
      </c>
      <c r="H61" s="11">
        <f t="shared" si="15"/>
        <v>142.8</v>
      </c>
      <c r="I61" s="11">
        <f t="shared" si="15"/>
        <v>0</v>
      </c>
      <c r="J61" s="11">
        <f t="shared" si="15"/>
        <v>0</v>
      </c>
      <c r="K61" s="11">
        <f t="shared" si="15"/>
        <v>284.937</v>
      </c>
      <c r="L61" s="11">
        <f t="shared" si="15"/>
        <v>0</v>
      </c>
      <c r="M61" s="11">
        <f t="shared" si="15"/>
        <v>2.056</v>
      </c>
    </row>
    <row r="62" spans="3:13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1" t="s">
        <v>79</v>
      </c>
      <c r="C63" s="11">
        <f>SUM(D63:M63)</f>
        <v>22530.128</v>
      </c>
      <c r="D63" s="11">
        <f>+D7+D11+D33+D34+D39+D56</f>
        <v>13830.624</v>
      </c>
      <c r="E63" s="11">
        <f aca="true" t="shared" si="16" ref="E63:M63">+E7+E11+E33+E34+E39+E56</f>
        <v>4937.388000000001</v>
      </c>
      <c r="F63" s="11">
        <f t="shared" si="16"/>
        <v>199.392</v>
      </c>
      <c r="G63" s="11">
        <f t="shared" si="16"/>
        <v>0</v>
      </c>
      <c r="H63" s="11">
        <f t="shared" si="16"/>
        <v>866.779</v>
      </c>
      <c r="I63" s="11">
        <f t="shared" si="16"/>
        <v>0</v>
      </c>
      <c r="J63" s="11">
        <f t="shared" si="16"/>
        <v>0</v>
      </c>
      <c r="K63" s="11">
        <f t="shared" si="16"/>
        <v>2695.9450000000006</v>
      </c>
      <c r="L63" s="11">
        <f t="shared" si="16"/>
        <v>0</v>
      </c>
      <c r="M63" s="11">
        <f t="shared" si="16"/>
        <v>0</v>
      </c>
    </row>
    <row r="64" spans="1:13" ht="12.75">
      <c r="A64" s="1" t="s">
        <v>80</v>
      </c>
      <c r="C64" s="11">
        <f>+C8+C9+C12+C13+C14+C16+C17+C20+C22+C23+C26+C27+C30+C32+C36+C38+C41+C42+C45+C46+C47+C48+C49+C50+C52+C53+C55+C57+C59+C60</f>
        <v>1040182.336</v>
      </c>
      <c r="D64" s="11">
        <f aca="true" t="shared" si="17" ref="D64:L64">+D8+D9+D12+D13+D14+D16+D17+D20+D22+D23+D26+D27+D30+D32+D36+D38+D41+D42+D45+D46+D47+D48+D49+D50+D52+D53+D55+D57+D59+D60</f>
        <v>386532.003</v>
      </c>
      <c r="E64" s="11">
        <f t="shared" si="17"/>
        <v>168487.73299999998</v>
      </c>
      <c r="F64" s="11">
        <f t="shared" si="17"/>
        <v>342431.101</v>
      </c>
      <c r="G64" s="11">
        <f t="shared" si="17"/>
        <v>34455.896</v>
      </c>
      <c r="H64" s="11">
        <f t="shared" si="17"/>
        <v>59456.365</v>
      </c>
      <c r="I64" s="11">
        <f t="shared" si="17"/>
        <v>0</v>
      </c>
      <c r="J64" s="11">
        <f t="shared" si="17"/>
        <v>349.037</v>
      </c>
      <c r="K64" s="11">
        <f t="shared" si="17"/>
        <v>43286.799999999996</v>
      </c>
      <c r="L64" s="11">
        <f t="shared" si="17"/>
        <v>3834.4150000000004</v>
      </c>
      <c r="M64" s="11">
        <f>+M8+M9+M12+M13+M14+M16+M17+M20+M22+M23+M26+M27+M30+M32+M36+M38+M41+M42+M45+M46+M47+M48+M49+M50+M52+M53+M55+M57+M59+M60</f>
        <v>1348.9860000000003</v>
      </c>
    </row>
    <row r="65" spans="1:13" ht="12.75">
      <c r="A65" s="1" t="s">
        <v>81</v>
      </c>
      <c r="C65" s="11">
        <f>+C18+C24+C28+C43</f>
        <v>2029141.07</v>
      </c>
      <c r="D65" s="11">
        <f aca="true" t="shared" si="18" ref="D65:L65">+D18+D24+D28+D43</f>
        <v>0</v>
      </c>
      <c r="E65" s="11">
        <f t="shared" si="18"/>
        <v>8434.72</v>
      </c>
      <c r="F65" s="11">
        <f t="shared" si="18"/>
        <v>2020706.35</v>
      </c>
      <c r="G65" s="11">
        <f t="shared" si="18"/>
        <v>0</v>
      </c>
      <c r="H65" s="11">
        <f t="shared" si="18"/>
        <v>0</v>
      </c>
      <c r="I65" s="11">
        <f t="shared" si="18"/>
        <v>0</v>
      </c>
      <c r="J65" s="11">
        <f t="shared" si="18"/>
        <v>0</v>
      </c>
      <c r="K65" s="11">
        <f t="shared" si="18"/>
        <v>0</v>
      </c>
      <c r="L65" s="11">
        <f t="shared" si="18"/>
        <v>0</v>
      </c>
      <c r="M65" s="11">
        <f>+M18+M24+M28+M43</f>
        <v>0</v>
      </c>
    </row>
    <row r="66" spans="1:13" ht="12.75">
      <c r="A66" s="1" t="s">
        <v>82</v>
      </c>
      <c r="C66" s="11">
        <f>+C10+C15+C19+C21+C25+C29+C31+C35+C37+C40+C44+C51+C54+C58+C61</f>
        <v>3091853.5340000005</v>
      </c>
      <c r="D66" s="11">
        <f aca="true" t="shared" si="19" ref="D66:L66">+D10+D15+D19+D21+D25+D29+D31+D35+D37+D40+D44+D51+D54+D58+D61</f>
        <v>400362.627</v>
      </c>
      <c r="E66" s="11">
        <f t="shared" si="19"/>
        <v>181859.84100000001</v>
      </c>
      <c r="F66" s="11">
        <f t="shared" si="19"/>
        <v>2363336.843</v>
      </c>
      <c r="G66" s="11">
        <f t="shared" si="19"/>
        <v>34455.896</v>
      </c>
      <c r="H66" s="11">
        <f t="shared" si="19"/>
        <v>60323.14400000001</v>
      </c>
      <c r="I66" s="11">
        <f t="shared" si="19"/>
        <v>0</v>
      </c>
      <c r="J66" s="11">
        <f t="shared" si="19"/>
        <v>349.037</v>
      </c>
      <c r="K66" s="11">
        <f t="shared" si="19"/>
        <v>45982.745</v>
      </c>
      <c r="L66" s="11">
        <f t="shared" si="19"/>
        <v>3834.4150000000004</v>
      </c>
      <c r="M66" s="11">
        <f>+M10+M15+M19+M21+M25+M29+M31+M35+M37+M40+M44+M51+M54+M58+M61</f>
        <v>1348.9860000000003</v>
      </c>
    </row>
    <row r="67" spans="3:13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3:13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t="s">
        <v>83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t="s">
        <v>86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3:13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37">
      <selection activeCell="C67" sqref="C67"/>
    </sheetView>
  </sheetViews>
  <sheetFormatPr defaultColWidth="11.421875" defaultRowHeight="12.75"/>
  <cols>
    <col min="1" max="1" width="24.140625" style="0" customWidth="1"/>
    <col min="2" max="2" width="28.140625" style="0" customWidth="1"/>
    <col min="3" max="3" width="15.421875" style="0" customWidth="1"/>
    <col min="9" max="9" width="9.7109375" style="0" customWidth="1"/>
    <col min="10" max="10" width="9.28125" style="0" customWidth="1"/>
    <col min="11" max="11" width="9.57421875" style="0" customWidth="1"/>
    <col min="12" max="12" width="10.421875" style="0" customWidth="1"/>
    <col min="13" max="13" width="9.00390625" style="0" customWidth="1"/>
  </cols>
  <sheetData>
    <row r="1" spans="1:13" ht="12.75">
      <c r="A1" s="1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84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6">
        <f>SUM(D7:M7)</f>
        <v>16</v>
      </c>
      <c r="D7" s="6">
        <v>5</v>
      </c>
      <c r="E7" s="6">
        <v>1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9</v>
      </c>
      <c r="L7" s="6">
        <v>0</v>
      </c>
      <c r="M7" s="6">
        <v>0</v>
      </c>
    </row>
    <row r="8" spans="1:13" ht="12.75">
      <c r="A8" t="s">
        <v>16</v>
      </c>
      <c r="B8" t="s">
        <v>18</v>
      </c>
      <c r="C8" s="10">
        <f aca="true" t="shared" si="0" ref="C8:C61">SUM(D8:M8)</f>
        <v>24387</v>
      </c>
      <c r="D8" s="10">
        <v>20187</v>
      </c>
      <c r="E8" s="10">
        <v>3801</v>
      </c>
      <c r="F8" s="10">
        <v>133</v>
      </c>
      <c r="G8" s="10">
        <v>1</v>
      </c>
      <c r="H8" s="10">
        <v>1</v>
      </c>
      <c r="I8" s="10">
        <v>0</v>
      </c>
      <c r="J8" s="10">
        <v>0</v>
      </c>
      <c r="K8" s="10">
        <v>259</v>
      </c>
      <c r="L8" s="10">
        <v>4</v>
      </c>
      <c r="M8" s="10">
        <v>1</v>
      </c>
    </row>
    <row r="9" spans="1:13" ht="12.75">
      <c r="A9" t="s">
        <v>16</v>
      </c>
      <c r="B9" t="s">
        <v>19</v>
      </c>
      <c r="C9" s="10">
        <f t="shared" si="0"/>
        <v>244</v>
      </c>
      <c r="D9" s="10">
        <v>133</v>
      </c>
      <c r="E9" s="10">
        <v>83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26</v>
      </c>
      <c r="L9" s="10">
        <v>0</v>
      </c>
      <c r="M9" s="10">
        <v>2</v>
      </c>
    </row>
    <row r="10" spans="1:13" ht="12.75">
      <c r="A10" s="4" t="s">
        <v>20</v>
      </c>
      <c r="C10" s="11">
        <f t="shared" si="0"/>
        <v>24647</v>
      </c>
      <c r="D10" s="11">
        <f>+D7+D8+D9</f>
        <v>20325</v>
      </c>
      <c r="E10" s="11">
        <f aca="true" t="shared" si="1" ref="E10:M10">+E7+E8+E9</f>
        <v>3885</v>
      </c>
      <c r="F10" s="11">
        <f t="shared" si="1"/>
        <v>133</v>
      </c>
      <c r="G10" s="11">
        <f t="shared" si="1"/>
        <v>1</v>
      </c>
      <c r="H10" s="11">
        <f t="shared" si="1"/>
        <v>2</v>
      </c>
      <c r="I10" s="11">
        <f t="shared" si="1"/>
        <v>0</v>
      </c>
      <c r="J10" s="11">
        <f t="shared" si="1"/>
        <v>0</v>
      </c>
      <c r="K10" s="11">
        <f t="shared" si="1"/>
        <v>294</v>
      </c>
      <c r="L10" s="11">
        <f t="shared" si="1"/>
        <v>4</v>
      </c>
      <c r="M10" s="11">
        <f t="shared" si="1"/>
        <v>3</v>
      </c>
    </row>
    <row r="11" spans="1:13" ht="12.75">
      <c r="A11" t="s">
        <v>21</v>
      </c>
      <c r="B11" t="s">
        <v>22</v>
      </c>
      <c r="C11" s="6">
        <f t="shared" si="0"/>
        <v>5171</v>
      </c>
      <c r="D11" s="6">
        <v>4508</v>
      </c>
      <c r="E11" s="6">
        <v>437</v>
      </c>
      <c r="F11" s="6">
        <v>2</v>
      </c>
      <c r="G11" s="6">
        <v>0</v>
      </c>
      <c r="H11" s="6">
        <v>6</v>
      </c>
      <c r="I11" s="6">
        <v>0</v>
      </c>
      <c r="J11" s="6">
        <v>0</v>
      </c>
      <c r="K11" s="6">
        <v>218</v>
      </c>
      <c r="L11" s="6">
        <v>0</v>
      </c>
      <c r="M11" s="6">
        <v>0</v>
      </c>
    </row>
    <row r="12" spans="1:13" ht="12.75">
      <c r="A12" t="s">
        <v>21</v>
      </c>
      <c r="B12" t="s">
        <v>23</v>
      </c>
      <c r="C12" s="6">
        <f t="shared" si="0"/>
        <v>315</v>
      </c>
      <c r="D12" s="6">
        <v>282</v>
      </c>
      <c r="E12" s="6">
        <v>25</v>
      </c>
      <c r="F12" s="6">
        <v>0</v>
      </c>
      <c r="G12" s="6">
        <v>1</v>
      </c>
      <c r="H12" s="6">
        <v>1</v>
      </c>
      <c r="I12" s="6">
        <v>0</v>
      </c>
      <c r="J12" s="6">
        <v>0</v>
      </c>
      <c r="K12" s="6">
        <v>6</v>
      </c>
      <c r="L12" s="6">
        <v>0</v>
      </c>
      <c r="M12" s="6">
        <v>0</v>
      </c>
    </row>
    <row r="13" spans="1:13" ht="12.75">
      <c r="A13" t="s">
        <v>21</v>
      </c>
      <c r="B13" t="s">
        <v>24</v>
      </c>
      <c r="C13" s="10">
        <f t="shared" si="0"/>
        <v>319</v>
      </c>
      <c r="D13" s="10">
        <v>295</v>
      </c>
      <c r="E13" s="10">
        <v>4</v>
      </c>
      <c r="F13" s="10">
        <v>0</v>
      </c>
      <c r="G13" s="10">
        <v>1</v>
      </c>
      <c r="H13" s="10">
        <v>1</v>
      </c>
      <c r="I13" s="10">
        <v>0</v>
      </c>
      <c r="J13" s="10">
        <v>0</v>
      </c>
      <c r="K13" s="10">
        <v>17</v>
      </c>
      <c r="L13" s="10">
        <v>0</v>
      </c>
      <c r="M13" s="10">
        <v>1</v>
      </c>
    </row>
    <row r="14" spans="1:13" ht="12.75">
      <c r="A14" t="s">
        <v>21</v>
      </c>
      <c r="B14" t="s">
        <v>25</v>
      </c>
      <c r="C14" s="10">
        <f t="shared" si="0"/>
        <v>1564</v>
      </c>
      <c r="D14" s="10">
        <v>1298</v>
      </c>
      <c r="E14" s="10">
        <v>138</v>
      </c>
      <c r="F14" s="10">
        <v>90</v>
      </c>
      <c r="G14" s="10">
        <v>1</v>
      </c>
      <c r="H14" s="10">
        <v>1</v>
      </c>
      <c r="I14" s="10">
        <v>0</v>
      </c>
      <c r="J14" s="10">
        <v>0</v>
      </c>
      <c r="K14" s="10">
        <v>32</v>
      </c>
      <c r="L14" s="10">
        <v>4</v>
      </c>
      <c r="M14" s="10">
        <v>0</v>
      </c>
    </row>
    <row r="15" spans="1:13" ht="12.75">
      <c r="A15" s="4" t="s">
        <v>26</v>
      </c>
      <c r="C15" s="11">
        <f t="shared" si="0"/>
        <v>7369</v>
      </c>
      <c r="D15" s="11">
        <f>+D11+D12+D13+D14</f>
        <v>6383</v>
      </c>
      <c r="E15" s="11">
        <f aca="true" t="shared" si="2" ref="E15:M15">+E11+E12+E13+E14</f>
        <v>604</v>
      </c>
      <c r="F15" s="11">
        <f t="shared" si="2"/>
        <v>92</v>
      </c>
      <c r="G15" s="11">
        <f t="shared" si="2"/>
        <v>3</v>
      </c>
      <c r="H15" s="11">
        <f t="shared" si="2"/>
        <v>9</v>
      </c>
      <c r="I15" s="11">
        <f t="shared" si="2"/>
        <v>0</v>
      </c>
      <c r="J15" s="11">
        <f t="shared" si="2"/>
        <v>0</v>
      </c>
      <c r="K15" s="11">
        <f t="shared" si="2"/>
        <v>273</v>
      </c>
      <c r="L15" s="11">
        <f t="shared" si="2"/>
        <v>4</v>
      </c>
      <c r="M15" s="11">
        <f t="shared" si="2"/>
        <v>1</v>
      </c>
    </row>
    <row r="16" spans="1:13" ht="12.75">
      <c r="A16" t="s">
        <v>27</v>
      </c>
      <c r="B16" t="s">
        <v>28</v>
      </c>
      <c r="C16" s="10">
        <f t="shared" si="0"/>
        <v>448</v>
      </c>
      <c r="D16" s="10">
        <v>430</v>
      </c>
      <c r="E16" s="10">
        <v>16</v>
      </c>
      <c r="F16" s="10">
        <v>0</v>
      </c>
      <c r="G16" s="10">
        <v>1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1:13" ht="12.75">
      <c r="A17" t="s">
        <v>27</v>
      </c>
      <c r="B17" t="s">
        <v>29</v>
      </c>
      <c r="C17" s="10">
        <f t="shared" si="0"/>
        <v>59564</v>
      </c>
      <c r="D17" s="10">
        <v>51395</v>
      </c>
      <c r="E17" s="10">
        <v>6882</v>
      </c>
      <c r="F17" s="10">
        <v>889</v>
      </c>
      <c r="G17" s="10">
        <v>0</v>
      </c>
      <c r="H17" s="10">
        <v>1</v>
      </c>
      <c r="I17" s="10">
        <v>0</v>
      </c>
      <c r="J17" s="10">
        <v>0</v>
      </c>
      <c r="K17" s="10">
        <v>397</v>
      </c>
      <c r="L17" s="10">
        <v>0</v>
      </c>
      <c r="M17" s="10">
        <v>0</v>
      </c>
    </row>
    <row r="18" spans="1:13" ht="12.75">
      <c r="A18" t="s">
        <v>27</v>
      </c>
      <c r="B18" t="s">
        <v>30</v>
      </c>
      <c r="C18" s="10">
        <f t="shared" si="0"/>
        <v>12</v>
      </c>
      <c r="D18" s="10">
        <v>0</v>
      </c>
      <c r="E18" s="10">
        <v>2</v>
      </c>
      <c r="F18" s="10">
        <v>10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4" t="s">
        <v>31</v>
      </c>
      <c r="C19" s="11">
        <f t="shared" si="0"/>
        <v>60024</v>
      </c>
      <c r="D19" s="11">
        <f>+D16+D17+D18</f>
        <v>51825</v>
      </c>
      <c r="E19" s="11">
        <f aca="true" t="shared" si="3" ref="E19:M19">+E16+E17+E18</f>
        <v>6900</v>
      </c>
      <c r="F19" s="11">
        <f t="shared" si="3"/>
        <v>899</v>
      </c>
      <c r="G19" s="11">
        <f t="shared" si="3"/>
        <v>1</v>
      </c>
      <c r="H19" s="11">
        <f t="shared" si="3"/>
        <v>2</v>
      </c>
      <c r="I19" s="11">
        <f t="shared" si="3"/>
        <v>0</v>
      </c>
      <c r="J19" s="11">
        <f t="shared" si="3"/>
        <v>0</v>
      </c>
      <c r="K19" s="11">
        <f t="shared" si="3"/>
        <v>397</v>
      </c>
      <c r="L19" s="11">
        <f t="shared" si="3"/>
        <v>0</v>
      </c>
      <c r="M19" s="11">
        <f t="shared" si="3"/>
        <v>0</v>
      </c>
    </row>
    <row r="20" spans="1:13" ht="12.75">
      <c r="A20" t="s">
        <v>32</v>
      </c>
      <c r="B20" t="s">
        <v>33</v>
      </c>
      <c r="C20" s="10">
        <f t="shared" si="0"/>
        <v>584</v>
      </c>
      <c r="D20" s="10">
        <v>499</v>
      </c>
      <c r="E20" s="10">
        <v>57</v>
      </c>
      <c r="F20" s="10">
        <v>0</v>
      </c>
      <c r="G20" s="10">
        <v>1</v>
      </c>
      <c r="H20" s="10">
        <v>1</v>
      </c>
      <c r="I20" s="10">
        <v>0</v>
      </c>
      <c r="J20" s="10">
        <v>0</v>
      </c>
      <c r="K20" s="10">
        <v>26</v>
      </c>
      <c r="L20" s="10">
        <v>0</v>
      </c>
      <c r="M20" s="10">
        <v>0</v>
      </c>
    </row>
    <row r="21" spans="1:13" ht="12.75">
      <c r="A21" s="4" t="s">
        <v>34</v>
      </c>
      <c r="C21" s="11">
        <f t="shared" si="0"/>
        <v>584</v>
      </c>
      <c r="D21" s="11">
        <f>+D20</f>
        <v>499</v>
      </c>
      <c r="E21" s="11">
        <f aca="true" t="shared" si="4" ref="E21:M21">+E20</f>
        <v>57</v>
      </c>
      <c r="F21" s="11">
        <f t="shared" si="4"/>
        <v>0</v>
      </c>
      <c r="G21" s="11">
        <f t="shared" si="4"/>
        <v>1</v>
      </c>
      <c r="H21" s="11">
        <f t="shared" si="4"/>
        <v>1</v>
      </c>
      <c r="I21" s="11">
        <f t="shared" si="4"/>
        <v>0</v>
      </c>
      <c r="J21" s="11">
        <f t="shared" si="4"/>
        <v>0</v>
      </c>
      <c r="K21" s="11">
        <f t="shared" si="4"/>
        <v>26</v>
      </c>
      <c r="L21" s="11">
        <f t="shared" si="4"/>
        <v>0</v>
      </c>
      <c r="M21" s="11">
        <f t="shared" si="4"/>
        <v>0</v>
      </c>
    </row>
    <row r="22" spans="1:13" ht="12.75">
      <c r="A22" t="s">
        <v>35</v>
      </c>
      <c r="B22" t="s">
        <v>36</v>
      </c>
      <c r="C22" s="10">
        <f t="shared" si="0"/>
        <v>1057</v>
      </c>
      <c r="D22" s="10">
        <v>904</v>
      </c>
      <c r="E22" s="10">
        <v>80</v>
      </c>
      <c r="F22" s="10">
        <v>12</v>
      </c>
      <c r="G22" s="10">
        <v>0</v>
      </c>
      <c r="H22" s="10">
        <v>0</v>
      </c>
      <c r="I22" s="10">
        <v>0</v>
      </c>
      <c r="J22" s="10">
        <v>0</v>
      </c>
      <c r="K22" s="10">
        <v>60</v>
      </c>
      <c r="L22" s="10">
        <v>0</v>
      </c>
      <c r="M22" s="10">
        <v>1</v>
      </c>
    </row>
    <row r="23" spans="1:13" ht="12.75">
      <c r="A23" t="s">
        <v>35</v>
      </c>
      <c r="B23" s="2" t="s">
        <v>37</v>
      </c>
      <c r="C23" s="10">
        <f t="shared" si="0"/>
        <v>14693</v>
      </c>
      <c r="D23" s="10">
        <v>11899</v>
      </c>
      <c r="E23" s="10">
        <v>1817</v>
      </c>
      <c r="F23" s="10">
        <v>15</v>
      </c>
      <c r="G23" s="10">
        <v>1</v>
      </c>
      <c r="H23" s="10">
        <v>2</v>
      </c>
      <c r="I23" s="10">
        <v>0</v>
      </c>
      <c r="J23" s="10">
        <v>2</v>
      </c>
      <c r="K23" s="10">
        <v>236</v>
      </c>
      <c r="L23" s="10">
        <v>720</v>
      </c>
      <c r="M23" s="10">
        <v>1</v>
      </c>
    </row>
    <row r="24" spans="1:13" ht="12.75">
      <c r="A24" t="s">
        <v>35</v>
      </c>
      <c r="B24" t="s">
        <v>30</v>
      </c>
      <c r="C24" s="10">
        <f t="shared" si="0"/>
        <v>1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ht="12.75">
      <c r="A25" s="4" t="s">
        <v>38</v>
      </c>
      <c r="C25" s="11">
        <f t="shared" si="0"/>
        <v>15751</v>
      </c>
      <c r="D25" s="11">
        <f>+D22+D23+D24</f>
        <v>12803</v>
      </c>
      <c r="E25" s="11">
        <f aca="true" t="shared" si="5" ref="E25:M25">+E22+E23+E24</f>
        <v>1897</v>
      </c>
      <c r="F25" s="11">
        <f t="shared" si="5"/>
        <v>28</v>
      </c>
      <c r="G25" s="11">
        <f t="shared" si="5"/>
        <v>1</v>
      </c>
      <c r="H25" s="11">
        <f t="shared" si="5"/>
        <v>2</v>
      </c>
      <c r="I25" s="11">
        <f t="shared" si="5"/>
        <v>0</v>
      </c>
      <c r="J25" s="11">
        <f t="shared" si="5"/>
        <v>2</v>
      </c>
      <c r="K25" s="11">
        <f t="shared" si="5"/>
        <v>296</v>
      </c>
      <c r="L25" s="11">
        <f t="shared" si="5"/>
        <v>720</v>
      </c>
      <c r="M25" s="11">
        <f t="shared" si="5"/>
        <v>2</v>
      </c>
    </row>
    <row r="26" spans="1:13" ht="12.75">
      <c r="A26" t="s">
        <v>39</v>
      </c>
      <c r="B26" t="s">
        <v>40</v>
      </c>
      <c r="C26" s="10">
        <f t="shared" si="0"/>
        <v>2531</v>
      </c>
      <c r="D26" s="10">
        <v>2233</v>
      </c>
      <c r="E26" s="10">
        <v>225</v>
      </c>
      <c r="F26" s="10">
        <v>22</v>
      </c>
      <c r="G26" s="10">
        <v>1</v>
      </c>
      <c r="H26" s="10">
        <v>1</v>
      </c>
      <c r="I26" s="10">
        <v>0</v>
      </c>
      <c r="J26" s="10">
        <v>0</v>
      </c>
      <c r="K26" s="10">
        <v>49</v>
      </c>
      <c r="L26" s="10">
        <v>0</v>
      </c>
      <c r="M26" s="10">
        <v>0</v>
      </c>
    </row>
    <row r="27" spans="1:13" ht="12.75">
      <c r="A27" t="s">
        <v>39</v>
      </c>
      <c r="B27" t="s">
        <v>41</v>
      </c>
      <c r="C27" s="10">
        <f t="shared" si="0"/>
        <v>1700</v>
      </c>
      <c r="D27" s="10">
        <v>1077</v>
      </c>
      <c r="E27" s="10">
        <v>142</v>
      </c>
      <c r="F27" s="10">
        <v>11</v>
      </c>
      <c r="G27" s="10">
        <v>0</v>
      </c>
      <c r="H27" s="10">
        <v>1</v>
      </c>
      <c r="I27" s="10">
        <v>0</v>
      </c>
      <c r="J27" s="10">
        <v>0</v>
      </c>
      <c r="K27" s="10">
        <v>105</v>
      </c>
      <c r="L27" s="10">
        <v>364</v>
      </c>
      <c r="M27" s="10">
        <v>0</v>
      </c>
    </row>
    <row r="28" spans="1:13" ht="12.75">
      <c r="A28" t="s">
        <v>39</v>
      </c>
      <c r="B28" t="s">
        <v>30</v>
      </c>
      <c r="C28" s="10">
        <f t="shared" si="0"/>
        <v>1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s="4" t="s">
        <v>42</v>
      </c>
      <c r="C29" s="11">
        <f t="shared" si="0"/>
        <v>4232</v>
      </c>
      <c r="D29" s="11">
        <f>+D26+D27+D28</f>
        <v>3310</v>
      </c>
      <c r="E29" s="11">
        <f aca="true" t="shared" si="6" ref="E29:M29">+E26+E27+E28</f>
        <v>367</v>
      </c>
      <c r="F29" s="11">
        <f t="shared" si="6"/>
        <v>34</v>
      </c>
      <c r="G29" s="11">
        <f t="shared" si="6"/>
        <v>1</v>
      </c>
      <c r="H29" s="11">
        <f t="shared" si="6"/>
        <v>2</v>
      </c>
      <c r="I29" s="11">
        <f t="shared" si="6"/>
        <v>0</v>
      </c>
      <c r="J29" s="11">
        <f t="shared" si="6"/>
        <v>0</v>
      </c>
      <c r="K29" s="11">
        <f t="shared" si="6"/>
        <v>154</v>
      </c>
      <c r="L29" s="11">
        <f t="shared" si="6"/>
        <v>364</v>
      </c>
      <c r="M29" s="11">
        <f t="shared" si="6"/>
        <v>0</v>
      </c>
    </row>
    <row r="30" spans="1:13" ht="12.75">
      <c r="A30" t="s">
        <v>43</v>
      </c>
      <c r="B30" t="s">
        <v>44</v>
      </c>
      <c r="C30" s="10">
        <f t="shared" si="0"/>
        <v>260</v>
      </c>
      <c r="D30" s="10">
        <v>221</v>
      </c>
      <c r="E30" s="10">
        <v>29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</v>
      </c>
      <c r="L30" s="10">
        <v>0</v>
      </c>
      <c r="M30" s="10">
        <v>1</v>
      </c>
    </row>
    <row r="31" spans="1:13" ht="12.75">
      <c r="A31" s="4" t="s">
        <v>45</v>
      </c>
      <c r="C31" s="11">
        <f t="shared" si="0"/>
        <v>260</v>
      </c>
      <c r="D31" s="11">
        <f>+D30</f>
        <v>221</v>
      </c>
      <c r="E31" s="11">
        <f aca="true" t="shared" si="7" ref="E31:M31">+E30</f>
        <v>29</v>
      </c>
      <c r="F31" s="11">
        <f t="shared" si="7"/>
        <v>0</v>
      </c>
      <c r="G31" s="11">
        <f t="shared" si="7"/>
        <v>0</v>
      </c>
      <c r="H31" s="11">
        <f t="shared" si="7"/>
        <v>0</v>
      </c>
      <c r="I31" s="11">
        <f t="shared" si="7"/>
        <v>0</v>
      </c>
      <c r="J31" s="11">
        <f t="shared" si="7"/>
        <v>0</v>
      </c>
      <c r="K31" s="11">
        <f t="shared" si="7"/>
        <v>9</v>
      </c>
      <c r="L31" s="11">
        <f t="shared" si="7"/>
        <v>0</v>
      </c>
      <c r="M31" s="11">
        <f t="shared" si="7"/>
        <v>1</v>
      </c>
    </row>
    <row r="32" spans="1:13" ht="12.75">
      <c r="A32" t="s">
        <v>46</v>
      </c>
      <c r="B32" t="s">
        <v>47</v>
      </c>
      <c r="C32" s="10">
        <f t="shared" si="0"/>
        <v>474</v>
      </c>
      <c r="D32" s="10">
        <v>402</v>
      </c>
      <c r="E32" s="10">
        <v>47</v>
      </c>
      <c r="F32" s="10">
        <v>0</v>
      </c>
      <c r="G32" s="10">
        <v>1</v>
      </c>
      <c r="H32" s="10">
        <v>1</v>
      </c>
      <c r="I32" s="10">
        <v>0</v>
      </c>
      <c r="J32" s="10">
        <v>0</v>
      </c>
      <c r="K32" s="10">
        <v>23</v>
      </c>
      <c r="L32" s="10">
        <v>0</v>
      </c>
      <c r="M32" s="10">
        <v>0</v>
      </c>
    </row>
    <row r="33" spans="1:13" ht="12.75">
      <c r="A33" t="s">
        <v>46</v>
      </c>
      <c r="B33" t="s">
        <v>17</v>
      </c>
      <c r="C33" s="6">
        <f t="shared" si="0"/>
        <v>128</v>
      </c>
      <c r="D33" s="6">
        <v>108</v>
      </c>
      <c r="E33" s="6">
        <v>8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11</v>
      </c>
      <c r="L33" s="6">
        <v>0</v>
      </c>
      <c r="M33" s="6">
        <v>0</v>
      </c>
    </row>
    <row r="34" spans="1:13" ht="12.75">
      <c r="A34" t="s">
        <v>46</v>
      </c>
      <c r="B34" t="s">
        <v>17</v>
      </c>
      <c r="C34" s="6">
        <f t="shared" si="0"/>
        <v>199</v>
      </c>
      <c r="D34" s="6">
        <v>172</v>
      </c>
      <c r="E34" s="6">
        <v>16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10</v>
      </c>
      <c r="L34" s="6">
        <v>0</v>
      </c>
      <c r="M34" s="6">
        <v>0</v>
      </c>
    </row>
    <row r="35" spans="1:13" ht="12.75">
      <c r="A35" s="4" t="s">
        <v>48</v>
      </c>
      <c r="C35" s="11">
        <f t="shared" si="0"/>
        <v>801</v>
      </c>
      <c r="D35" s="11">
        <f>+D32+D33+D34</f>
        <v>682</v>
      </c>
      <c r="E35" s="11">
        <f aca="true" t="shared" si="8" ref="E35:M35">+E32+E33+E34</f>
        <v>71</v>
      </c>
      <c r="F35" s="11">
        <f t="shared" si="8"/>
        <v>0</v>
      </c>
      <c r="G35" s="11">
        <f t="shared" si="8"/>
        <v>1</v>
      </c>
      <c r="H35" s="11">
        <f t="shared" si="8"/>
        <v>3</v>
      </c>
      <c r="I35" s="11">
        <f t="shared" si="8"/>
        <v>0</v>
      </c>
      <c r="J35" s="11">
        <f t="shared" si="8"/>
        <v>0</v>
      </c>
      <c r="K35" s="11">
        <f t="shared" si="8"/>
        <v>44</v>
      </c>
      <c r="L35" s="11">
        <f t="shared" si="8"/>
        <v>0</v>
      </c>
      <c r="M35" s="11">
        <f t="shared" si="8"/>
        <v>0</v>
      </c>
    </row>
    <row r="36" spans="1:13" ht="12.75">
      <c r="A36" t="s">
        <v>49</v>
      </c>
      <c r="B36" t="s">
        <v>50</v>
      </c>
      <c r="C36" s="10">
        <f t="shared" si="0"/>
        <v>261</v>
      </c>
      <c r="D36" s="10">
        <v>221</v>
      </c>
      <c r="E36" s="10">
        <v>22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18</v>
      </c>
      <c r="L36" s="10">
        <v>0</v>
      </c>
      <c r="M36" s="10">
        <v>0</v>
      </c>
    </row>
    <row r="37" spans="1:13" ht="12.75">
      <c r="A37" s="4" t="s">
        <v>51</v>
      </c>
      <c r="C37" s="11">
        <f t="shared" si="0"/>
        <v>261</v>
      </c>
      <c r="D37" s="11">
        <f>+D36</f>
        <v>221</v>
      </c>
      <c r="E37" s="11">
        <f aca="true" t="shared" si="9" ref="E37:M37">+E36</f>
        <v>22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18</v>
      </c>
      <c r="L37" s="11">
        <f t="shared" si="9"/>
        <v>0</v>
      </c>
      <c r="M37" s="11">
        <f t="shared" si="9"/>
        <v>0</v>
      </c>
    </row>
    <row r="38" spans="1:13" ht="12.75">
      <c r="A38" t="s">
        <v>52</v>
      </c>
      <c r="B38" t="s">
        <v>53</v>
      </c>
      <c r="C38" s="10">
        <f t="shared" si="0"/>
        <v>514</v>
      </c>
      <c r="D38" s="10">
        <v>443</v>
      </c>
      <c r="E38" s="10">
        <v>39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31</v>
      </c>
      <c r="L38" s="10">
        <v>0</v>
      </c>
      <c r="M38" s="10">
        <v>0</v>
      </c>
    </row>
    <row r="39" spans="1:13" ht="12.75">
      <c r="A39" t="s">
        <v>52</v>
      </c>
      <c r="B39" t="s">
        <v>17</v>
      </c>
      <c r="C39" s="6">
        <f t="shared" si="0"/>
        <v>97</v>
      </c>
      <c r="D39" s="6">
        <v>82</v>
      </c>
      <c r="E39" s="6">
        <v>4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11</v>
      </c>
      <c r="L39" s="6">
        <v>0</v>
      </c>
      <c r="M39" s="6">
        <v>0</v>
      </c>
    </row>
    <row r="40" spans="1:13" ht="12.75">
      <c r="A40" s="4" t="s">
        <v>54</v>
      </c>
      <c r="C40" s="11">
        <f t="shared" si="0"/>
        <v>611</v>
      </c>
      <c r="D40" s="11">
        <f>+D38+D39</f>
        <v>525</v>
      </c>
      <c r="E40" s="11">
        <f aca="true" t="shared" si="10" ref="E40:M40">+E38+E39</f>
        <v>43</v>
      </c>
      <c r="F40" s="11">
        <f t="shared" si="10"/>
        <v>0</v>
      </c>
      <c r="G40" s="11">
        <f t="shared" si="10"/>
        <v>0</v>
      </c>
      <c r="H40" s="11">
        <f t="shared" si="10"/>
        <v>1</v>
      </c>
      <c r="I40" s="11">
        <f t="shared" si="10"/>
        <v>0</v>
      </c>
      <c r="J40" s="11">
        <f t="shared" si="10"/>
        <v>0</v>
      </c>
      <c r="K40" s="11">
        <f t="shared" si="10"/>
        <v>42</v>
      </c>
      <c r="L40" s="11">
        <f t="shared" si="10"/>
        <v>0</v>
      </c>
      <c r="M40" s="11">
        <f t="shared" si="10"/>
        <v>0</v>
      </c>
    </row>
    <row r="41" spans="1:13" ht="12.75">
      <c r="A41" t="s">
        <v>55</v>
      </c>
      <c r="B41" t="s">
        <v>56</v>
      </c>
      <c r="C41" s="10">
        <f t="shared" si="0"/>
        <v>13121</v>
      </c>
      <c r="D41" s="10">
        <v>11607</v>
      </c>
      <c r="E41" s="10">
        <v>1044</v>
      </c>
      <c r="F41" s="10">
        <v>29</v>
      </c>
      <c r="G41" s="10">
        <v>1</v>
      </c>
      <c r="H41" s="10">
        <v>1</v>
      </c>
      <c r="I41" s="10">
        <v>0</v>
      </c>
      <c r="J41" s="10">
        <v>0</v>
      </c>
      <c r="K41" s="10">
        <v>339</v>
      </c>
      <c r="L41" s="10">
        <v>100</v>
      </c>
      <c r="M41" s="10">
        <v>0</v>
      </c>
    </row>
    <row r="42" spans="1:13" ht="12.75">
      <c r="A42" t="s">
        <v>55</v>
      </c>
      <c r="B42" t="s">
        <v>57</v>
      </c>
      <c r="C42" s="10">
        <f t="shared" si="0"/>
        <v>35087</v>
      </c>
      <c r="D42" s="10">
        <v>31153</v>
      </c>
      <c r="E42" s="10">
        <v>3490</v>
      </c>
      <c r="F42" s="10">
        <v>87</v>
      </c>
      <c r="G42" s="10">
        <v>1</v>
      </c>
      <c r="H42" s="10">
        <v>1</v>
      </c>
      <c r="I42" s="10">
        <v>0</v>
      </c>
      <c r="J42" s="10">
        <v>4</v>
      </c>
      <c r="K42" s="10">
        <v>348</v>
      </c>
      <c r="L42" s="10">
        <v>0</v>
      </c>
      <c r="M42" s="10">
        <v>3</v>
      </c>
    </row>
    <row r="43" spans="1:13" ht="12.75">
      <c r="A43" t="s">
        <v>55</v>
      </c>
      <c r="B43" t="s">
        <v>30</v>
      </c>
      <c r="C43" s="10">
        <f t="shared" si="0"/>
        <v>6</v>
      </c>
      <c r="D43" s="10">
        <v>0</v>
      </c>
      <c r="E43" s="10">
        <v>2</v>
      </c>
      <c r="F43" s="10">
        <v>4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1:13" ht="12.75">
      <c r="A44" s="4" t="s">
        <v>58</v>
      </c>
      <c r="C44" s="11">
        <f t="shared" si="0"/>
        <v>48214</v>
      </c>
      <c r="D44" s="11">
        <f>+D41+D42+D43</f>
        <v>42760</v>
      </c>
      <c r="E44" s="11">
        <f aca="true" t="shared" si="11" ref="E44:M44">+E41+E42+E43</f>
        <v>4536</v>
      </c>
      <c r="F44" s="11">
        <f t="shared" si="11"/>
        <v>120</v>
      </c>
      <c r="G44" s="11">
        <f t="shared" si="11"/>
        <v>2</v>
      </c>
      <c r="H44" s="11">
        <f t="shared" si="11"/>
        <v>2</v>
      </c>
      <c r="I44" s="11">
        <f t="shared" si="11"/>
        <v>0</v>
      </c>
      <c r="J44" s="11">
        <f t="shared" si="11"/>
        <v>4</v>
      </c>
      <c r="K44" s="11">
        <f t="shared" si="11"/>
        <v>687</v>
      </c>
      <c r="L44" s="11">
        <f t="shared" si="11"/>
        <v>100</v>
      </c>
      <c r="M44" s="11">
        <f t="shared" si="11"/>
        <v>3</v>
      </c>
    </row>
    <row r="45" spans="1:13" ht="12.75">
      <c r="A45" t="s">
        <v>59</v>
      </c>
      <c r="B45" t="s">
        <v>60</v>
      </c>
      <c r="C45" s="10">
        <f t="shared" si="0"/>
        <v>97</v>
      </c>
      <c r="D45" s="10">
        <v>82</v>
      </c>
      <c r="E45" s="10">
        <v>8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6</v>
      </c>
      <c r="L45" s="10">
        <v>0</v>
      </c>
      <c r="M45" s="10">
        <v>1</v>
      </c>
    </row>
    <row r="46" spans="1:13" ht="12.75">
      <c r="A46" t="s">
        <v>59</v>
      </c>
      <c r="B46" t="s">
        <v>61</v>
      </c>
      <c r="C46" s="10">
        <f t="shared" si="0"/>
        <v>114</v>
      </c>
      <c r="D46" s="10">
        <v>92</v>
      </c>
      <c r="E46" s="10">
        <v>6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16</v>
      </c>
      <c r="L46" s="10">
        <v>0</v>
      </c>
      <c r="M46" s="10">
        <v>0</v>
      </c>
    </row>
    <row r="47" spans="1:13" ht="12.75">
      <c r="A47" t="s">
        <v>59</v>
      </c>
      <c r="B47" t="s">
        <v>62</v>
      </c>
      <c r="C47" s="10">
        <f t="shared" si="0"/>
        <v>1114</v>
      </c>
      <c r="D47" s="10">
        <v>960</v>
      </c>
      <c r="E47" s="10">
        <v>123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30</v>
      </c>
      <c r="L47" s="10">
        <v>0</v>
      </c>
      <c r="M47" s="10">
        <v>1</v>
      </c>
    </row>
    <row r="48" spans="1:13" ht="12.75">
      <c r="A48" t="s">
        <v>59</v>
      </c>
      <c r="B48" t="s">
        <v>63</v>
      </c>
      <c r="C48" s="10">
        <f t="shared" si="0"/>
        <v>677</v>
      </c>
      <c r="D48" s="10">
        <v>571</v>
      </c>
      <c r="E48" s="10">
        <v>63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42</v>
      </c>
      <c r="L48" s="10">
        <v>0</v>
      </c>
      <c r="M48" s="10">
        <v>1</v>
      </c>
    </row>
    <row r="49" spans="1:13" ht="12.75">
      <c r="A49" t="s">
        <v>59</v>
      </c>
      <c r="B49" t="s">
        <v>64</v>
      </c>
      <c r="C49" s="10">
        <f t="shared" si="0"/>
        <v>117</v>
      </c>
      <c r="D49" s="10">
        <v>95</v>
      </c>
      <c r="E49" s="10">
        <v>10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10</v>
      </c>
      <c r="L49" s="10">
        <v>0</v>
      </c>
      <c r="M49" s="10">
        <v>2</v>
      </c>
    </row>
    <row r="50" spans="1:13" ht="12.75">
      <c r="A50" t="s">
        <v>59</v>
      </c>
      <c r="B50" t="s">
        <v>65</v>
      </c>
      <c r="C50" s="10">
        <f t="shared" si="0"/>
        <v>122</v>
      </c>
      <c r="D50" s="10">
        <v>90</v>
      </c>
      <c r="E50" s="10">
        <v>9</v>
      </c>
      <c r="F50" s="10">
        <v>1</v>
      </c>
      <c r="G50" s="10">
        <v>1</v>
      </c>
      <c r="H50" s="10">
        <v>1</v>
      </c>
      <c r="I50" s="10">
        <v>0</v>
      </c>
      <c r="J50" s="10">
        <v>0</v>
      </c>
      <c r="K50" s="10">
        <v>12</v>
      </c>
      <c r="L50" s="10">
        <v>8</v>
      </c>
      <c r="M50" s="10">
        <v>0</v>
      </c>
    </row>
    <row r="51" spans="1:13" ht="12.75">
      <c r="A51" s="4" t="s">
        <v>66</v>
      </c>
      <c r="C51" s="11">
        <f t="shared" si="0"/>
        <v>2241</v>
      </c>
      <c r="D51" s="11">
        <f>+D45+D46+D47+D48+D49+D50</f>
        <v>1890</v>
      </c>
      <c r="E51" s="11">
        <f aca="true" t="shared" si="12" ref="E51:M51">+E45+E46+E47+E48+E49+E50</f>
        <v>219</v>
      </c>
      <c r="F51" s="11">
        <f t="shared" si="12"/>
        <v>1</v>
      </c>
      <c r="G51" s="11">
        <f t="shared" si="12"/>
        <v>1</v>
      </c>
      <c r="H51" s="11">
        <f t="shared" si="12"/>
        <v>1</v>
      </c>
      <c r="I51" s="11">
        <f t="shared" si="12"/>
        <v>0</v>
      </c>
      <c r="J51" s="11">
        <f t="shared" si="12"/>
        <v>0</v>
      </c>
      <c r="K51" s="11">
        <f t="shared" si="12"/>
        <v>116</v>
      </c>
      <c r="L51" s="11">
        <f t="shared" si="12"/>
        <v>8</v>
      </c>
      <c r="M51" s="11">
        <f t="shared" si="12"/>
        <v>5</v>
      </c>
    </row>
    <row r="52" spans="1:13" ht="12.75">
      <c r="A52" t="s">
        <v>67</v>
      </c>
      <c r="B52" t="s">
        <v>68</v>
      </c>
      <c r="C52" s="10">
        <f t="shared" si="0"/>
        <v>58</v>
      </c>
      <c r="D52" s="10">
        <v>41</v>
      </c>
      <c r="E52" s="10">
        <v>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13</v>
      </c>
      <c r="L52" s="10">
        <v>0</v>
      </c>
      <c r="M52" s="10">
        <v>0</v>
      </c>
    </row>
    <row r="53" spans="1:13" ht="12.75">
      <c r="A53" t="s">
        <v>67</v>
      </c>
      <c r="B53" t="s">
        <v>69</v>
      </c>
      <c r="C53" s="10">
        <f t="shared" si="0"/>
        <v>4144</v>
      </c>
      <c r="D53" s="10">
        <v>3394</v>
      </c>
      <c r="E53" s="10">
        <v>368</v>
      </c>
      <c r="F53" s="10">
        <v>45</v>
      </c>
      <c r="G53" s="10">
        <v>1</v>
      </c>
      <c r="H53" s="10">
        <v>1</v>
      </c>
      <c r="I53" s="10">
        <v>0</v>
      </c>
      <c r="J53" s="10">
        <v>0</v>
      </c>
      <c r="K53" s="10">
        <v>126</v>
      </c>
      <c r="L53" s="10">
        <v>192</v>
      </c>
      <c r="M53" s="10">
        <v>17</v>
      </c>
    </row>
    <row r="54" spans="1:13" ht="12.75">
      <c r="A54" s="4" t="s">
        <v>70</v>
      </c>
      <c r="C54" s="11">
        <f t="shared" si="0"/>
        <v>4202</v>
      </c>
      <c r="D54" s="11">
        <f>+D52+D53</f>
        <v>3435</v>
      </c>
      <c r="E54" s="11">
        <f aca="true" t="shared" si="13" ref="E54:M54">+E52+E53</f>
        <v>372</v>
      </c>
      <c r="F54" s="11">
        <f t="shared" si="13"/>
        <v>45</v>
      </c>
      <c r="G54" s="11">
        <f t="shared" si="13"/>
        <v>1</v>
      </c>
      <c r="H54" s="11">
        <f t="shared" si="13"/>
        <v>1</v>
      </c>
      <c r="I54" s="11">
        <f t="shared" si="13"/>
        <v>0</v>
      </c>
      <c r="J54" s="11">
        <f t="shared" si="13"/>
        <v>0</v>
      </c>
      <c r="K54" s="11">
        <f t="shared" si="13"/>
        <v>139</v>
      </c>
      <c r="L54" s="11">
        <f t="shared" si="13"/>
        <v>192</v>
      </c>
      <c r="M54" s="11">
        <f t="shared" si="13"/>
        <v>17</v>
      </c>
    </row>
    <row r="55" spans="1:13" ht="12.75">
      <c r="A55" t="s">
        <v>71</v>
      </c>
      <c r="B55" t="s">
        <v>72</v>
      </c>
      <c r="C55" s="10">
        <f t="shared" si="0"/>
        <v>529</v>
      </c>
      <c r="D55" s="10">
        <v>434</v>
      </c>
      <c r="E55" s="10">
        <v>66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28</v>
      </c>
      <c r="L55" s="10">
        <v>0</v>
      </c>
      <c r="M55" s="10">
        <v>0</v>
      </c>
    </row>
    <row r="56" spans="1:13" ht="12.75">
      <c r="A56" t="s">
        <v>71</v>
      </c>
      <c r="B56" t="s">
        <v>17</v>
      </c>
      <c r="C56" s="6">
        <f t="shared" si="0"/>
        <v>71</v>
      </c>
      <c r="D56" s="6">
        <v>62</v>
      </c>
      <c r="E56" s="6">
        <v>2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6</v>
      </c>
      <c r="L56" s="6">
        <v>0</v>
      </c>
      <c r="M56" s="6">
        <v>0</v>
      </c>
    </row>
    <row r="57" spans="1:13" ht="12.75">
      <c r="A57" t="s">
        <v>71</v>
      </c>
      <c r="B57" t="s">
        <v>73</v>
      </c>
      <c r="C57" s="10">
        <f t="shared" si="0"/>
        <v>1887</v>
      </c>
      <c r="D57" s="10">
        <v>1613</v>
      </c>
      <c r="E57" s="10">
        <v>183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84</v>
      </c>
      <c r="L57" s="10">
        <v>0</v>
      </c>
      <c r="M57" s="10">
        <v>7</v>
      </c>
    </row>
    <row r="58" spans="1:13" ht="12.75">
      <c r="A58" s="4" t="s">
        <v>74</v>
      </c>
      <c r="C58" s="11">
        <f t="shared" si="0"/>
        <v>2487</v>
      </c>
      <c r="D58" s="11">
        <f>+D55+D56+D57</f>
        <v>2109</v>
      </c>
      <c r="E58" s="11">
        <f aca="true" t="shared" si="14" ref="E58:M58">+E55+E56+E57</f>
        <v>251</v>
      </c>
      <c r="F58" s="11">
        <f t="shared" si="14"/>
        <v>0</v>
      </c>
      <c r="G58" s="11">
        <f t="shared" si="14"/>
        <v>0</v>
      </c>
      <c r="H58" s="11">
        <f t="shared" si="14"/>
        <v>2</v>
      </c>
      <c r="I58" s="11">
        <f t="shared" si="14"/>
        <v>0</v>
      </c>
      <c r="J58" s="11">
        <f t="shared" si="14"/>
        <v>0</v>
      </c>
      <c r="K58" s="11">
        <f t="shared" si="14"/>
        <v>118</v>
      </c>
      <c r="L58" s="11">
        <f t="shared" si="14"/>
        <v>0</v>
      </c>
      <c r="M58" s="11">
        <f t="shared" si="14"/>
        <v>7</v>
      </c>
    </row>
    <row r="59" spans="1:13" ht="12.75">
      <c r="A59" t="s">
        <v>75</v>
      </c>
      <c r="B59" t="s">
        <v>76</v>
      </c>
      <c r="C59" s="10">
        <f t="shared" si="0"/>
        <v>307</v>
      </c>
      <c r="D59" s="10">
        <v>273</v>
      </c>
      <c r="E59" s="10">
        <v>21</v>
      </c>
      <c r="F59" s="10">
        <v>0</v>
      </c>
      <c r="G59" s="10">
        <v>1</v>
      </c>
      <c r="H59" s="10">
        <v>1</v>
      </c>
      <c r="I59" s="10">
        <v>0</v>
      </c>
      <c r="J59" s="10">
        <v>0</v>
      </c>
      <c r="K59" s="10">
        <v>11</v>
      </c>
      <c r="L59" s="10">
        <v>0</v>
      </c>
      <c r="M59" s="10">
        <v>0</v>
      </c>
    </row>
    <row r="60" spans="1:13" ht="12.75">
      <c r="A60" t="s">
        <v>75</v>
      </c>
      <c r="B60" t="s">
        <v>77</v>
      </c>
      <c r="C60" s="10">
        <f t="shared" si="0"/>
        <v>308</v>
      </c>
      <c r="D60" s="10">
        <v>265</v>
      </c>
      <c r="E60" s="10">
        <v>25</v>
      </c>
      <c r="F60" s="10">
        <v>0</v>
      </c>
      <c r="G60" s="10">
        <v>1</v>
      </c>
      <c r="H60" s="10">
        <v>1</v>
      </c>
      <c r="I60" s="10">
        <v>0</v>
      </c>
      <c r="J60" s="10">
        <v>0</v>
      </c>
      <c r="K60" s="10">
        <v>15</v>
      </c>
      <c r="L60" s="10">
        <v>0</v>
      </c>
      <c r="M60" s="10">
        <v>1</v>
      </c>
    </row>
    <row r="61" spans="1:13" ht="12.75">
      <c r="A61" s="4" t="s">
        <v>78</v>
      </c>
      <c r="C61" s="11">
        <f t="shared" si="0"/>
        <v>615</v>
      </c>
      <c r="D61" s="11">
        <f>+D59+D60</f>
        <v>538</v>
      </c>
      <c r="E61" s="11">
        <f aca="true" t="shared" si="15" ref="E61:M61">+E59+E60</f>
        <v>46</v>
      </c>
      <c r="F61" s="11">
        <f t="shared" si="15"/>
        <v>0</v>
      </c>
      <c r="G61" s="11">
        <f t="shared" si="15"/>
        <v>2</v>
      </c>
      <c r="H61" s="11">
        <f t="shared" si="15"/>
        <v>2</v>
      </c>
      <c r="I61" s="11">
        <f t="shared" si="15"/>
        <v>0</v>
      </c>
      <c r="J61" s="11">
        <f t="shared" si="15"/>
        <v>0</v>
      </c>
      <c r="K61" s="11">
        <f t="shared" si="15"/>
        <v>26</v>
      </c>
      <c r="L61" s="11">
        <f t="shared" si="15"/>
        <v>0</v>
      </c>
      <c r="M61" s="11">
        <f t="shared" si="15"/>
        <v>1</v>
      </c>
    </row>
    <row r="62" spans="3:13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1" t="s">
        <v>79</v>
      </c>
      <c r="C63" s="11">
        <f>+C7+C11+C33+C34+C39+C56</f>
        <v>5682</v>
      </c>
      <c r="D63" s="11">
        <f aca="true" t="shared" si="16" ref="D63:M63">+D7+D11+D33+D34+D39+D56</f>
        <v>4937</v>
      </c>
      <c r="E63" s="11">
        <f t="shared" si="16"/>
        <v>468</v>
      </c>
      <c r="F63" s="11">
        <f t="shared" si="16"/>
        <v>2</v>
      </c>
      <c r="G63" s="11">
        <f t="shared" si="16"/>
        <v>0</v>
      </c>
      <c r="H63" s="11">
        <f t="shared" si="16"/>
        <v>10</v>
      </c>
      <c r="I63" s="11">
        <f t="shared" si="16"/>
        <v>0</v>
      </c>
      <c r="J63" s="11">
        <f t="shared" si="16"/>
        <v>0</v>
      </c>
      <c r="K63" s="11">
        <f t="shared" si="16"/>
        <v>265</v>
      </c>
      <c r="L63" s="11">
        <f t="shared" si="16"/>
        <v>0</v>
      </c>
      <c r="M63" s="11">
        <f t="shared" si="16"/>
        <v>0</v>
      </c>
    </row>
    <row r="64" spans="1:13" ht="12.75">
      <c r="A64" s="1" t="s">
        <v>80</v>
      </c>
      <c r="C64" s="11">
        <f>+C8+C9+C12+C13+C14+C16+C17+C20+C22+C23+C26+C27+C30+C32+C36+C38+C41+C42+C45+C46+C47+C48+C49+C50+C52+C53+C55+C57+C59+C60</f>
        <v>166597</v>
      </c>
      <c r="D64" s="11">
        <f aca="true" t="shared" si="17" ref="D64:M64">+D8+D9+D12+D13+D14+D16+D17+D20+D22+D23+D26+D27+D30+D32+D36+D38+D41+D42+D45+D46+D47+D48+D49+D50+D52+D53+D55+D57+D59+D60</f>
        <v>142589</v>
      </c>
      <c r="E64" s="11">
        <f t="shared" si="17"/>
        <v>18827</v>
      </c>
      <c r="F64" s="11">
        <f t="shared" si="17"/>
        <v>1334</v>
      </c>
      <c r="G64" s="11">
        <f t="shared" si="17"/>
        <v>15</v>
      </c>
      <c r="H64" s="11">
        <f t="shared" si="17"/>
        <v>20</v>
      </c>
      <c r="I64" s="11">
        <f t="shared" si="17"/>
        <v>0</v>
      </c>
      <c r="J64" s="11">
        <f t="shared" si="17"/>
        <v>6</v>
      </c>
      <c r="K64" s="11">
        <f t="shared" si="17"/>
        <v>2374</v>
      </c>
      <c r="L64" s="11">
        <f t="shared" si="17"/>
        <v>1392</v>
      </c>
      <c r="M64" s="11">
        <f t="shared" si="17"/>
        <v>40</v>
      </c>
    </row>
    <row r="65" spans="1:13" ht="12.75">
      <c r="A65" s="1" t="s">
        <v>81</v>
      </c>
      <c r="C65" s="11">
        <f>+C18+C24+C28+C43</f>
        <v>20</v>
      </c>
      <c r="D65" s="11">
        <f aca="true" t="shared" si="18" ref="D65:M65">+D18+D24+D28+D43</f>
        <v>0</v>
      </c>
      <c r="E65" s="11">
        <f t="shared" si="18"/>
        <v>4</v>
      </c>
      <c r="F65" s="11">
        <f t="shared" si="18"/>
        <v>16</v>
      </c>
      <c r="G65" s="11">
        <f t="shared" si="18"/>
        <v>0</v>
      </c>
      <c r="H65" s="11">
        <f t="shared" si="18"/>
        <v>0</v>
      </c>
      <c r="I65" s="11">
        <f t="shared" si="18"/>
        <v>0</v>
      </c>
      <c r="J65" s="11">
        <f t="shared" si="18"/>
        <v>0</v>
      </c>
      <c r="K65" s="11">
        <f t="shared" si="18"/>
        <v>0</v>
      </c>
      <c r="L65" s="11">
        <f t="shared" si="18"/>
        <v>0</v>
      </c>
      <c r="M65" s="11">
        <f t="shared" si="18"/>
        <v>0</v>
      </c>
    </row>
    <row r="66" spans="1:13" ht="12.75">
      <c r="A66" s="1" t="s">
        <v>82</v>
      </c>
      <c r="C66" s="11">
        <f>+C10+C15+C19+C21+C25+C29+C31+C35+C37+C40+C44+C51+C54+C58+C61</f>
        <v>172299</v>
      </c>
      <c r="D66" s="11">
        <f aca="true" t="shared" si="19" ref="D66:M66">+D10+D15+D19+D21+D25+D29+D31+D35+D37+D40+D44+D51+D54+D58+D61</f>
        <v>147526</v>
      </c>
      <c r="E66" s="11">
        <f t="shared" si="19"/>
        <v>19299</v>
      </c>
      <c r="F66" s="11">
        <f t="shared" si="19"/>
        <v>1352</v>
      </c>
      <c r="G66" s="11">
        <f t="shared" si="19"/>
        <v>15</v>
      </c>
      <c r="H66" s="11">
        <f t="shared" si="19"/>
        <v>30</v>
      </c>
      <c r="I66" s="11">
        <f t="shared" si="19"/>
        <v>0</v>
      </c>
      <c r="J66" s="11">
        <f t="shared" si="19"/>
        <v>6</v>
      </c>
      <c r="K66" s="11">
        <f t="shared" si="19"/>
        <v>2639</v>
      </c>
      <c r="L66" s="11">
        <f t="shared" si="19"/>
        <v>1392</v>
      </c>
      <c r="M66" s="11">
        <f t="shared" si="19"/>
        <v>40</v>
      </c>
    </row>
    <row r="67" spans="3:13" ht="12.75"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2012-12-11T21:41:54Z</cp:lastPrinted>
  <dcterms:created xsi:type="dcterms:W3CDTF">2012-12-10T19:58:02Z</dcterms:created>
  <dcterms:modified xsi:type="dcterms:W3CDTF">2013-12-03T19:56:43Z</dcterms:modified>
  <cp:category/>
  <cp:version/>
  <cp:contentType/>
  <cp:contentStatus/>
</cp:coreProperties>
</file>