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6140" windowHeight="8385" activeTab="1"/>
  </bookViews>
  <sheets>
    <sheet name="jujuyfactur" sheetId="1" r:id="rId1"/>
    <sheet name="jujuyusu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<sst xmlns="http://schemas.openxmlformats.org/spreadsheetml/2006/main" count="130" uniqueCount="49">
  <si>
    <t>Provincia de JUJUY</t>
  </si>
  <si>
    <t>Facturado a usuario final</t>
  </si>
  <si>
    <t>Valores expresados en MWh</t>
  </si>
  <si>
    <t>Departamento</t>
  </si>
  <si>
    <t>Ente</t>
  </si>
  <si>
    <t>Total</t>
  </si>
  <si>
    <t>Residencial</t>
  </si>
  <si>
    <t>Comercial</t>
  </si>
  <si>
    <t>Industrial</t>
  </si>
  <si>
    <t>Serv Sanita</t>
  </si>
  <si>
    <t>Al Público</t>
  </si>
  <si>
    <t>Tracción</t>
  </si>
  <si>
    <t>Riego</t>
  </si>
  <si>
    <t>Oficial</t>
  </si>
  <si>
    <t>E. Rural</t>
  </si>
  <si>
    <t>Otros</t>
  </si>
  <si>
    <t>Cochinoca</t>
  </si>
  <si>
    <t>EJESA</t>
  </si>
  <si>
    <t>Total Cochinoca</t>
  </si>
  <si>
    <t>Dr. Manuel Belgrano</t>
  </si>
  <si>
    <t>GUMEM</t>
  </si>
  <si>
    <t>Total Dr. Manuel Belgrano</t>
  </si>
  <si>
    <t>El Carmen</t>
  </si>
  <si>
    <t>Total El Carmen</t>
  </si>
  <si>
    <t>Humahuaca</t>
  </si>
  <si>
    <t>Total Humahuaca</t>
  </si>
  <si>
    <t>Ledesma</t>
  </si>
  <si>
    <t>Total Ledesma</t>
  </si>
  <si>
    <t>Palpalá</t>
  </si>
  <si>
    <t>Total Palpalá</t>
  </si>
  <si>
    <t>Rinconada</t>
  </si>
  <si>
    <t>Total Rinconada</t>
  </si>
  <si>
    <t>San Pedro</t>
  </si>
  <si>
    <t>Total San Pedro</t>
  </si>
  <si>
    <t>Santa Catalina</t>
  </si>
  <si>
    <t>Total Santa Catalina</t>
  </si>
  <si>
    <t>Susques</t>
  </si>
  <si>
    <t>Total Susques</t>
  </si>
  <si>
    <t>Tumbaya</t>
  </si>
  <si>
    <t>Total Tumbaya</t>
  </si>
  <si>
    <t>Yaví</t>
  </si>
  <si>
    <t>Total Yaví</t>
  </si>
  <si>
    <t>TOTAL EJESA</t>
  </si>
  <si>
    <t>TOTAL GUMEM</t>
  </si>
  <si>
    <t>TOTAL EJSEDSA</t>
  </si>
  <si>
    <t>TOTAL JUJUY</t>
  </si>
  <si>
    <t>Los datos de EJSEDSA vienen de los datos particulares de la empresa distribuidora de mercados dispersos.</t>
  </si>
  <si>
    <t>Cantidad de usuarios</t>
  </si>
  <si>
    <t>AÑO 2012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</si>
</sst>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workbookViewId="0" topLeftCell="A1">
      <selection activeCell="O30" sqref="O30"/>
    </sheetView>
  </sheetViews>
  <sheetFormatPr defaultColWidth="11.421875" defaultRowHeight="12.75"/>
  <cols>
    <col min="1" max="1" width="20.8515625" style="0" customWidth="1"/>
    <col min="3" max="13" width="11.421875" style="4" customWidth="1"/>
  </cols>
  <sheetData>
    <row r="1" spans="1:13" ht="12.75">
      <c r="A1" s="1" t="s">
        <v>48</v>
      </c>
      <c r="C1" s="2"/>
      <c r="D1" s="2"/>
      <c r="E1" s="6"/>
      <c r="F1" s="6"/>
      <c r="G1" s="6"/>
      <c r="H1" s="6"/>
      <c r="I1" s="6"/>
      <c r="J1" s="6"/>
      <c r="K1" s="6"/>
      <c r="L1" s="6"/>
      <c r="M1" s="6"/>
    </row>
    <row r="2" spans="1:13" ht="12.75">
      <c r="A2" s="1" t="s">
        <v>0</v>
      </c>
      <c r="C2" s="2"/>
      <c r="D2" s="2"/>
      <c r="E2" s="6"/>
      <c r="F2" s="6"/>
      <c r="G2" s="6"/>
      <c r="H2" s="6"/>
      <c r="I2" s="6"/>
      <c r="J2" s="6"/>
      <c r="K2" s="6"/>
      <c r="L2" s="6"/>
      <c r="M2" s="6"/>
    </row>
    <row r="3" spans="1:13" ht="12.75">
      <c r="A3" s="1" t="s">
        <v>1</v>
      </c>
      <c r="C3" s="2"/>
      <c r="D3" s="2"/>
      <c r="E3" s="6"/>
      <c r="F3" s="6"/>
      <c r="G3" s="6"/>
      <c r="H3" s="6"/>
      <c r="I3" s="6"/>
      <c r="J3" s="6"/>
      <c r="K3" s="6"/>
      <c r="L3" s="6"/>
      <c r="M3" s="6"/>
    </row>
    <row r="4" spans="1:13" ht="12.75">
      <c r="A4" s="1" t="s">
        <v>2</v>
      </c>
      <c r="C4" s="2"/>
      <c r="D4" s="2"/>
      <c r="E4" s="6"/>
      <c r="F4" s="6"/>
      <c r="G4" s="6"/>
      <c r="H4" s="6"/>
      <c r="I4" s="6"/>
      <c r="J4" s="6"/>
      <c r="K4" s="6"/>
      <c r="L4" s="6"/>
      <c r="M4" s="6"/>
    </row>
    <row r="5" spans="2:13" ht="12.75">
      <c r="B5" s="1"/>
      <c r="C5" s="2"/>
      <c r="D5" s="2"/>
      <c r="E5" s="6"/>
      <c r="F5" s="6"/>
      <c r="G5" s="6"/>
      <c r="H5" s="6"/>
      <c r="I5" s="6"/>
      <c r="J5" s="6"/>
      <c r="K5" s="6"/>
      <c r="L5" s="6"/>
      <c r="M5" s="6"/>
    </row>
    <row r="6" spans="1:13" ht="12.75">
      <c r="A6" s="1" t="s">
        <v>3</v>
      </c>
      <c r="B6" s="1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14</v>
      </c>
      <c r="M6" s="2" t="s">
        <v>15</v>
      </c>
    </row>
    <row r="7" spans="1:13" ht="12.75">
      <c r="A7" t="s">
        <v>16</v>
      </c>
      <c r="B7" t="s">
        <v>17</v>
      </c>
      <c r="C7" s="10">
        <f>SUM(D7:M7)</f>
        <v>6027.385000000001</v>
      </c>
      <c r="D7" s="10">
        <v>3797.05</v>
      </c>
      <c r="E7" s="10">
        <v>480.497</v>
      </c>
      <c r="F7" s="10">
        <v>141.022</v>
      </c>
      <c r="G7" s="10">
        <v>0</v>
      </c>
      <c r="H7" s="10">
        <v>521.1</v>
      </c>
      <c r="I7" s="10">
        <v>0</v>
      </c>
      <c r="J7" s="10">
        <v>0</v>
      </c>
      <c r="K7" s="10">
        <v>695.258</v>
      </c>
      <c r="L7" s="10">
        <v>367.778</v>
      </c>
      <c r="M7" s="10">
        <v>24.68</v>
      </c>
    </row>
    <row r="8" spans="1:13" ht="12.75">
      <c r="A8" s="3" t="s">
        <v>18</v>
      </c>
      <c r="C8" s="11">
        <f aca="true" t="shared" si="0" ref="C8:C34">SUM(D8:M8)</f>
        <v>6027.385000000001</v>
      </c>
      <c r="D8" s="11">
        <f>+D7</f>
        <v>3797.05</v>
      </c>
      <c r="E8" s="11">
        <f aca="true" t="shared" si="1" ref="E8:M8">+E7</f>
        <v>480.497</v>
      </c>
      <c r="F8" s="11">
        <f t="shared" si="1"/>
        <v>141.022</v>
      </c>
      <c r="G8" s="11">
        <f t="shared" si="1"/>
        <v>0</v>
      </c>
      <c r="H8" s="11">
        <f t="shared" si="1"/>
        <v>521.1</v>
      </c>
      <c r="I8" s="11">
        <f t="shared" si="1"/>
        <v>0</v>
      </c>
      <c r="J8" s="11">
        <f t="shared" si="1"/>
        <v>0</v>
      </c>
      <c r="K8" s="11">
        <f t="shared" si="1"/>
        <v>695.258</v>
      </c>
      <c r="L8" s="11">
        <f t="shared" si="1"/>
        <v>367.778</v>
      </c>
      <c r="M8" s="11">
        <f t="shared" si="1"/>
        <v>24.68</v>
      </c>
    </row>
    <row r="9" spans="1:13" ht="12.75">
      <c r="A9" t="s">
        <v>19</v>
      </c>
      <c r="B9" t="s">
        <v>17</v>
      </c>
      <c r="C9" s="10">
        <f t="shared" si="0"/>
        <v>273122.23699999996</v>
      </c>
      <c r="D9" s="10">
        <v>148565.1</v>
      </c>
      <c r="E9" s="10">
        <v>77975.075</v>
      </c>
      <c r="F9" s="10">
        <v>5388.02</v>
      </c>
      <c r="G9" s="10">
        <v>0</v>
      </c>
      <c r="H9" s="10">
        <v>15715.732</v>
      </c>
      <c r="I9" s="10">
        <v>0</v>
      </c>
      <c r="J9" s="10">
        <v>51.221</v>
      </c>
      <c r="K9" s="10">
        <v>12319.486</v>
      </c>
      <c r="L9" s="10">
        <v>12427.505</v>
      </c>
      <c r="M9" s="10">
        <v>680.098</v>
      </c>
    </row>
    <row r="10" spans="1:13" ht="12.75">
      <c r="A10" t="s">
        <v>19</v>
      </c>
      <c r="B10" t="s">
        <v>20</v>
      </c>
      <c r="C10" s="10">
        <f t="shared" si="0"/>
        <v>97057.72</v>
      </c>
      <c r="D10" s="10">
        <v>0</v>
      </c>
      <c r="E10" s="10">
        <v>2712.83</v>
      </c>
      <c r="F10" s="10">
        <v>94344.89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</row>
    <row r="11" spans="1:13" ht="12.75">
      <c r="A11" s="3" t="s">
        <v>21</v>
      </c>
      <c r="C11" s="11">
        <f t="shared" si="0"/>
        <v>370179.95700000005</v>
      </c>
      <c r="D11" s="11">
        <f>+D9+D10</f>
        <v>148565.1</v>
      </c>
      <c r="E11" s="11">
        <f aca="true" t="shared" si="2" ref="E11:M11">+E9+E10</f>
        <v>80687.905</v>
      </c>
      <c r="F11" s="11">
        <f t="shared" si="2"/>
        <v>99732.91</v>
      </c>
      <c r="G11" s="11">
        <f t="shared" si="2"/>
        <v>0</v>
      </c>
      <c r="H11" s="11">
        <f t="shared" si="2"/>
        <v>15715.732</v>
      </c>
      <c r="I11" s="11">
        <f t="shared" si="2"/>
        <v>0</v>
      </c>
      <c r="J11" s="11">
        <f t="shared" si="2"/>
        <v>51.221</v>
      </c>
      <c r="K11" s="11">
        <f t="shared" si="2"/>
        <v>12319.486</v>
      </c>
      <c r="L11" s="11">
        <f t="shared" si="2"/>
        <v>12427.505</v>
      </c>
      <c r="M11" s="11">
        <f t="shared" si="2"/>
        <v>680.098</v>
      </c>
    </row>
    <row r="12" spans="1:13" ht="12.75">
      <c r="A12" t="s">
        <v>22</v>
      </c>
      <c r="B12" t="s">
        <v>17</v>
      </c>
      <c r="C12" s="10">
        <f t="shared" si="0"/>
        <v>110736.40999999999</v>
      </c>
      <c r="D12" s="10">
        <v>37691.072</v>
      </c>
      <c r="E12" s="10">
        <v>15434.623</v>
      </c>
      <c r="F12" s="10">
        <v>12246.287</v>
      </c>
      <c r="G12" s="10">
        <v>0</v>
      </c>
      <c r="H12" s="10">
        <v>5443.415</v>
      </c>
      <c r="I12" s="10">
        <v>0</v>
      </c>
      <c r="J12" s="10">
        <v>18539.495</v>
      </c>
      <c r="K12" s="10">
        <v>4528.284</v>
      </c>
      <c r="L12" s="10">
        <v>16753.516</v>
      </c>
      <c r="M12" s="10">
        <v>99.718</v>
      </c>
    </row>
    <row r="13" spans="1:13" ht="12.75">
      <c r="A13" t="s">
        <v>22</v>
      </c>
      <c r="B13" t="s">
        <v>20</v>
      </c>
      <c r="C13" s="10">
        <f t="shared" si="0"/>
        <v>67555.03</v>
      </c>
      <c r="D13" s="10">
        <v>0</v>
      </c>
      <c r="E13" s="10">
        <v>0</v>
      </c>
      <c r="F13" s="10">
        <v>67555.03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</row>
    <row r="14" spans="1:13" ht="12.75">
      <c r="A14" s="3" t="s">
        <v>23</v>
      </c>
      <c r="C14" s="11">
        <f t="shared" si="0"/>
        <v>178291.44</v>
      </c>
      <c r="D14" s="11">
        <f>+D12+D13</f>
        <v>37691.072</v>
      </c>
      <c r="E14" s="11">
        <f aca="true" t="shared" si="3" ref="E14:M14">+E12+E13</f>
        <v>15434.623</v>
      </c>
      <c r="F14" s="11">
        <f t="shared" si="3"/>
        <v>79801.317</v>
      </c>
      <c r="G14" s="11">
        <f t="shared" si="3"/>
        <v>0</v>
      </c>
      <c r="H14" s="11">
        <f t="shared" si="3"/>
        <v>5443.415</v>
      </c>
      <c r="I14" s="11">
        <f t="shared" si="3"/>
        <v>0</v>
      </c>
      <c r="J14" s="11">
        <f t="shared" si="3"/>
        <v>18539.495</v>
      </c>
      <c r="K14" s="11">
        <f t="shared" si="3"/>
        <v>4528.284</v>
      </c>
      <c r="L14" s="11">
        <f t="shared" si="3"/>
        <v>16753.516</v>
      </c>
      <c r="M14" s="11">
        <f t="shared" si="3"/>
        <v>99.718</v>
      </c>
    </row>
    <row r="15" spans="1:13" ht="12.75">
      <c r="A15" t="s">
        <v>24</v>
      </c>
      <c r="B15" t="s">
        <v>17</v>
      </c>
      <c r="C15" s="10">
        <f t="shared" si="0"/>
        <v>16835.604</v>
      </c>
      <c r="D15" s="10">
        <v>10438.611</v>
      </c>
      <c r="E15" s="10">
        <v>3378.136</v>
      </c>
      <c r="F15" s="10">
        <v>19.005</v>
      </c>
      <c r="G15" s="10">
        <v>0</v>
      </c>
      <c r="H15" s="10">
        <v>983.619</v>
      </c>
      <c r="I15" s="10">
        <v>0</v>
      </c>
      <c r="J15" s="10">
        <v>0</v>
      </c>
      <c r="K15" s="10">
        <v>1178.926</v>
      </c>
      <c r="L15" s="10">
        <v>782.133</v>
      </c>
      <c r="M15" s="10">
        <v>55.174</v>
      </c>
    </row>
    <row r="16" spans="1:13" ht="12.75">
      <c r="A16" s="3" t="s">
        <v>25</v>
      </c>
      <c r="C16" s="11">
        <f t="shared" si="0"/>
        <v>16835.604</v>
      </c>
      <c r="D16" s="11">
        <f>+D15</f>
        <v>10438.611</v>
      </c>
      <c r="E16" s="11">
        <f aca="true" t="shared" si="4" ref="E16:M16">+E15</f>
        <v>3378.136</v>
      </c>
      <c r="F16" s="11">
        <f t="shared" si="4"/>
        <v>19.005</v>
      </c>
      <c r="G16" s="11">
        <f t="shared" si="4"/>
        <v>0</v>
      </c>
      <c r="H16" s="11">
        <f t="shared" si="4"/>
        <v>983.619</v>
      </c>
      <c r="I16" s="11">
        <f t="shared" si="4"/>
        <v>0</v>
      </c>
      <c r="J16" s="11">
        <f t="shared" si="4"/>
        <v>0</v>
      </c>
      <c r="K16" s="11">
        <f t="shared" si="4"/>
        <v>1178.926</v>
      </c>
      <c r="L16" s="11">
        <f t="shared" si="4"/>
        <v>782.133</v>
      </c>
      <c r="M16" s="11">
        <f t="shared" si="4"/>
        <v>55.174</v>
      </c>
    </row>
    <row r="17" spans="1:13" ht="12.75">
      <c r="A17" t="s">
        <v>26</v>
      </c>
      <c r="B17" t="s">
        <v>17</v>
      </c>
      <c r="C17" s="10">
        <f t="shared" si="0"/>
        <v>95452.064</v>
      </c>
      <c r="D17" s="10">
        <v>46330.906</v>
      </c>
      <c r="E17" s="10">
        <v>17448.634</v>
      </c>
      <c r="F17" s="10">
        <v>8124.472</v>
      </c>
      <c r="G17" s="10">
        <v>0</v>
      </c>
      <c r="H17" s="10">
        <v>4624.229</v>
      </c>
      <c r="I17" s="10">
        <v>0</v>
      </c>
      <c r="J17" s="10">
        <v>8414.816</v>
      </c>
      <c r="K17" s="10">
        <v>3880.048</v>
      </c>
      <c r="L17" s="10">
        <v>6535.9</v>
      </c>
      <c r="M17" s="10">
        <v>93.059</v>
      </c>
    </row>
    <row r="18" spans="1:13" ht="12.75">
      <c r="A18" t="s">
        <v>26</v>
      </c>
      <c r="B18" t="s">
        <v>20</v>
      </c>
      <c r="C18" s="10">
        <f t="shared" si="0"/>
        <v>12552.52</v>
      </c>
      <c r="D18" s="10">
        <v>0</v>
      </c>
      <c r="E18" s="10">
        <v>0</v>
      </c>
      <c r="F18" s="10">
        <v>12552.52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</row>
    <row r="19" spans="1:13" ht="12.75">
      <c r="A19" s="3" t="s">
        <v>27</v>
      </c>
      <c r="C19" s="11">
        <f t="shared" si="0"/>
        <v>108004.584</v>
      </c>
      <c r="D19" s="11">
        <f>+D17+D18</f>
        <v>46330.906</v>
      </c>
      <c r="E19" s="11">
        <f aca="true" t="shared" si="5" ref="E19:M19">+E17+E18</f>
        <v>17448.634</v>
      </c>
      <c r="F19" s="11">
        <f t="shared" si="5"/>
        <v>20676.992</v>
      </c>
      <c r="G19" s="11">
        <f t="shared" si="5"/>
        <v>0</v>
      </c>
      <c r="H19" s="11">
        <f t="shared" si="5"/>
        <v>4624.229</v>
      </c>
      <c r="I19" s="11">
        <f t="shared" si="5"/>
        <v>0</v>
      </c>
      <c r="J19" s="11">
        <f t="shared" si="5"/>
        <v>8414.816</v>
      </c>
      <c r="K19" s="11">
        <f t="shared" si="5"/>
        <v>3880.048</v>
      </c>
      <c r="L19" s="11">
        <f t="shared" si="5"/>
        <v>6535.9</v>
      </c>
      <c r="M19" s="11">
        <f t="shared" si="5"/>
        <v>93.059</v>
      </c>
    </row>
    <row r="20" spans="1:13" ht="12.75">
      <c r="A20" t="s">
        <v>28</v>
      </c>
      <c r="B20" t="s">
        <v>17</v>
      </c>
      <c r="C20" s="10">
        <f t="shared" si="0"/>
        <v>47717.988000000005</v>
      </c>
      <c r="D20" s="10">
        <v>26129.152</v>
      </c>
      <c r="E20" s="10">
        <v>9590.357</v>
      </c>
      <c r="F20" s="10">
        <v>3071.518</v>
      </c>
      <c r="G20" s="10">
        <v>0</v>
      </c>
      <c r="H20" s="10">
        <v>3527.216</v>
      </c>
      <c r="I20" s="10">
        <v>0</v>
      </c>
      <c r="J20" s="10">
        <v>787.02</v>
      </c>
      <c r="K20" s="10">
        <v>1938.949</v>
      </c>
      <c r="L20" s="10">
        <v>2661.55</v>
      </c>
      <c r="M20" s="10">
        <v>12.226</v>
      </c>
    </row>
    <row r="21" spans="1:13" ht="12.75">
      <c r="A21" t="s">
        <v>28</v>
      </c>
      <c r="B21" t="s">
        <v>20</v>
      </c>
      <c r="C21" s="10">
        <f t="shared" si="0"/>
        <v>1822.06</v>
      </c>
      <c r="D21" s="10">
        <v>0</v>
      </c>
      <c r="E21" s="10">
        <v>0</v>
      </c>
      <c r="F21" s="10">
        <v>1822.06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</row>
    <row r="22" spans="1:13" ht="12.75">
      <c r="A22" s="3" t="s">
        <v>29</v>
      </c>
      <c r="C22" s="11">
        <f t="shared" si="0"/>
        <v>49540.048</v>
      </c>
      <c r="D22" s="11">
        <f>+D20+D21</f>
        <v>26129.152</v>
      </c>
      <c r="E22" s="11">
        <f aca="true" t="shared" si="6" ref="E22:M22">+E20+E21</f>
        <v>9590.357</v>
      </c>
      <c r="F22" s="11">
        <f t="shared" si="6"/>
        <v>4893.5779999999995</v>
      </c>
      <c r="G22" s="11">
        <f t="shared" si="6"/>
        <v>0</v>
      </c>
      <c r="H22" s="11">
        <f t="shared" si="6"/>
        <v>3527.216</v>
      </c>
      <c r="I22" s="11">
        <f t="shared" si="6"/>
        <v>0</v>
      </c>
      <c r="J22" s="11">
        <f t="shared" si="6"/>
        <v>787.02</v>
      </c>
      <c r="K22" s="11">
        <f t="shared" si="6"/>
        <v>1938.949</v>
      </c>
      <c r="L22" s="11">
        <f t="shared" si="6"/>
        <v>2661.55</v>
      </c>
      <c r="M22" s="11">
        <f t="shared" si="6"/>
        <v>12.226</v>
      </c>
    </row>
    <row r="23" spans="1:13" ht="12.75">
      <c r="A23" t="s">
        <v>30</v>
      </c>
      <c r="B23" t="s">
        <v>17</v>
      </c>
      <c r="C23" s="10">
        <f t="shared" si="0"/>
        <v>212.893</v>
      </c>
      <c r="D23" s="10">
        <v>48.99</v>
      </c>
      <c r="E23" s="10">
        <v>0</v>
      </c>
      <c r="F23" s="10">
        <v>0</v>
      </c>
      <c r="G23" s="10">
        <v>0</v>
      </c>
      <c r="H23" s="10">
        <v>20.82</v>
      </c>
      <c r="I23" s="10">
        <v>0</v>
      </c>
      <c r="J23" s="10">
        <v>0</v>
      </c>
      <c r="K23" s="10">
        <v>46.85</v>
      </c>
      <c r="L23" s="10">
        <v>94.337</v>
      </c>
      <c r="M23" s="10">
        <v>1.896</v>
      </c>
    </row>
    <row r="24" spans="1:13" ht="12.75">
      <c r="A24" s="3" t="s">
        <v>31</v>
      </c>
      <c r="C24" s="11">
        <f t="shared" si="0"/>
        <v>212.893</v>
      </c>
      <c r="D24" s="11">
        <f>+D23</f>
        <v>48.99</v>
      </c>
      <c r="E24" s="11">
        <f aca="true" t="shared" si="7" ref="E24:M24">+E23</f>
        <v>0</v>
      </c>
      <c r="F24" s="11">
        <f t="shared" si="7"/>
        <v>0</v>
      </c>
      <c r="G24" s="11">
        <f t="shared" si="7"/>
        <v>0</v>
      </c>
      <c r="H24" s="11">
        <f t="shared" si="7"/>
        <v>20.82</v>
      </c>
      <c r="I24" s="11">
        <f t="shared" si="7"/>
        <v>0</v>
      </c>
      <c r="J24" s="11">
        <f t="shared" si="7"/>
        <v>0</v>
      </c>
      <c r="K24" s="11">
        <f t="shared" si="7"/>
        <v>46.85</v>
      </c>
      <c r="L24" s="11">
        <f t="shared" si="7"/>
        <v>94.337</v>
      </c>
      <c r="M24" s="11">
        <f t="shared" si="7"/>
        <v>1.896</v>
      </c>
    </row>
    <row r="25" spans="1:13" ht="12.75">
      <c r="A25" t="s">
        <v>32</v>
      </c>
      <c r="B25" t="s">
        <v>17</v>
      </c>
      <c r="C25" s="10">
        <f t="shared" si="0"/>
        <v>93121.012</v>
      </c>
      <c r="D25" s="10">
        <v>46753.336</v>
      </c>
      <c r="E25" s="10">
        <v>18130.849</v>
      </c>
      <c r="F25" s="10">
        <v>4315.551</v>
      </c>
      <c r="G25" s="10">
        <v>0</v>
      </c>
      <c r="H25" s="10">
        <v>5366.741</v>
      </c>
      <c r="I25" s="10">
        <v>0</v>
      </c>
      <c r="J25" s="10">
        <v>10433.388</v>
      </c>
      <c r="K25" s="10">
        <v>3708.617</v>
      </c>
      <c r="L25" s="10">
        <v>4274.581</v>
      </c>
      <c r="M25" s="10">
        <v>137.949</v>
      </c>
    </row>
    <row r="26" spans="1:13" ht="12.75">
      <c r="A26" s="3" t="s">
        <v>33</v>
      </c>
      <c r="C26" s="11">
        <f t="shared" si="0"/>
        <v>93121.012</v>
      </c>
      <c r="D26" s="11">
        <f>+D25</f>
        <v>46753.336</v>
      </c>
      <c r="E26" s="11">
        <f aca="true" t="shared" si="8" ref="E26:M26">+E25</f>
        <v>18130.849</v>
      </c>
      <c r="F26" s="11">
        <f t="shared" si="8"/>
        <v>4315.551</v>
      </c>
      <c r="G26" s="11">
        <f t="shared" si="8"/>
        <v>0</v>
      </c>
      <c r="H26" s="11">
        <f t="shared" si="8"/>
        <v>5366.741</v>
      </c>
      <c r="I26" s="11">
        <f t="shared" si="8"/>
        <v>0</v>
      </c>
      <c r="J26" s="11">
        <f t="shared" si="8"/>
        <v>10433.388</v>
      </c>
      <c r="K26" s="11">
        <f t="shared" si="8"/>
        <v>3708.617</v>
      </c>
      <c r="L26" s="11">
        <f t="shared" si="8"/>
        <v>4274.581</v>
      </c>
      <c r="M26" s="11">
        <f t="shared" si="8"/>
        <v>137.949</v>
      </c>
    </row>
    <row r="27" spans="1:13" ht="12.75">
      <c r="A27" t="s">
        <v>34</v>
      </c>
      <c r="B27" t="s">
        <v>17</v>
      </c>
      <c r="C27" s="10">
        <f t="shared" si="0"/>
        <v>463.6089999999999</v>
      </c>
      <c r="D27" s="10">
        <v>183.234</v>
      </c>
      <c r="E27" s="10">
        <v>11.218</v>
      </c>
      <c r="F27" s="10">
        <v>0</v>
      </c>
      <c r="G27" s="10">
        <v>0</v>
      </c>
      <c r="H27" s="10">
        <v>63.506</v>
      </c>
      <c r="I27" s="10">
        <v>0</v>
      </c>
      <c r="J27" s="10">
        <v>0</v>
      </c>
      <c r="K27" s="10">
        <v>137.366</v>
      </c>
      <c r="L27" s="10">
        <v>65.813</v>
      </c>
      <c r="M27" s="10">
        <v>2.472</v>
      </c>
    </row>
    <row r="28" spans="1:13" ht="12.75">
      <c r="A28" s="3" t="s">
        <v>35</v>
      </c>
      <c r="C28" s="11">
        <f t="shared" si="0"/>
        <v>463.6089999999999</v>
      </c>
      <c r="D28" s="11">
        <f>+D27</f>
        <v>183.234</v>
      </c>
      <c r="E28" s="11">
        <f aca="true" t="shared" si="9" ref="E28:M28">+E27</f>
        <v>11.218</v>
      </c>
      <c r="F28" s="11">
        <f t="shared" si="9"/>
        <v>0</v>
      </c>
      <c r="G28" s="11">
        <f t="shared" si="9"/>
        <v>0</v>
      </c>
      <c r="H28" s="11">
        <f t="shared" si="9"/>
        <v>63.506</v>
      </c>
      <c r="I28" s="11">
        <f t="shared" si="9"/>
        <v>0</v>
      </c>
      <c r="J28" s="11">
        <f t="shared" si="9"/>
        <v>0</v>
      </c>
      <c r="K28" s="11">
        <f t="shared" si="9"/>
        <v>137.366</v>
      </c>
      <c r="L28" s="11">
        <f t="shared" si="9"/>
        <v>65.813</v>
      </c>
      <c r="M28" s="11">
        <f t="shared" si="9"/>
        <v>2.472</v>
      </c>
    </row>
    <row r="29" spans="1:13" ht="12.75">
      <c r="A29" t="s">
        <v>36</v>
      </c>
      <c r="B29" t="s">
        <v>17</v>
      </c>
      <c r="C29" s="10">
        <f t="shared" si="0"/>
        <v>826.624</v>
      </c>
      <c r="D29" s="10">
        <v>463.862</v>
      </c>
      <c r="E29" s="10">
        <v>169.177</v>
      </c>
      <c r="F29" s="10">
        <v>0</v>
      </c>
      <c r="G29" s="10">
        <v>0</v>
      </c>
      <c r="H29" s="10">
        <v>17.833</v>
      </c>
      <c r="I29" s="10">
        <v>0</v>
      </c>
      <c r="J29" s="10">
        <v>0</v>
      </c>
      <c r="K29" s="10">
        <v>175.752</v>
      </c>
      <c r="L29" s="10">
        <v>0</v>
      </c>
      <c r="M29" s="10">
        <v>0</v>
      </c>
    </row>
    <row r="30" spans="1:13" ht="12.75">
      <c r="A30" s="3" t="s">
        <v>37</v>
      </c>
      <c r="C30" s="11">
        <f t="shared" si="0"/>
        <v>826.624</v>
      </c>
      <c r="D30" s="11">
        <f>+D29</f>
        <v>463.862</v>
      </c>
      <c r="E30" s="11">
        <f aca="true" t="shared" si="10" ref="E30:M30">+E29</f>
        <v>169.177</v>
      </c>
      <c r="F30" s="11">
        <f t="shared" si="10"/>
        <v>0</v>
      </c>
      <c r="G30" s="11">
        <f t="shared" si="10"/>
        <v>0</v>
      </c>
      <c r="H30" s="11">
        <f t="shared" si="10"/>
        <v>17.833</v>
      </c>
      <c r="I30" s="11">
        <f t="shared" si="10"/>
        <v>0</v>
      </c>
      <c r="J30" s="11">
        <f t="shared" si="10"/>
        <v>0</v>
      </c>
      <c r="K30" s="11">
        <f t="shared" si="10"/>
        <v>175.752</v>
      </c>
      <c r="L30" s="11">
        <f t="shared" si="10"/>
        <v>0</v>
      </c>
      <c r="M30" s="11">
        <f t="shared" si="10"/>
        <v>0</v>
      </c>
    </row>
    <row r="31" spans="1:13" ht="12.75">
      <c r="A31" t="s">
        <v>38</v>
      </c>
      <c r="B31" t="s">
        <v>17</v>
      </c>
      <c r="C31" s="10">
        <f t="shared" si="0"/>
        <v>5541.053</v>
      </c>
      <c r="D31" s="10">
        <v>1205.985</v>
      </c>
      <c r="E31" s="10">
        <v>993.324</v>
      </c>
      <c r="F31" s="10">
        <v>2237.522</v>
      </c>
      <c r="G31" s="10">
        <v>0</v>
      </c>
      <c r="H31" s="10">
        <v>195.98</v>
      </c>
      <c r="I31" s="10">
        <v>0</v>
      </c>
      <c r="J31" s="10">
        <v>0</v>
      </c>
      <c r="K31" s="10">
        <v>283.961</v>
      </c>
      <c r="L31" s="10">
        <v>619.77</v>
      </c>
      <c r="M31" s="10">
        <v>4.511</v>
      </c>
    </row>
    <row r="32" spans="1:13" ht="12.75">
      <c r="A32" s="3" t="s">
        <v>39</v>
      </c>
      <c r="C32" s="11">
        <f t="shared" si="0"/>
        <v>5541.053</v>
      </c>
      <c r="D32" s="11">
        <f>+D31</f>
        <v>1205.985</v>
      </c>
      <c r="E32" s="11">
        <f aca="true" t="shared" si="11" ref="E32:M32">+E31</f>
        <v>993.324</v>
      </c>
      <c r="F32" s="11">
        <f t="shared" si="11"/>
        <v>2237.522</v>
      </c>
      <c r="G32" s="11">
        <f t="shared" si="11"/>
        <v>0</v>
      </c>
      <c r="H32" s="11">
        <f t="shared" si="11"/>
        <v>195.98</v>
      </c>
      <c r="I32" s="11">
        <f t="shared" si="11"/>
        <v>0</v>
      </c>
      <c r="J32" s="11">
        <f t="shared" si="11"/>
        <v>0</v>
      </c>
      <c r="K32" s="11">
        <f t="shared" si="11"/>
        <v>283.961</v>
      </c>
      <c r="L32" s="11">
        <f t="shared" si="11"/>
        <v>619.77</v>
      </c>
      <c r="M32" s="11">
        <f t="shared" si="11"/>
        <v>4.511</v>
      </c>
    </row>
    <row r="33" spans="1:13" ht="12.75">
      <c r="A33" t="s">
        <v>40</v>
      </c>
      <c r="B33" t="s">
        <v>17</v>
      </c>
      <c r="C33" s="10">
        <f t="shared" si="0"/>
        <v>12610.259</v>
      </c>
      <c r="D33" s="10">
        <v>7811.31</v>
      </c>
      <c r="E33" s="10">
        <v>2234.347</v>
      </c>
      <c r="F33" s="10">
        <v>19.164</v>
      </c>
      <c r="G33" s="10">
        <v>0</v>
      </c>
      <c r="H33" s="10">
        <v>920.394</v>
      </c>
      <c r="I33" s="10">
        <v>0</v>
      </c>
      <c r="J33" s="10">
        <v>0</v>
      </c>
      <c r="K33" s="10">
        <v>1154.183</v>
      </c>
      <c r="L33" s="10">
        <v>426.524</v>
      </c>
      <c r="M33" s="10">
        <v>44.337</v>
      </c>
    </row>
    <row r="34" spans="1:13" ht="12.75">
      <c r="A34" s="3" t="s">
        <v>41</v>
      </c>
      <c r="C34" s="11">
        <f t="shared" si="0"/>
        <v>12610.259</v>
      </c>
      <c r="D34" s="11">
        <f>+D33</f>
        <v>7811.31</v>
      </c>
      <c r="E34" s="11">
        <f aca="true" t="shared" si="12" ref="E34:M34">+E33</f>
        <v>2234.347</v>
      </c>
      <c r="F34" s="11">
        <f t="shared" si="12"/>
        <v>19.164</v>
      </c>
      <c r="G34" s="11">
        <f t="shared" si="12"/>
        <v>0</v>
      </c>
      <c r="H34" s="11">
        <f t="shared" si="12"/>
        <v>920.394</v>
      </c>
      <c r="I34" s="11">
        <f t="shared" si="12"/>
        <v>0</v>
      </c>
      <c r="J34" s="11">
        <f t="shared" si="12"/>
        <v>0</v>
      </c>
      <c r="K34" s="11">
        <f t="shared" si="12"/>
        <v>1154.183</v>
      </c>
      <c r="L34" s="11">
        <f t="shared" si="12"/>
        <v>426.524</v>
      </c>
      <c r="M34" s="11">
        <f t="shared" si="12"/>
        <v>44.337</v>
      </c>
    </row>
    <row r="35" spans="3:13" ht="12.75"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ht="12.75">
      <c r="A36" s="3" t="s">
        <v>42</v>
      </c>
      <c r="C36" s="11">
        <f>SUM(D36:M36)</f>
        <v>662667.1379999999</v>
      </c>
      <c r="D36" s="11">
        <f>+D7+D9+D12+D15+D17+D20+D23+D25+D27+D29+D31+D33</f>
        <v>329418.608</v>
      </c>
      <c r="E36" s="11">
        <f aca="true" t="shared" si="13" ref="E36:M36">+E7+E9+E12+E15+E17+E20+E23+E25+E27+E29+E31+E33</f>
        <v>145846.237</v>
      </c>
      <c r="F36" s="11">
        <f t="shared" si="13"/>
        <v>35562.561</v>
      </c>
      <c r="G36" s="11">
        <f t="shared" si="13"/>
        <v>0</v>
      </c>
      <c r="H36" s="11">
        <f t="shared" si="13"/>
        <v>37400.585</v>
      </c>
      <c r="I36" s="11">
        <f t="shared" si="13"/>
        <v>0</v>
      </c>
      <c r="J36" s="11">
        <f t="shared" si="13"/>
        <v>38225.94</v>
      </c>
      <c r="K36" s="11">
        <f t="shared" si="13"/>
        <v>30047.68</v>
      </c>
      <c r="L36" s="11">
        <f t="shared" si="13"/>
        <v>45009.407</v>
      </c>
      <c r="M36" s="11">
        <f t="shared" si="13"/>
        <v>1156.1199999999997</v>
      </c>
    </row>
    <row r="37" spans="1:13" ht="12.75">
      <c r="A37" s="3" t="s">
        <v>43</v>
      </c>
      <c r="C37" s="11">
        <f>SUM(D37:M37)</f>
        <v>178987.32999999996</v>
      </c>
      <c r="D37" s="11">
        <f>+D10+D13+D18+D21</f>
        <v>0</v>
      </c>
      <c r="E37" s="11">
        <f aca="true" t="shared" si="14" ref="E37:M37">+E10+E13+E18+E21</f>
        <v>2712.83</v>
      </c>
      <c r="F37" s="11">
        <f t="shared" si="14"/>
        <v>176274.49999999997</v>
      </c>
      <c r="G37" s="11">
        <f t="shared" si="14"/>
        <v>0</v>
      </c>
      <c r="H37" s="11">
        <f t="shared" si="14"/>
        <v>0</v>
      </c>
      <c r="I37" s="11">
        <f t="shared" si="14"/>
        <v>0</v>
      </c>
      <c r="J37" s="11">
        <f t="shared" si="14"/>
        <v>0</v>
      </c>
      <c r="K37" s="11">
        <f t="shared" si="14"/>
        <v>0</v>
      </c>
      <c r="L37" s="11">
        <f t="shared" si="14"/>
        <v>0</v>
      </c>
      <c r="M37" s="11">
        <f t="shared" si="14"/>
        <v>0</v>
      </c>
    </row>
    <row r="38" spans="1:13" ht="12.75">
      <c r="A38" s="3" t="s">
        <v>44</v>
      </c>
      <c r="C38" s="11">
        <v>1830.3485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1">
        <v>1830.3485</v>
      </c>
      <c r="M38" s="12">
        <v>0</v>
      </c>
    </row>
    <row r="39" spans="1:13" ht="12.75">
      <c r="A39" s="3" t="s">
        <v>45</v>
      </c>
      <c r="C39" s="11">
        <f>SUM(D39:M39)</f>
        <v>843484.8165</v>
      </c>
      <c r="D39" s="11">
        <f>+D36+D37+D38</f>
        <v>329418.608</v>
      </c>
      <c r="E39" s="11">
        <f aca="true" t="shared" si="15" ref="E39:M39">+E36+E37+E38</f>
        <v>148559.06699999998</v>
      </c>
      <c r="F39" s="11">
        <f t="shared" si="15"/>
        <v>211837.061</v>
      </c>
      <c r="G39" s="11">
        <f t="shared" si="15"/>
        <v>0</v>
      </c>
      <c r="H39" s="11">
        <f t="shared" si="15"/>
        <v>37400.585</v>
      </c>
      <c r="I39" s="11">
        <f t="shared" si="15"/>
        <v>0</v>
      </c>
      <c r="J39" s="11">
        <f t="shared" si="15"/>
        <v>38225.94</v>
      </c>
      <c r="K39" s="11">
        <f t="shared" si="15"/>
        <v>30047.68</v>
      </c>
      <c r="L39" s="11">
        <f t="shared" si="15"/>
        <v>46839.7555</v>
      </c>
      <c r="M39" s="11">
        <f t="shared" si="15"/>
        <v>1156.1199999999997</v>
      </c>
    </row>
    <row r="40" spans="3:13" ht="12.75"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ht="12.75">
      <c r="A41" s="3" t="s">
        <v>46</v>
      </c>
    </row>
  </sheetData>
  <printOptions/>
  <pageMargins left="0.75" right="0.75" top="1" bottom="1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tabSelected="1" workbookViewId="0" topLeftCell="A11">
      <selection activeCell="C37" sqref="C37"/>
    </sheetView>
  </sheetViews>
  <sheetFormatPr defaultColWidth="11.421875" defaultRowHeight="12.75"/>
  <cols>
    <col min="1" max="1" width="28.57421875" style="0" customWidth="1"/>
    <col min="2" max="2" width="10.7109375" style="0" customWidth="1"/>
    <col min="3" max="3" width="14.7109375" style="0" customWidth="1"/>
  </cols>
  <sheetData>
    <row r="1" spans="1:3" ht="12.75">
      <c r="A1" s="3" t="s">
        <v>48</v>
      </c>
      <c r="C1" s="4"/>
    </row>
    <row r="2" spans="1:3" ht="12.75">
      <c r="A2" s="1" t="s">
        <v>0</v>
      </c>
      <c r="C2" s="4"/>
    </row>
    <row r="3" spans="1:3" ht="12.75">
      <c r="A3" s="3"/>
      <c r="C3" s="4"/>
    </row>
    <row r="4" spans="1:3" ht="12.75">
      <c r="A4" s="3" t="s">
        <v>47</v>
      </c>
      <c r="C4" s="4"/>
    </row>
    <row r="5" ht="12.75">
      <c r="C5" s="4"/>
    </row>
    <row r="6" spans="1:13" ht="12.75">
      <c r="A6" s="3" t="s">
        <v>3</v>
      </c>
      <c r="B6" s="3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5" t="s">
        <v>10</v>
      </c>
      <c r="I6" s="5" t="s">
        <v>11</v>
      </c>
      <c r="J6" s="5" t="s">
        <v>12</v>
      </c>
      <c r="K6" s="5" t="s">
        <v>13</v>
      </c>
      <c r="L6" s="5" t="s">
        <v>14</v>
      </c>
      <c r="M6" s="5" t="s">
        <v>15</v>
      </c>
    </row>
    <row r="7" spans="1:13" ht="12.75">
      <c r="A7" t="s">
        <v>16</v>
      </c>
      <c r="B7" t="s">
        <v>17</v>
      </c>
      <c r="C7" s="10">
        <f>SUM(D7:M7)</f>
        <v>3573</v>
      </c>
      <c r="D7" s="10">
        <v>2776</v>
      </c>
      <c r="E7" s="10">
        <v>115</v>
      </c>
      <c r="F7" s="10">
        <v>2</v>
      </c>
      <c r="G7" s="10">
        <v>0</v>
      </c>
      <c r="H7" s="10">
        <v>15</v>
      </c>
      <c r="I7" s="10">
        <v>0</v>
      </c>
      <c r="J7" s="10">
        <v>0</v>
      </c>
      <c r="K7" s="10">
        <v>150</v>
      </c>
      <c r="L7" s="10">
        <v>510</v>
      </c>
      <c r="M7" s="10">
        <v>5</v>
      </c>
    </row>
    <row r="8" spans="1:13" ht="12.75">
      <c r="A8" s="3" t="s">
        <v>18</v>
      </c>
      <c r="C8" s="11">
        <f aca="true" t="shared" si="0" ref="C8:C34">SUM(D8:M8)</f>
        <v>3573</v>
      </c>
      <c r="D8" s="11">
        <f>+D7</f>
        <v>2776</v>
      </c>
      <c r="E8" s="11">
        <f aca="true" t="shared" si="1" ref="E8:M8">+E7</f>
        <v>115</v>
      </c>
      <c r="F8" s="11">
        <f t="shared" si="1"/>
        <v>2</v>
      </c>
      <c r="G8" s="11">
        <f t="shared" si="1"/>
        <v>0</v>
      </c>
      <c r="H8" s="11">
        <f t="shared" si="1"/>
        <v>15</v>
      </c>
      <c r="I8" s="11">
        <f t="shared" si="1"/>
        <v>0</v>
      </c>
      <c r="J8" s="11">
        <f t="shared" si="1"/>
        <v>0</v>
      </c>
      <c r="K8" s="11">
        <f t="shared" si="1"/>
        <v>150</v>
      </c>
      <c r="L8" s="11">
        <f t="shared" si="1"/>
        <v>510</v>
      </c>
      <c r="M8" s="11">
        <f t="shared" si="1"/>
        <v>5</v>
      </c>
    </row>
    <row r="9" spans="1:13" ht="12.75">
      <c r="A9" t="s">
        <v>19</v>
      </c>
      <c r="B9" t="s">
        <v>17</v>
      </c>
      <c r="C9" s="10">
        <f t="shared" si="0"/>
        <v>75127</v>
      </c>
      <c r="D9" s="10">
        <v>63567</v>
      </c>
      <c r="E9" s="10">
        <v>6130</v>
      </c>
      <c r="F9" s="10">
        <v>19</v>
      </c>
      <c r="G9" s="10">
        <v>0</v>
      </c>
      <c r="H9" s="10">
        <v>5</v>
      </c>
      <c r="I9" s="10">
        <v>0</v>
      </c>
      <c r="J9" s="10">
        <v>2</v>
      </c>
      <c r="K9" s="10">
        <v>874</v>
      </c>
      <c r="L9" s="10">
        <v>4523</v>
      </c>
      <c r="M9" s="10">
        <v>7</v>
      </c>
    </row>
    <row r="10" spans="1:13" ht="12.75">
      <c r="A10" t="s">
        <v>19</v>
      </c>
      <c r="B10" t="s">
        <v>20</v>
      </c>
      <c r="C10" s="10">
        <f t="shared" si="0"/>
        <v>4</v>
      </c>
      <c r="D10" s="10">
        <v>0</v>
      </c>
      <c r="E10" s="10">
        <v>2</v>
      </c>
      <c r="F10" s="10">
        <v>2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</row>
    <row r="11" spans="1:13" ht="12.75">
      <c r="A11" s="3" t="s">
        <v>21</v>
      </c>
      <c r="C11" s="11">
        <f t="shared" si="0"/>
        <v>75131</v>
      </c>
      <c r="D11" s="11">
        <f>+D9+D10</f>
        <v>63567</v>
      </c>
      <c r="E11" s="11">
        <f aca="true" t="shared" si="2" ref="E11:M11">+E9+E10</f>
        <v>6132</v>
      </c>
      <c r="F11" s="11">
        <f t="shared" si="2"/>
        <v>21</v>
      </c>
      <c r="G11" s="11">
        <f t="shared" si="2"/>
        <v>0</v>
      </c>
      <c r="H11" s="11">
        <f t="shared" si="2"/>
        <v>5</v>
      </c>
      <c r="I11" s="11">
        <f t="shared" si="2"/>
        <v>0</v>
      </c>
      <c r="J11" s="11">
        <f t="shared" si="2"/>
        <v>2</v>
      </c>
      <c r="K11" s="11">
        <f t="shared" si="2"/>
        <v>874</v>
      </c>
      <c r="L11" s="11">
        <f t="shared" si="2"/>
        <v>4523</v>
      </c>
      <c r="M11" s="11">
        <f t="shared" si="2"/>
        <v>7</v>
      </c>
    </row>
    <row r="12" spans="1:13" ht="12.75">
      <c r="A12" t="s">
        <v>22</v>
      </c>
      <c r="B12" t="s">
        <v>17</v>
      </c>
      <c r="C12" s="10">
        <f t="shared" si="0"/>
        <v>22212</v>
      </c>
      <c r="D12" s="10">
        <v>16293</v>
      </c>
      <c r="E12" s="10">
        <v>1327</v>
      </c>
      <c r="F12" s="10">
        <v>30</v>
      </c>
      <c r="G12" s="10">
        <v>0</v>
      </c>
      <c r="H12" s="10">
        <v>9</v>
      </c>
      <c r="I12" s="10">
        <v>0</v>
      </c>
      <c r="J12" s="10">
        <v>258</v>
      </c>
      <c r="K12" s="10">
        <v>409</v>
      </c>
      <c r="L12" s="10">
        <v>3876</v>
      </c>
      <c r="M12" s="10">
        <v>10</v>
      </c>
    </row>
    <row r="13" spans="1:13" ht="12.75">
      <c r="A13" t="s">
        <v>22</v>
      </c>
      <c r="B13" t="s">
        <v>20</v>
      </c>
      <c r="C13" s="10">
        <f t="shared" si="0"/>
        <v>1</v>
      </c>
      <c r="D13" s="10">
        <v>0</v>
      </c>
      <c r="E13" s="10">
        <v>0</v>
      </c>
      <c r="F13" s="10">
        <v>1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</row>
    <row r="14" spans="1:13" ht="12.75">
      <c r="A14" s="3" t="s">
        <v>23</v>
      </c>
      <c r="C14" s="11">
        <f t="shared" si="0"/>
        <v>22213</v>
      </c>
      <c r="D14" s="11">
        <f>+D12+D13</f>
        <v>16293</v>
      </c>
      <c r="E14" s="11">
        <f aca="true" t="shared" si="3" ref="E14:M14">+E12+E13</f>
        <v>1327</v>
      </c>
      <c r="F14" s="11">
        <f t="shared" si="3"/>
        <v>31</v>
      </c>
      <c r="G14" s="11">
        <f t="shared" si="3"/>
        <v>0</v>
      </c>
      <c r="H14" s="11">
        <f t="shared" si="3"/>
        <v>9</v>
      </c>
      <c r="I14" s="11">
        <f t="shared" si="3"/>
        <v>0</v>
      </c>
      <c r="J14" s="11">
        <f t="shared" si="3"/>
        <v>258</v>
      </c>
      <c r="K14" s="11">
        <f t="shared" si="3"/>
        <v>409</v>
      </c>
      <c r="L14" s="11">
        <f t="shared" si="3"/>
        <v>3876</v>
      </c>
      <c r="M14" s="11">
        <f t="shared" si="3"/>
        <v>10</v>
      </c>
    </row>
    <row r="15" spans="1:13" ht="12.75">
      <c r="A15" t="s">
        <v>24</v>
      </c>
      <c r="B15" t="s">
        <v>17</v>
      </c>
      <c r="C15" s="10">
        <f t="shared" si="0"/>
        <v>8225</v>
      </c>
      <c r="D15" s="10">
        <v>7068</v>
      </c>
      <c r="E15" s="10">
        <v>387</v>
      </c>
      <c r="F15" s="10">
        <v>1</v>
      </c>
      <c r="G15" s="10">
        <v>0</v>
      </c>
      <c r="H15" s="10">
        <v>6</v>
      </c>
      <c r="I15" s="10">
        <v>0</v>
      </c>
      <c r="J15" s="10">
        <v>0</v>
      </c>
      <c r="K15" s="10">
        <v>293</v>
      </c>
      <c r="L15" s="10">
        <v>462</v>
      </c>
      <c r="M15" s="10">
        <v>8</v>
      </c>
    </row>
    <row r="16" spans="1:13" ht="12.75">
      <c r="A16" s="3" t="s">
        <v>25</v>
      </c>
      <c r="C16" s="11">
        <f t="shared" si="0"/>
        <v>8225</v>
      </c>
      <c r="D16" s="11">
        <f>+D15</f>
        <v>7068</v>
      </c>
      <c r="E16" s="11">
        <f aca="true" t="shared" si="4" ref="E16:M16">+E15</f>
        <v>387</v>
      </c>
      <c r="F16" s="11">
        <f t="shared" si="4"/>
        <v>1</v>
      </c>
      <c r="G16" s="11">
        <f t="shared" si="4"/>
        <v>0</v>
      </c>
      <c r="H16" s="11">
        <f t="shared" si="4"/>
        <v>6</v>
      </c>
      <c r="I16" s="11">
        <f t="shared" si="4"/>
        <v>0</v>
      </c>
      <c r="J16" s="11">
        <f t="shared" si="4"/>
        <v>0</v>
      </c>
      <c r="K16" s="11">
        <f t="shared" si="4"/>
        <v>293</v>
      </c>
      <c r="L16" s="11">
        <f t="shared" si="4"/>
        <v>462</v>
      </c>
      <c r="M16" s="11">
        <f t="shared" si="4"/>
        <v>8</v>
      </c>
    </row>
    <row r="17" spans="1:13" ht="12" customHeight="1">
      <c r="A17" t="s">
        <v>26</v>
      </c>
      <c r="B17" t="s">
        <v>17</v>
      </c>
      <c r="C17" s="10">
        <f t="shared" si="0"/>
        <v>21219</v>
      </c>
      <c r="D17" s="10">
        <v>16992</v>
      </c>
      <c r="E17" s="10">
        <v>1581</v>
      </c>
      <c r="F17" s="10">
        <v>16</v>
      </c>
      <c r="G17" s="10">
        <v>0</v>
      </c>
      <c r="H17" s="10">
        <v>8</v>
      </c>
      <c r="I17" s="10">
        <v>0</v>
      </c>
      <c r="J17" s="10">
        <v>45</v>
      </c>
      <c r="K17" s="10">
        <v>407</v>
      </c>
      <c r="L17" s="10">
        <v>2160</v>
      </c>
      <c r="M17" s="10">
        <v>10</v>
      </c>
    </row>
    <row r="18" spans="1:13" ht="12" customHeight="1">
      <c r="A18" t="s">
        <v>26</v>
      </c>
      <c r="B18" t="s">
        <v>20</v>
      </c>
      <c r="C18" s="10">
        <f t="shared" si="0"/>
        <v>1</v>
      </c>
      <c r="D18" s="10">
        <v>0</v>
      </c>
      <c r="E18" s="10">
        <v>0</v>
      </c>
      <c r="F18" s="10">
        <v>1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</row>
    <row r="19" spans="1:13" ht="12" customHeight="1">
      <c r="A19" s="3" t="s">
        <v>27</v>
      </c>
      <c r="C19" s="11">
        <f t="shared" si="0"/>
        <v>21220</v>
      </c>
      <c r="D19" s="11">
        <f>+D17+D18</f>
        <v>16992</v>
      </c>
      <c r="E19" s="11">
        <f aca="true" t="shared" si="5" ref="E19:M19">+E17+E18</f>
        <v>1581</v>
      </c>
      <c r="F19" s="11">
        <f t="shared" si="5"/>
        <v>17</v>
      </c>
      <c r="G19" s="11">
        <f t="shared" si="5"/>
        <v>0</v>
      </c>
      <c r="H19" s="11">
        <f t="shared" si="5"/>
        <v>8</v>
      </c>
      <c r="I19" s="11">
        <f t="shared" si="5"/>
        <v>0</v>
      </c>
      <c r="J19" s="11">
        <f t="shared" si="5"/>
        <v>45</v>
      </c>
      <c r="K19" s="11">
        <f t="shared" si="5"/>
        <v>407</v>
      </c>
      <c r="L19" s="11">
        <f t="shared" si="5"/>
        <v>2160</v>
      </c>
      <c r="M19" s="11">
        <f t="shared" si="5"/>
        <v>10</v>
      </c>
    </row>
    <row r="20" spans="1:13" ht="12.75">
      <c r="A20" t="s">
        <v>28</v>
      </c>
      <c r="B20" t="s">
        <v>17</v>
      </c>
      <c r="C20" s="10">
        <f t="shared" si="0"/>
        <v>12978</v>
      </c>
      <c r="D20" s="10">
        <v>11191</v>
      </c>
      <c r="E20" s="10">
        <v>685</v>
      </c>
      <c r="F20" s="10">
        <v>11</v>
      </c>
      <c r="G20" s="10">
        <v>0</v>
      </c>
      <c r="H20" s="10">
        <v>1</v>
      </c>
      <c r="I20" s="10">
        <v>0</v>
      </c>
      <c r="J20" s="10">
        <v>16</v>
      </c>
      <c r="K20" s="10">
        <v>156</v>
      </c>
      <c r="L20" s="10">
        <v>917</v>
      </c>
      <c r="M20" s="10">
        <v>1</v>
      </c>
    </row>
    <row r="21" spans="1:13" ht="12.75">
      <c r="A21" t="s">
        <v>28</v>
      </c>
      <c r="B21" t="s">
        <v>20</v>
      </c>
      <c r="C21" s="10">
        <f t="shared" si="0"/>
        <v>2</v>
      </c>
      <c r="D21" s="10">
        <v>0</v>
      </c>
      <c r="E21" s="10">
        <v>0</v>
      </c>
      <c r="F21" s="10">
        <v>2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</row>
    <row r="22" spans="1:13" ht="12.75">
      <c r="A22" s="3" t="s">
        <v>29</v>
      </c>
      <c r="C22" s="11">
        <f t="shared" si="0"/>
        <v>12980</v>
      </c>
      <c r="D22" s="11">
        <f>+D20+D21</f>
        <v>11191</v>
      </c>
      <c r="E22" s="11">
        <f aca="true" t="shared" si="6" ref="E22:M22">+E20+E21</f>
        <v>685</v>
      </c>
      <c r="F22" s="11">
        <f t="shared" si="6"/>
        <v>13</v>
      </c>
      <c r="G22" s="11">
        <f t="shared" si="6"/>
        <v>0</v>
      </c>
      <c r="H22" s="11">
        <f t="shared" si="6"/>
        <v>1</v>
      </c>
      <c r="I22" s="11">
        <f t="shared" si="6"/>
        <v>0</v>
      </c>
      <c r="J22" s="11">
        <f t="shared" si="6"/>
        <v>16</v>
      </c>
      <c r="K22" s="11">
        <f t="shared" si="6"/>
        <v>156</v>
      </c>
      <c r="L22" s="11">
        <f t="shared" si="6"/>
        <v>917</v>
      </c>
      <c r="M22" s="11">
        <f t="shared" si="6"/>
        <v>1</v>
      </c>
    </row>
    <row r="23" spans="1:13" ht="12.75">
      <c r="A23" t="s">
        <v>30</v>
      </c>
      <c r="B23" t="s">
        <v>17</v>
      </c>
      <c r="C23" s="10">
        <f t="shared" si="0"/>
        <v>235</v>
      </c>
      <c r="D23" s="10">
        <v>49</v>
      </c>
      <c r="E23" s="10">
        <v>0</v>
      </c>
      <c r="F23" s="10">
        <v>0</v>
      </c>
      <c r="G23" s="10">
        <v>0</v>
      </c>
      <c r="H23" s="10">
        <v>1</v>
      </c>
      <c r="I23" s="10">
        <v>0</v>
      </c>
      <c r="J23" s="10">
        <v>0</v>
      </c>
      <c r="K23" s="10">
        <v>31</v>
      </c>
      <c r="L23" s="10">
        <v>153</v>
      </c>
      <c r="M23" s="10">
        <v>1</v>
      </c>
    </row>
    <row r="24" spans="1:13" ht="12.75">
      <c r="A24" s="3" t="s">
        <v>31</v>
      </c>
      <c r="C24" s="11">
        <f t="shared" si="0"/>
        <v>235</v>
      </c>
      <c r="D24" s="11">
        <f>+D23</f>
        <v>49</v>
      </c>
      <c r="E24" s="11">
        <f aca="true" t="shared" si="7" ref="E24:M24">+E23</f>
        <v>0</v>
      </c>
      <c r="F24" s="11">
        <f t="shared" si="7"/>
        <v>0</v>
      </c>
      <c r="G24" s="11">
        <f t="shared" si="7"/>
        <v>0</v>
      </c>
      <c r="H24" s="11">
        <f t="shared" si="7"/>
        <v>1</v>
      </c>
      <c r="I24" s="11">
        <f t="shared" si="7"/>
        <v>0</v>
      </c>
      <c r="J24" s="11">
        <f t="shared" si="7"/>
        <v>0</v>
      </c>
      <c r="K24" s="11">
        <f t="shared" si="7"/>
        <v>31</v>
      </c>
      <c r="L24" s="11">
        <f t="shared" si="7"/>
        <v>153</v>
      </c>
      <c r="M24" s="11">
        <f t="shared" si="7"/>
        <v>1</v>
      </c>
    </row>
    <row r="25" spans="1:13" ht="12.75">
      <c r="A25" t="s">
        <v>32</v>
      </c>
      <c r="B25" t="s">
        <v>17</v>
      </c>
      <c r="C25" s="10">
        <f t="shared" si="0"/>
        <v>23161</v>
      </c>
      <c r="D25" s="10">
        <v>19846</v>
      </c>
      <c r="E25" s="10">
        <v>1351</v>
      </c>
      <c r="F25" s="10">
        <v>20</v>
      </c>
      <c r="G25" s="10">
        <v>0</v>
      </c>
      <c r="H25" s="10">
        <v>13</v>
      </c>
      <c r="I25" s="10">
        <v>0</v>
      </c>
      <c r="J25" s="10">
        <v>73</v>
      </c>
      <c r="K25" s="10">
        <v>416</v>
      </c>
      <c r="L25" s="10">
        <v>1432</v>
      </c>
      <c r="M25" s="10">
        <v>10</v>
      </c>
    </row>
    <row r="26" spans="1:13" ht="12.75">
      <c r="A26" s="3" t="s">
        <v>33</v>
      </c>
      <c r="C26" s="11">
        <f t="shared" si="0"/>
        <v>23161</v>
      </c>
      <c r="D26" s="11">
        <f>+D25</f>
        <v>19846</v>
      </c>
      <c r="E26" s="11">
        <f aca="true" t="shared" si="8" ref="E26:M26">+E25</f>
        <v>1351</v>
      </c>
      <c r="F26" s="11">
        <f t="shared" si="8"/>
        <v>20</v>
      </c>
      <c r="G26" s="11">
        <f t="shared" si="8"/>
        <v>0</v>
      </c>
      <c r="H26" s="11">
        <f t="shared" si="8"/>
        <v>13</v>
      </c>
      <c r="I26" s="11">
        <f t="shared" si="8"/>
        <v>0</v>
      </c>
      <c r="J26" s="11">
        <f t="shared" si="8"/>
        <v>73</v>
      </c>
      <c r="K26" s="11">
        <f t="shared" si="8"/>
        <v>416</v>
      </c>
      <c r="L26" s="11">
        <f t="shared" si="8"/>
        <v>1432</v>
      </c>
      <c r="M26" s="11">
        <f t="shared" si="8"/>
        <v>10</v>
      </c>
    </row>
    <row r="27" spans="1:13" ht="12.75">
      <c r="A27" t="s">
        <v>34</v>
      </c>
      <c r="B27" t="s">
        <v>17</v>
      </c>
      <c r="C27" s="10">
        <f t="shared" si="0"/>
        <v>414</v>
      </c>
      <c r="D27" s="10">
        <v>221</v>
      </c>
      <c r="E27" s="10">
        <v>4</v>
      </c>
      <c r="F27" s="10">
        <v>0</v>
      </c>
      <c r="G27" s="10">
        <v>0</v>
      </c>
      <c r="H27" s="10">
        <v>7</v>
      </c>
      <c r="I27" s="10">
        <v>0</v>
      </c>
      <c r="J27" s="10">
        <v>0</v>
      </c>
      <c r="K27" s="10">
        <v>54</v>
      </c>
      <c r="L27" s="10">
        <v>126</v>
      </c>
      <c r="M27" s="10">
        <v>2</v>
      </c>
    </row>
    <row r="28" spans="1:13" ht="12.75">
      <c r="A28" s="3" t="s">
        <v>35</v>
      </c>
      <c r="C28" s="11">
        <f t="shared" si="0"/>
        <v>414</v>
      </c>
      <c r="D28" s="11">
        <f>+D27</f>
        <v>221</v>
      </c>
      <c r="E28" s="11">
        <f aca="true" t="shared" si="9" ref="E28:M28">+E27</f>
        <v>4</v>
      </c>
      <c r="F28" s="11">
        <f t="shared" si="9"/>
        <v>0</v>
      </c>
      <c r="G28" s="11">
        <f t="shared" si="9"/>
        <v>0</v>
      </c>
      <c r="H28" s="11">
        <f t="shared" si="9"/>
        <v>7</v>
      </c>
      <c r="I28" s="11">
        <f t="shared" si="9"/>
        <v>0</v>
      </c>
      <c r="J28" s="11">
        <f t="shared" si="9"/>
        <v>0</v>
      </c>
      <c r="K28" s="11">
        <f t="shared" si="9"/>
        <v>54</v>
      </c>
      <c r="L28" s="11">
        <f t="shared" si="9"/>
        <v>126</v>
      </c>
      <c r="M28" s="11">
        <f t="shared" si="9"/>
        <v>2</v>
      </c>
    </row>
    <row r="29" spans="1:13" ht="12.75">
      <c r="A29" t="s">
        <v>36</v>
      </c>
      <c r="B29" t="s">
        <v>17</v>
      </c>
      <c r="C29" s="10">
        <f t="shared" si="0"/>
        <v>331</v>
      </c>
      <c r="D29" s="10">
        <v>298</v>
      </c>
      <c r="E29" s="10">
        <v>6</v>
      </c>
      <c r="F29" s="10">
        <v>0</v>
      </c>
      <c r="G29" s="10">
        <v>0</v>
      </c>
      <c r="H29" s="10">
        <v>1</v>
      </c>
      <c r="I29" s="10">
        <v>0</v>
      </c>
      <c r="J29" s="10">
        <v>0</v>
      </c>
      <c r="K29" s="10">
        <v>26</v>
      </c>
      <c r="L29" s="10">
        <v>0</v>
      </c>
      <c r="M29" s="10">
        <v>0</v>
      </c>
    </row>
    <row r="30" spans="1:13" ht="12.75">
      <c r="A30" s="3" t="s">
        <v>37</v>
      </c>
      <c r="C30" s="11">
        <f t="shared" si="0"/>
        <v>331</v>
      </c>
      <c r="D30" s="11">
        <f>+D29</f>
        <v>298</v>
      </c>
      <c r="E30" s="11">
        <f aca="true" t="shared" si="10" ref="E30:M30">+E29</f>
        <v>6</v>
      </c>
      <c r="F30" s="11">
        <f t="shared" si="10"/>
        <v>0</v>
      </c>
      <c r="G30" s="11">
        <f t="shared" si="10"/>
        <v>0</v>
      </c>
      <c r="H30" s="11">
        <f t="shared" si="10"/>
        <v>1</v>
      </c>
      <c r="I30" s="11">
        <f t="shared" si="10"/>
        <v>0</v>
      </c>
      <c r="J30" s="11">
        <f t="shared" si="10"/>
        <v>0</v>
      </c>
      <c r="K30" s="11">
        <f t="shared" si="10"/>
        <v>26</v>
      </c>
      <c r="L30" s="11">
        <f t="shared" si="10"/>
        <v>0</v>
      </c>
      <c r="M30" s="11">
        <f t="shared" si="10"/>
        <v>0</v>
      </c>
    </row>
    <row r="31" spans="1:13" ht="12.75">
      <c r="A31" t="s">
        <v>38</v>
      </c>
      <c r="B31" t="s">
        <v>17</v>
      </c>
      <c r="C31" s="10">
        <f t="shared" si="0"/>
        <v>1194</v>
      </c>
      <c r="D31" s="10">
        <v>816</v>
      </c>
      <c r="E31" s="10">
        <v>82</v>
      </c>
      <c r="F31" s="10">
        <v>2</v>
      </c>
      <c r="G31" s="10">
        <v>0</v>
      </c>
      <c r="H31" s="10">
        <v>3</v>
      </c>
      <c r="I31" s="10">
        <v>0</v>
      </c>
      <c r="J31" s="10">
        <v>0</v>
      </c>
      <c r="K31" s="10">
        <v>77</v>
      </c>
      <c r="L31" s="10">
        <v>210</v>
      </c>
      <c r="M31" s="10">
        <v>4</v>
      </c>
    </row>
    <row r="32" spans="1:13" ht="12.75">
      <c r="A32" s="3" t="s">
        <v>39</v>
      </c>
      <c r="C32" s="11">
        <f t="shared" si="0"/>
        <v>1194</v>
      </c>
      <c r="D32" s="11">
        <f>+D31</f>
        <v>816</v>
      </c>
      <c r="E32" s="11">
        <f aca="true" t="shared" si="11" ref="E32:M32">+E31</f>
        <v>82</v>
      </c>
      <c r="F32" s="11">
        <f t="shared" si="11"/>
        <v>2</v>
      </c>
      <c r="G32" s="11">
        <f t="shared" si="11"/>
        <v>0</v>
      </c>
      <c r="H32" s="11">
        <f t="shared" si="11"/>
        <v>3</v>
      </c>
      <c r="I32" s="11">
        <f t="shared" si="11"/>
        <v>0</v>
      </c>
      <c r="J32" s="11">
        <f t="shared" si="11"/>
        <v>0</v>
      </c>
      <c r="K32" s="11">
        <f t="shared" si="11"/>
        <v>77</v>
      </c>
      <c r="L32" s="11">
        <f t="shared" si="11"/>
        <v>210</v>
      </c>
      <c r="M32" s="11">
        <f t="shared" si="11"/>
        <v>4</v>
      </c>
    </row>
    <row r="33" spans="1:13" ht="12.75">
      <c r="A33" t="s">
        <v>40</v>
      </c>
      <c r="B33" t="s">
        <v>17</v>
      </c>
      <c r="C33" s="10">
        <f t="shared" si="0"/>
        <v>5394</v>
      </c>
      <c r="D33" s="10">
        <v>4205</v>
      </c>
      <c r="E33" s="10">
        <v>273</v>
      </c>
      <c r="F33" s="10">
        <v>1</v>
      </c>
      <c r="G33" s="10">
        <v>0</v>
      </c>
      <c r="H33" s="10">
        <v>7</v>
      </c>
      <c r="I33" s="10">
        <v>0</v>
      </c>
      <c r="J33" s="10">
        <v>0</v>
      </c>
      <c r="K33" s="10">
        <v>216</v>
      </c>
      <c r="L33" s="10">
        <v>690</v>
      </c>
      <c r="M33" s="10">
        <v>2</v>
      </c>
    </row>
    <row r="34" spans="1:13" ht="12.75">
      <c r="A34" s="3" t="s">
        <v>41</v>
      </c>
      <c r="C34" s="11">
        <f t="shared" si="0"/>
        <v>5394</v>
      </c>
      <c r="D34" s="11">
        <f>+D33</f>
        <v>4205</v>
      </c>
      <c r="E34" s="11">
        <f aca="true" t="shared" si="12" ref="E34:M34">+E33</f>
        <v>273</v>
      </c>
      <c r="F34" s="11">
        <f t="shared" si="12"/>
        <v>1</v>
      </c>
      <c r="G34" s="11">
        <f t="shared" si="12"/>
        <v>0</v>
      </c>
      <c r="H34" s="11">
        <f t="shared" si="12"/>
        <v>7</v>
      </c>
      <c r="I34" s="11">
        <f t="shared" si="12"/>
        <v>0</v>
      </c>
      <c r="J34" s="11">
        <f t="shared" si="12"/>
        <v>0</v>
      </c>
      <c r="K34" s="11">
        <f t="shared" si="12"/>
        <v>216</v>
      </c>
      <c r="L34" s="11">
        <f t="shared" si="12"/>
        <v>690</v>
      </c>
      <c r="M34" s="11">
        <f t="shared" si="12"/>
        <v>2</v>
      </c>
    </row>
    <row r="35" spans="3:13" ht="12.75"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3" ht="12.75">
      <c r="A36" s="3" t="s">
        <v>42</v>
      </c>
      <c r="C36" s="11">
        <f>+C7+C9+C12+C15+C17+C20+C23+C25+C27+C29+C31+C33</f>
        <v>174063</v>
      </c>
      <c r="D36" s="11">
        <f>+D7+D9+D12+D15+D17+D20+D23+D25+D27+D29+D31+D33</f>
        <v>143322</v>
      </c>
      <c r="E36" s="11">
        <f aca="true" t="shared" si="13" ref="E36:M36">+E7+E9+E12+E15+E17+E20+E23+E25+E27+E29+E31+E33</f>
        <v>11941</v>
      </c>
      <c r="F36" s="11">
        <f t="shared" si="13"/>
        <v>102</v>
      </c>
      <c r="G36" s="11">
        <f t="shared" si="13"/>
        <v>0</v>
      </c>
      <c r="H36" s="11">
        <f t="shared" si="13"/>
        <v>76</v>
      </c>
      <c r="I36" s="11">
        <f t="shared" si="13"/>
        <v>0</v>
      </c>
      <c r="J36" s="11">
        <f t="shared" si="13"/>
        <v>394</v>
      </c>
      <c r="K36" s="11">
        <f t="shared" si="13"/>
        <v>3109</v>
      </c>
      <c r="L36" s="11">
        <f t="shared" si="13"/>
        <v>15059</v>
      </c>
      <c r="M36" s="11">
        <f t="shared" si="13"/>
        <v>60</v>
      </c>
    </row>
    <row r="37" spans="1:13" ht="12.75">
      <c r="A37" s="3" t="s">
        <v>43</v>
      </c>
      <c r="C37" s="11">
        <f>+C10+C13+C18+C21</f>
        <v>8</v>
      </c>
      <c r="D37" s="11">
        <f>+D10+D13+D18+D21</f>
        <v>0</v>
      </c>
      <c r="E37" s="11">
        <f aca="true" t="shared" si="14" ref="E37:M37">+E10+E13+E18+E21</f>
        <v>2</v>
      </c>
      <c r="F37" s="11">
        <f t="shared" si="14"/>
        <v>6</v>
      </c>
      <c r="G37" s="11">
        <f t="shared" si="14"/>
        <v>0</v>
      </c>
      <c r="H37" s="11">
        <f t="shared" si="14"/>
        <v>0</v>
      </c>
      <c r="I37" s="11">
        <f t="shared" si="14"/>
        <v>0</v>
      </c>
      <c r="J37" s="11">
        <f t="shared" si="14"/>
        <v>0</v>
      </c>
      <c r="K37" s="11">
        <f t="shared" si="14"/>
        <v>0</v>
      </c>
      <c r="L37" s="11">
        <f t="shared" si="14"/>
        <v>0</v>
      </c>
      <c r="M37" s="11">
        <f t="shared" si="14"/>
        <v>0</v>
      </c>
    </row>
    <row r="38" spans="1:13" ht="12.75">
      <c r="A38" s="3" t="s">
        <v>44</v>
      </c>
      <c r="C38" s="11">
        <f>SUM(D38:M38)</f>
        <v>7145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7145</v>
      </c>
      <c r="M38" s="13">
        <v>0</v>
      </c>
    </row>
    <row r="39" spans="1:13" ht="12.75">
      <c r="A39" s="3" t="s">
        <v>45</v>
      </c>
      <c r="C39" s="11">
        <f>+C36+C37+C38</f>
        <v>181216</v>
      </c>
      <c r="D39" s="11">
        <f>+D8+D11+D14+D16+D19+D22+D24+D26+D28+D30+D32+D34</f>
        <v>143322</v>
      </c>
      <c r="E39" s="11">
        <f aca="true" t="shared" si="15" ref="E39:M39">+E8+E11+E14+E16+E19+E22+E24+E26+E28+E30+E32+E34+E38</f>
        <v>11943</v>
      </c>
      <c r="F39" s="11">
        <f t="shared" si="15"/>
        <v>108</v>
      </c>
      <c r="G39" s="11">
        <f t="shared" si="15"/>
        <v>0</v>
      </c>
      <c r="H39" s="11">
        <f t="shared" si="15"/>
        <v>76</v>
      </c>
      <c r="I39" s="11">
        <f t="shared" si="15"/>
        <v>0</v>
      </c>
      <c r="J39" s="11">
        <f t="shared" si="15"/>
        <v>394</v>
      </c>
      <c r="K39" s="11">
        <f t="shared" si="15"/>
        <v>3109</v>
      </c>
      <c r="L39" s="11">
        <f t="shared" si="15"/>
        <v>22204</v>
      </c>
      <c r="M39" s="11">
        <f t="shared" si="15"/>
        <v>60</v>
      </c>
    </row>
    <row r="40" spans="3:13" ht="12.75"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ht="12.75">
      <c r="D41" s="14"/>
    </row>
  </sheetData>
  <printOptions/>
  <pageMargins left="0.75" right="0.75" top="1" bottom="1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anduco</cp:lastModifiedBy>
  <cp:lastPrinted>2012-12-11T21:46:45Z</cp:lastPrinted>
  <dcterms:created xsi:type="dcterms:W3CDTF">2012-12-10T20:04:06Z</dcterms:created>
  <dcterms:modified xsi:type="dcterms:W3CDTF">2013-12-03T20:38:28Z</dcterms:modified>
  <cp:category/>
  <cp:version/>
  <cp:contentType/>
  <cp:contentStatus/>
</cp:coreProperties>
</file>