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6140" windowHeight="8385" activeTab="1"/>
  </bookViews>
  <sheets>
    <sheet name="neuquenfactur" sheetId="1" r:id="rId1"/>
    <sheet name="neuquenusu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<sst xmlns="http://schemas.openxmlformats.org/spreadsheetml/2006/main" count="182" uniqueCount="64">
  <si>
    <t>Provincia de NEUQUEN</t>
  </si>
  <si>
    <t>Facturado a usuario final</t>
  </si>
  <si>
    <t>Valores expresados en MWh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</si>
  <si>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</si>
  <si>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</si>
  <si>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</si>
  <si>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</si>
  <si>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</si>
  <si>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</si>
  <si>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</si>
  <si>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</si>
  <si>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</si>
  <si>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</si>
  <si>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</si>
  <si>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</si>
  <si>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</si>
  <si>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Aluminé</t>
  </si>
  <si>
    <t>EPEN</t>
  </si>
  <si>
    <t>Total Aluminé</t>
  </si>
  <si>
    <t>Añelo</t>
  </si>
  <si>
    <t>Total Añelo</t>
  </si>
  <si>
    <t>Catan Lil</t>
  </si>
  <si>
    <t>EPEN (Aislado)</t>
  </si>
  <si>
    <t>Total Catan Lil</t>
  </si>
  <si>
    <t>Chos Malal</t>
  </si>
  <si>
    <t>Total Chos Malal</t>
  </si>
  <si>
    <t>Collón Curá</t>
  </si>
  <si>
    <t>Total Collón Curá</t>
  </si>
  <si>
    <t>Confluencia</t>
  </si>
  <si>
    <t>Coop de Plottier</t>
  </si>
  <si>
    <t>CALF</t>
  </si>
  <si>
    <t>Coop de Cutral Có</t>
  </si>
  <si>
    <t>GUMEM</t>
  </si>
  <si>
    <t>Total Confluencia</t>
  </si>
  <si>
    <t>Huiliches</t>
  </si>
  <si>
    <t>Total Huiliches</t>
  </si>
  <si>
    <t>Lácar</t>
  </si>
  <si>
    <t>Total Lácar</t>
  </si>
  <si>
    <t>Loncopue</t>
  </si>
  <si>
    <t>Total Loncopue</t>
  </si>
  <si>
    <t>Los Lagos</t>
  </si>
  <si>
    <t>Total Los Lagos</t>
  </si>
  <si>
    <t>Minas</t>
  </si>
  <si>
    <t>Total Minas</t>
  </si>
  <si>
    <t>Ñorquín</t>
  </si>
  <si>
    <t>Total Ñorquín</t>
  </si>
  <si>
    <t>Pehuenches</t>
  </si>
  <si>
    <t>Total Pehuenches</t>
  </si>
  <si>
    <t>Picún Leufú</t>
  </si>
  <si>
    <t>Total Picún Leufú</t>
  </si>
  <si>
    <t>Picunches</t>
  </si>
  <si>
    <t>Total Picunches</t>
  </si>
  <si>
    <t>Zapala</t>
  </si>
  <si>
    <t>Coop de Zapala</t>
  </si>
  <si>
    <t>Total Zapala</t>
  </si>
  <si>
    <t>TOTAL EPEN</t>
  </si>
  <si>
    <t>TOTAL COOPERATIVAS</t>
  </si>
  <si>
    <t>TOTAL GUMEM</t>
  </si>
  <si>
    <t>TOTAL NEUQUEN</t>
  </si>
  <si>
    <t xml:space="preserve">La información enviada por EPEN solo permite discriminar consumos Residencial Alumbrado Publico y Otros </t>
  </si>
  <si>
    <t>en el que están cargados todos los sectores restantes.</t>
  </si>
  <si>
    <t>Cantidad de usuarios</t>
  </si>
  <si>
    <t>AÑO 2012</t>
  </si>
  <si>
    <t>La CALF no ha discrimindo los consumos en Servicios Sanitarios.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</si>
</sst>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workbookViewId="0" topLeftCell="A33">
      <selection activeCell="B64" sqref="B64"/>
    </sheetView>
  </sheetViews>
  <sheetFormatPr defaultColWidth="11.421875" defaultRowHeight="12.75"/>
  <cols>
    <col min="1" max="1" width="22.7109375" style="0" customWidth="1"/>
    <col min="2" max="2" width="18.140625" style="0" customWidth="1"/>
    <col min="3" max="3" width="15.00390625" style="0" customWidth="1"/>
    <col min="9" max="9" width="9.421875" style="0" customWidth="1"/>
    <col min="10" max="10" width="10.8515625" style="0" customWidth="1"/>
    <col min="11" max="11" width="10.28125" style="0" customWidth="1"/>
    <col min="12" max="12" width="9.00390625" style="0" customWidth="1"/>
  </cols>
  <sheetData>
    <row r="1" spans="1:13" ht="12.75">
      <c r="A1" s="1" t="s">
        <v>62</v>
      </c>
      <c r="C1" s="1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1" t="s">
        <v>0</v>
      </c>
      <c r="C2" s="1"/>
      <c r="D2" s="1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1" t="s">
        <v>1</v>
      </c>
      <c r="C3" s="1"/>
      <c r="D3" s="1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1" t="s">
        <v>2</v>
      </c>
      <c r="C4" s="1"/>
      <c r="D4" s="1"/>
      <c r="E4" s="2"/>
      <c r="F4" s="2"/>
      <c r="G4" s="2"/>
      <c r="H4" s="2"/>
      <c r="I4" s="2"/>
      <c r="J4" s="2"/>
      <c r="K4" s="2"/>
      <c r="L4" s="2"/>
      <c r="M4" s="2"/>
    </row>
    <row r="5" spans="2:13" ht="12.75">
      <c r="B5" s="1"/>
      <c r="C5" s="1"/>
      <c r="D5" s="1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1" t="s">
        <v>3</v>
      </c>
      <c r="B6" s="1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</row>
    <row r="7" spans="1:13" ht="12.75">
      <c r="A7" t="s">
        <v>16</v>
      </c>
      <c r="B7" t="s">
        <v>17</v>
      </c>
      <c r="C7" s="9">
        <f>SUM(D7:M7)</f>
        <v>10850.479</v>
      </c>
      <c r="D7" s="9">
        <v>5440.942</v>
      </c>
      <c r="E7" s="9">
        <v>0</v>
      </c>
      <c r="F7" s="9">
        <v>0</v>
      </c>
      <c r="G7" s="9">
        <v>0</v>
      </c>
      <c r="H7" s="9">
        <v>508.766</v>
      </c>
      <c r="I7" s="9">
        <v>0</v>
      </c>
      <c r="J7" s="9">
        <v>0</v>
      </c>
      <c r="K7" s="9">
        <v>0</v>
      </c>
      <c r="L7" s="9">
        <v>0</v>
      </c>
      <c r="M7" s="9">
        <v>4900.771</v>
      </c>
    </row>
    <row r="8" spans="1:13" ht="12.75">
      <c r="A8" s="4" t="s">
        <v>18</v>
      </c>
      <c r="C8" s="10">
        <f aca="true" t="shared" si="0" ref="C8:C48">SUM(D8:M8)</f>
        <v>10850.479</v>
      </c>
      <c r="D8" s="10">
        <f>+D7</f>
        <v>5440.942</v>
      </c>
      <c r="E8" s="10">
        <f aca="true" t="shared" si="1" ref="E8:M8">+E7</f>
        <v>0</v>
      </c>
      <c r="F8" s="10">
        <f t="shared" si="1"/>
        <v>0</v>
      </c>
      <c r="G8" s="10">
        <f t="shared" si="1"/>
        <v>0</v>
      </c>
      <c r="H8" s="10">
        <f t="shared" si="1"/>
        <v>508.766</v>
      </c>
      <c r="I8" s="10">
        <f t="shared" si="1"/>
        <v>0</v>
      </c>
      <c r="J8" s="10">
        <f t="shared" si="1"/>
        <v>0</v>
      </c>
      <c r="K8" s="10">
        <f t="shared" si="1"/>
        <v>0</v>
      </c>
      <c r="L8" s="10">
        <f t="shared" si="1"/>
        <v>0</v>
      </c>
      <c r="M8" s="10">
        <f t="shared" si="1"/>
        <v>4900.771</v>
      </c>
    </row>
    <row r="9" spans="1:13" ht="12.75">
      <c r="A9" t="s">
        <v>19</v>
      </c>
      <c r="B9" t="s">
        <v>17</v>
      </c>
      <c r="C9" s="9">
        <f t="shared" si="0"/>
        <v>32763.288</v>
      </c>
      <c r="D9" s="9">
        <v>8696.396</v>
      </c>
      <c r="E9" s="9">
        <v>0</v>
      </c>
      <c r="F9" s="9">
        <v>0</v>
      </c>
      <c r="G9" s="9">
        <v>0</v>
      </c>
      <c r="H9" s="9">
        <v>981.047</v>
      </c>
      <c r="I9" s="9">
        <v>0</v>
      </c>
      <c r="J9" s="9">
        <v>0</v>
      </c>
      <c r="K9" s="9">
        <v>0</v>
      </c>
      <c r="L9" s="9">
        <v>0</v>
      </c>
      <c r="M9" s="9">
        <v>23085.845</v>
      </c>
    </row>
    <row r="10" spans="1:13" ht="12.75">
      <c r="A10" s="4" t="s">
        <v>20</v>
      </c>
      <c r="C10" s="10">
        <f t="shared" si="0"/>
        <v>32763.288</v>
      </c>
      <c r="D10" s="10">
        <f>+D9</f>
        <v>8696.396</v>
      </c>
      <c r="E10" s="10">
        <f aca="true" t="shared" si="2" ref="E10:M10">+E9</f>
        <v>0</v>
      </c>
      <c r="F10" s="10">
        <f t="shared" si="2"/>
        <v>0</v>
      </c>
      <c r="G10" s="10">
        <f t="shared" si="2"/>
        <v>0</v>
      </c>
      <c r="H10" s="10">
        <f t="shared" si="2"/>
        <v>981.047</v>
      </c>
      <c r="I10" s="10">
        <f t="shared" si="2"/>
        <v>0</v>
      </c>
      <c r="J10" s="10">
        <f t="shared" si="2"/>
        <v>0</v>
      </c>
      <c r="K10" s="10">
        <f t="shared" si="2"/>
        <v>0</v>
      </c>
      <c r="L10" s="10">
        <f t="shared" si="2"/>
        <v>0</v>
      </c>
      <c r="M10" s="10">
        <f t="shared" si="2"/>
        <v>23085.845</v>
      </c>
    </row>
    <row r="11" spans="1:13" ht="12.75">
      <c r="A11" t="s">
        <v>21</v>
      </c>
      <c r="B11" t="s">
        <v>22</v>
      </c>
      <c r="C11" s="9">
        <f t="shared" si="0"/>
        <v>1446.345</v>
      </c>
      <c r="D11" s="9">
        <v>851.896</v>
      </c>
      <c r="E11" s="9">
        <v>0</v>
      </c>
      <c r="F11" s="9">
        <v>0</v>
      </c>
      <c r="G11" s="9">
        <v>0</v>
      </c>
      <c r="H11" s="9">
        <v>49.618</v>
      </c>
      <c r="I11" s="9">
        <v>0</v>
      </c>
      <c r="J11" s="9">
        <v>0</v>
      </c>
      <c r="K11" s="9">
        <v>0</v>
      </c>
      <c r="L11" s="9">
        <v>0</v>
      </c>
      <c r="M11" s="9">
        <v>544.831</v>
      </c>
    </row>
    <row r="12" spans="1:13" ht="12.75">
      <c r="A12" s="4" t="s">
        <v>23</v>
      </c>
      <c r="C12" s="10">
        <f t="shared" si="0"/>
        <v>1446.345</v>
      </c>
      <c r="D12" s="10">
        <f>+D11</f>
        <v>851.896</v>
      </c>
      <c r="E12" s="10">
        <f aca="true" t="shared" si="3" ref="E12:M12">+E11</f>
        <v>0</v>
      </c>
      <c r="F12" s="10">
        <f t="shared" si="3"/>
        <v>0</v>
      </c>
      <c r="G12" s="10">
        <f t="shared" si="3"/>
        <v>0</v>
      </c>
      <c r="H12" s="10">
        <f t="shared" si="3"/>
        <v>49.618</v>
      </c>
      <c r="I12" s="10">
        <f t="shared" si="3"/>
        <v>0</v>
      </c>
      <c r="J12" s="10">
        <f t="shared" si="3"/>
        <v>0</v>
      </c>
      <c r="K12" s="10">
        <f t="shared" si="3"/>
        <v>0</v>
      </c>
      <c r="L12" s="10">
        <f t="shared" si="3"/>
        <v>0</v>
      </c>
      <c r="M12" s="10">
        <f t="shared" si="3"/>
        <v>544.831</v>
      </c>
    </row>
    <row r="13" spans="1:13" ht="12.75">
      <c r="A13" t="s">
        <v>24</v>
      </c>
      <c r="B13" t="s">
        <v>17</v>
      </c>
      <c r="C13" s="9">
        <f t="shared" si="0"/>
        <v>19523.549</v>
      </c>
      <c r="D13" s="9">
        <v>10457.877</v>
      </c>
      <c r="E13" s="9">
        <v>0</v>
      </c>
      <c r="F13" s="9">
        <v>0</v>
      </c>
      <c r="G13" s="9">
        <v>0</v>
      </c>
      <c r="H13" s="9">
        <v>1488.108</v>
      </c>
      <c r="I13" s="9">
        <v>0</v>
      </c>
      <c r="J13" s="9">
        <v>0</v>
      </c>
      <c r="K13" s="9">
        <v>0</v>
      </c>
      <c r="L13" s="9">
        <v>0</v>
      </c>
      <c r="M13" s="9">
        <v>7577.564</v>
      </c>
    </row>
    <row r="14" spans="1:13" ht="12.75">
      <c r="A14" s="4" t="s">
        <v>25</v>
      </c>
      <c r="C14" s="10">
        <f t="shared" si="0"/>
        <v>19523.549</v>
      </c>
      <c r="D14" s="10">
        <f>+D13</f>
        <v>10457.877</v>
      </c>
      <c r="E14" s="10">
        <f aca="true" t="shared" si="4" ref="E14:M14">+E13</f>
        <v>0</v>
      </c>
      <c r="F14" s="10">
        <f t="shared" si="4"/>
        <v>0</v>
      </c>
      <c r="G14" s="10">
        <f t="shared" si="4"/>
        <v>0</v>
      </c>
      <c r="H14" s="10">
        <f t="shared" si="4"/>
        <v>1488.108</v>
      </c>
      <c r="I14" s="10">
        <f t="shared" si="4"/>
        <v>0</v>
      </c>
      <c r="J14" s="10">
        <f t="shared" si="4"/>
        <v>0</v>
      </c>
      <c r="K14" s="10">
        <f t="shared" si="4"/>
        <v>0</v>
      </c>
      <c r="L14" s="10">
        <f t="shared" si="4"/>
        <v>0</v>
      </c>
      <c r="M14" s="10">
        <f t="shared" si="4"/>
        <v>7577.564</v>
      </c>
    </row>
    <row r="15" spans="1:13" ht="12.75">
      <c r="A15" t="s">
        <v>26</v>
      </c>
      <c r="B15" t="s">
        <v>17</v>
      </c>
      <c r="C15" s="9">
        <f t="shared" si="0"/>
        <v>8935.875</v>
      </c>
      <c r="D15" s="9">
        <v>2416.322</v>
      </c>
      <c r="E15" s="9">
        <v>0</v>
      </c>
      <c r="F15" s="9">
        <v>0</v>
      </c>
      <c r="G15" s="9">
        <v>0</v>
      </c>
      <c r="H15" s="9">
        <v>430.652</v>
      </c>
      <c r="I15" s="9">
        <v>0</v>
      </c>
      <c r="J15" s="9">
        <v>0</v>
      </c>
      <c r="K15" s="9">
        <v>0</v>
      </c>
      <c r="L15" s="9">
        <v>0</v>
      </c>
      <c r="M15" s="9">
        <v>6088.901</v>
      </c>
    </row>
    <row r="16" spans="1:13" ht="12.75">
      <c r="A16" s="4" t="s">
        <v>27</v>
      </c>
      <c r="C16" s="10">
        <f t="shared" si="0"/>
        <v>8935.875</v>
      </c>
      <c r="D16" s="10">
        <f>+D15</f>
        <v>2416.322</v>
      </c>
      <c r="E16" s="10">
        <f aca="true" t="shared" si="5" ref="E16:M16">+E15</f>
        <v>0</v>
      </c>
      <c r="F16" s="10">
        <f t="shared" si="5"/>
        <v>0</v>
      </c>
      <c r="G16" s="10">
        <f t="shared" si="5"/>
        <v>0</v>
      </c>
      <c r="H16" s="10">
        <f t="shared" si="5"/>
        <v>430.652</v>
      </c>
      <c r="I16" s="10">
        <f t="shared" si="5"/>
        <v>0</v>
      </c>
      <c r="J16" s="10">
        <f t="shared" si="5"/>
        <v>0</v>
      </c>
      <c r="K16" s="10">
        <f t="shared" si="5"/>
        <v>0</v>
      </c>
      <c r="L16" s="10">
        <f t="shared" si="5"/>
        <v>0</v>
      </c>
      <c r="M16" s="10">
        <f t="shared" si="5"/>
        <v>6088.901</v>
      </c>
    </row>
    <row r="17" spans="1:13" ht="12.75">
      <c r="A17" t="s">
        <v>28</v>
      </c>
      <c r="B17" t="s">
        <v>29</v>
      </c>
      <c r="C17" s="9">
        <f t="shared" si="0"/>
        <v>53417.570999999996</v>
      </c>
      <c r="D17" s="9">
        <v>27943.26</v>
      </c>
      <c r="E17" s="9">
        <v>5258.834</v>
      </c>
      <c r="F17" s="9">
        <v>11222.907</v>
      </c>
      <c r="G17" s="9">
        <v>0</v>
      </c>
      <c r="H17" s="9">
        <v>4981.135</v>
      </c>
      <c r="I17" s="9">
        <v>0</v>
      </c>
      <c r="J17" s="9">
        <v>1984.367</v>
      </c>
      <c r="K17" s="9">
        <v>2027.068</v>
      </c>
      <c r="L17" s="9">
        <v>0</v>
      </c>
      <c r="M17" s="9">
        <v>0</v>
      </c>
    </row>
    <row r="18" spans="1:13" ht="12.75">
      <c r="A18" t="s">
        <v>28</v>
      </c>
      <c r="B18" t="s">
        <v>30</v>
      </c>
      <c r="C18" s="9">
        <f t="shared" si="0"/>
        <v>464310.123</v>
      </c>
      <c r="D18" s="9">
        <v>186385.699</v>
      </c>
      <c r="E18" s="9">
        <v>130339.373</v>
      </c>
      <c r="F18" s="9">
        <v>119659.365</v>
      </c>
      <c r="G18" s="9">
        <v>0</v>
      </c>
      <c r="H18" s="9">
        <v>27135.069</v>
      </c>
      <c r="I18" s="7">
        <v>0</v>
      </c>
      <c r="J18" s="9">
        <v>790.617</v>
      </c>
      <c r="K18" s="9">
        <v>0</v>
      </c>
      <c r="L18" s="9">
        <v>0</v>
      </c>
      <c r="M18" s="9">
        <v>0</v>
      </c>
    </row>
    <row r="19" spans="1:13" ht="12.75">
      <c r="A19" t="s">
        <v>28</v>
      </c>
      <c r="B19" t="s">
        <v>17</v>
      </c>
      <c r="C19" s="9">
        <f t="shared" si="0"/>
        <v>250821.714</v>
      </c>
      <c r="D19" s="9">
        <v>40962.831</v>
      </c>
      <c r="E19" s="9">
        <v>0</v>
      </c>
      <c r="F19" s="9">
        <v>0</v>
      </c>
      <c r="G19" s="9">
        <v>0</v>
      </c>
      <c r="H19" s="9">
        <v>4198.625</v>
      </c>
      <c r="I19" s="9">
        <v>0</v>
      </c>
      <c r="J19" s="9">
        <v>0</v>
      </c>
      <c r="K19" s="9">
        <v>0</v>
      </c>
      <c r="L19" s="9">
        <v>0</v>
      </c>
      <c r="M19" s="9">
        <v>205660.258</v>
      </c>
    </row>
    <row r="20" spans="1:13" ht="12.75">
      <c r="A20" t="s">
        <v>28</v>
      </c>
      <c r="B20" t="s">
        <v>31</v>
      </c>
      <c r="C20" s="9">
        <f t="shared" si="0"/>
        <v>71638.257</v>
      </c>
      <c r="D20" s="9">
        <v>38081.106</v>
      </c>
      <c r="E20" s="9">
        <v>22938.559</v>
      </c>
      <c r="F20" s="9">
        <v>758.639</v>
      </c>
      <c r="G20" s="9">
        <v>879.96</v>
      </c>
      <c r="H20" s="9">
        <v>6882.47</v>
      </c>
      <c r="I20" s="9">
        <v>0</v>
      </c>
      <c r="J20" s="9">
        <v>0</v>
      </c>
      <c r="K20" s="9">
        <v>2097.523</v>
      </c>
      <c r="L20" s="9">
        <v>0</v>
      </c>
      <c r="M20" s="9">
        <v>0</v>
      </c>
    </row>
    <row r="21" spans="1:13" ht="12.75">
      <c r="A21" t="s">
        <v>28</v>
      </c>
      <c r="B21" t="s">
        <v>32</v>
      </c>
      <c r="C21" s="9">
        <f t="shared" si="0"/>
        <v>808449.59</v>
      </c>
      <c r="D21" s="9">
        <v>0</v>
      </c>
      <c r="E21" s="9">
        <v>376759.05</v>
      </c>
      <c r="F21" s="9">
        <v>431690.54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</row>
    <row r="22" spans="1:13" ht="12.75">
      <c r="A22" s="4" t="s">
        <v>33</v>
      </c>
      <c r="C22" s="10">
        <f t="shared" si="0"/>
        <v>1648637.2550000001</v>
      </c>
      <c r="D22" s="10">
        <f>+D17+D18+D19+D20+D21</f>
        <v>293372.896</v>
      </c>
      <c r="E22" s="10">
        <f aca="true" t="shared" si="6" ref="E22:M22">+E17+E18+E19+E20+E21</f>
        <v>535295.816</v>
      </c>
      <c r="F22" s="10">
        <f t="shared" si="6"/>
        <v>563331.451</v>
      </c>
      <c r="G22" s="10">
        <f t="shared" si="6"/>
        <v>879.96</v>
      </c>
      <c r="H22" s="10">
        <f t="shared" si="6"/>
        <v>43197.299</v>
      </c>
      <c r="I22" s="10">
        <f t="shared" si="6"/>
        <v>0</v>
      </c>
      <c r="J22" s="10">
        <f t="shared" si="6"/>
        <v>2774.984</v>
      </c>
      <c r="K22" s="10">
        <f t="shared" si="6"/>
        <v>4124.591</v>
      </c>
      <c r="L22" s="10">
        <f t="shared" si="6"/>
        <v>0</v>
      </c>
      <c r="M22" s="10">
        <f t="shared" si="6"/>
        <v>205660.258</v>
      </c>
    </row>
    <row r="23" spans="1:13" ht="12.75">
      <c r="A23" t="s">
        <v>34</v>
      </c>
      <c r="B23" t="s">
        <v>17</v>
      </c>
      <c r="C23" s="9">
        <f t="shared" si="0"/>
        <v>21026.202</v>
      </c>
      <c r="D23" s="9">
        <v>8794.76</v>
      </c>
      <c r="E23" s="9">
        <v>0</v>
      </c>
      <c r="F23" s="9">
        <v>0</v>
      </c>
      <c r="G23" s="9">
        <v>0</v>
      </c>
      <c r="H23" s="9">
        <v>1566.806</v>
      </c>
      <c r="I23" s="9">
        <v>0</v>
      </c>
      <c r="J23" s="9">
        <v>0</v>
      </c>
      <c r="K23" s="9">
        <v>0</v>
      </c>
      <c r="L23" s="9">
        <v>0</v>
      </c>
      <c r="M23" s="9">
        <v>10664.636</v>
      </c>
    </row>
    <row r="24" spans="1:13" ht="12.75">
      <c r="A24" t="s">
        <v>34</v>
      </c>
      <c r="B24" t="s">
        <v>32</v>
      </c>
      <c r="C24" s="9">
        <f t="shared" si="0"/>
        <v>5603.83</v>
      </c>
      <c r="D24" s="9">
        <v>0</v>
      </c>
      <c r="E24" s="9">
        <v>0</v>
      </c>
      <c r="F24" s="9">
        <v>5603.83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</row>
    <row r="25" spans="1:13" ht="12.75">
      <c r="A25" s="4" t="s">
        <v>35</v>
      </c>
      <c r="C25" s="10">
        <f t="shared" si="0"/>
        <v>26630.032</v>
      </c>
      <c r="D25" s="10">
        <f>+D23+D24</f>
        <v>8794.76</v>
      </c>
      <c r="E25" s="10">
        <f aca="true" t="shared" si="7" ref="E25:M25">+E23+E24</f>
        <v>0</v>
      </c>
      <c r="F25" s="10">
        <f t="shared" si="7"/>
        <v>5603.83</v>
      </c>
      <c r="G25" s="10">
        <f t="shared" si="7"/>
        <v>0</v>
      </c>
      <c r="H25" s="10">
        <f t="shared" si="7"/>
        <v>1566.806</v>
      </c>
      <c r="I25" s="10">
        <f t="shared" si="7"/>
        <v>0</v>
      </c>
      <c r="J25" s="10">
        <f t="shared" si="7"/>
        <v>0</v>
      </c>
      <c r="K25" s="10">
        <f t="shared" si="7"/>
        <v>0</v>
      </c>
      <c r="L25" s="10">
        <f t="shared" si="7"/>
        <v>0</v>
      </c>
      <c r="M25" s="10">
        <f t="shared" si="7"/>
        <v>10664.636</v>
      </c>
    </row>
    <row r="26" spans="1:13" ht="12.75">
      <c r="A26" t="s">
        <v>36</v>
      </c>
      <c r="B26" t="s">
        <v>17</v>
      </c>
      <c r="C26" s="9">
        <f t="shared" si="0"/>
        <v>57670.829</v>
      </c>
      <c r="D26" s="9">
        <v>25123.727</v>
      </c>
      <c r="E26" s="9">
        <v>0</v>
      </c>
      <c r="F26" s="9">
        <v>0</v>
      </c>
      <c r="G26" s="9">
        <v>0</v>
      </c>
      <c r="H26" s="9">
        <v>2990.665</v>
      </c>
      <c r="I26" s="9">
        <v>0</v>
      </c>
      <c r="J26" s="9">
        <v>0</v>
      </c>
      <c r="K26" s="9">
        <v>0</v>
      </c>
      <c r="L26" s="9">
        <v>0</v>
      </c>
      <c r="M26" s="9">
        <v>29556.437</v>
      </c>
    </row>
    <row r="27" spans="1:13" ht="12.75">
      <c r="A27" s="4" t="s">
        <v>37</v>
      </c>
      <c r="C27" s="10">
        <f t="shared" si="0"/>
        <v>57670.829</v>
      </c>
      <c r="D27" s="10">
        <f>+D26</f>
        <v>25123.727</v>
      </c>
      <c r="E27" s="10">
        <f aca="true" t="shared" si="8" ref="E27:M27">+E26</f>
        <v>0</v>
      </c>
      <c r="F27" s="10">
        <f t="shared" si="8"/>
        <v>0</v>
      </c>
      <c r="G27" s="10">
        <f t="shared" si="8"/>
        <v>0</v>
      </c>
      <c r="H27" s="10">
        <f t="shared" si="8"/>
        <v>2990.665</v>
      </c>
      <c r="I27" s="10">
        <f t="shared" si="8"/>
        <v>0</v>
      </c>
      <c r="J27" s="10">
        <f t="shared" si="8"/>
        <v>0</v>
      </c>
      <c r="K27" s="10">
        <f t="shared" si="8"/>
        <v>0</v>
      </c>
      <c r="L27" s="10">
        <f t="shared" si="8"/>
        <v>0</v>
      </c>
      <c r="M27" s="10">
        <f t="shared" si="8"/>
        <v>29556.437</v>
      </c>
    </row>
    <row r="28" spans="1:13" ht="12.75">
      <c r="A28" t="s">
        <v>38</v>
      </c>
      <c r="B28" t="s">
        <v>22</v>
      </c>
      <c r="C28" s="9">
        <f t="shared" si="0"/>
        <v>244.394</v>
      </c>
      <c r="D28" s="9">
        <v>161.736</v>
      </c>
      <c r="E28" s="9">
        <v>0</v>
      </c>
      <c r="F28" s="9">
        <v>0</v>
      </c>
      <c r="G28" s="9">
        <v>0</v>
      </c>
      <c r="H28" s="9">
        <v>13.431</v>
      </c>
      <c r="I28" s="9">
        <v>0</v>
      </c>
      <c r="J28" s="9">
        <v>0</v>
      </c>
      <c r="K28" s="9">
        <v>0</v>
      </c>
      <c r="L28" s="9">
        <v>0</v>
      </c>
      <c r="M28" s="9">
        <v>69.227</v>
      </c>
    </row>
    <row r="29" spans="1:13" ht="12.75">
      <c r="A29" t="s">
        <v>38</v>
      </c>
      <c r="B29" t="s">
        <v>17</v>
      </c>
      <c r="C29" s="9">
        <f t="shared" si="0"/>
        <v>5379.009</v>
      </c>
      <c r="D29" s="9">
        <v>3019.732</v>
      </c>
      <c r="E29" s="9">
        <v>0</v>
      </c>
      <c r="F29" s="9">
        <v>0</v>
      </c>
      <c r="G29" s="9">
        <v>0</v>
      </c>
      <c r="H29" s="9">
        <v>350.15</v>
      </c>
      <c r="I29" s="9">
        <v>0</v>
      </c>
      <c r="J29" s="9">
        <v>0</v>
      </c>
      <c r="K29" s="9">
        <v>0</v>
      </c>
      <c r="L29" s="9">
        <v>0</v>
      </c>
      <c r="M29" s="9">
        <v>2009.127</v>
      </c>
    </row>
    <row r="30" spans="1:13" ht="12.75">
      <c r="A30" s="4" t="s">
        <v>39</v>
      </c>
      <c r="C30" s="10">
        <f t="shared" si="0"/>
        <v>5623.403</v>
      </c>
      <c r="D30" s="10">
        <f>+D28+D29</f>
        <v>3181.468</v>
      </c>
      <c r="E30" s="10">
        <f aca="true" t="shared" si="9" ref="E30:M30">+E28+E29</f>
        <v>0</v>
      </c>
      <c r="F30" s="10">
        <f t="shared" si="9"/>
        <v>0</v>
      </c>
      <c r="G30" s="10">
        <f t="shared" si="9"/>
        <v>0</v>
      </c>
      <c r="H30" s="10">
        <f t="shared" si="9"/>
        <v>363.58099999999996</v>
      </c>
      <c r="I30" s="10">
        <f t="shared" si="9"/>
        <v>0</v>
      </c>
      <c r="J30" s="10">
        <f t="shared" si="9"/>
        <v>0</v>
      </c>
      <c r="K30" s="10">
        <f t="shared" si="9"/>
        <v>0</v>
      </c>
      <c r="L30" s="10">
        <f t="shared" si="9"/>
        <v>0</v>
      </c>
      <c r="M30" s="10">
        <f t="shared" si="9"/>
        <v>2078.354</v>
      </c>
    </row>
    <row r="31" spans="1:13" ht="12.75">
      <c r="A31" t="s">
        <v>40</v>
      </c>
      <c r="B31" t="s">
        <v>22</v>
      </c>
      <c r="C31" s="9">
        <f t="shared" si="0"/>
        <v>1249.057</v>
      </c>
      <c r="D31" s="9">
        <v>522.793</v>
      </c>
      <c r="E31" s="9">
        <v>0</v>
      </c>
      <c r="F31" s="9">
        <v>0</v>
      </c>
      <c r="G31" s="9">
        <v>0</v>
      </c>
      <c r="H31" s="9">
        <v>60.262</v>
      </c>
      <c r="I31" s="9">
        <v>0</v>
      </c>
      <c r="J31" s="9">
        <v>0</v>
      </c>
      <c r="K31" s="9">
        <v>0</v>
      </c>
      <c r="L31" s="9">
        <v>0</v>
      </c>
      <c r="M31" s="9">
        <v>666.002</v>
      </c>
    </row>
    <row r="32" spans="1:13" ht="12.75">
      <c r="A32" t="s">
        <v>40</v>
      </c>
      <c r="B32" t="s">
        <v>22</v>
      </c>
      <c r="C32" s="9">
        <f t="shared" si="0"/>
        <v>25635.08</v>
      </c>
      <c r="D32" s="9">
        <v>10946.937</v>
      </c>
      <c r="E32" s="9">
        <v>0</v>
      </c>
      <c r="F32" s="9">
        <v>0</v>
      </c>
      <c r="G32" s="9">
        <v>0</v>
      </c>
      <c r="H32" s="9">
        <v>943.012</v>
      </c>
      <c r="I32" s="9">
        <v>0</v>
      </c>
      <c r="J32" s="9">
        <v>0</v>
      </c>
      <c r="K32" s="9">
        <v>0</v>
      </c>
      <c r="L32" s="9">
        <v>0</v>
      </c>
      <c r="M32" s="9">
        <v>13745.131</v>
      </c>
    </row>
    <row r="33" spans="1:13" ht="12.75">
      <c r="A33" s="4" t="s">
        <v>41</v>
      </c>
      <c r="C33" s="10">
        <f t="shared" si="0"/>
        <v>26884.137</v>
      </c>
      <c r="D33" s="10">
        <f>+D31+D32</f>
        <v>11469.73</v>
      </c>
      <c r="E33" s="10">
        <f aca="true" t="shared" si="10" ref="E33:M33">+E31+E32</f>
        <v>0</v>
      </c>
      <c r="F33" s="10">
        <f t="shared" si="10"/>
        <v>0</v>
      </c>
      <c r="G33" s="10">
        <f t="shared" si="10"/>
        <v>0</v>
      </c>
      <c r="H33" s="10">
        <f t="shared" si="10"/>
        <v>1003.2739999999999</v>
      </c>
      <c r="I33" s="10">
        <f t="shared" si="10"/>
        <v>0</v>
      </c>
      <c r="J33" s="10">
        <f t="shared" si="10"/>
        <v>0</v>
      </c>
      <c r="K33" s="10">
        <f t="shared" si="10"/>
        <v>0</v>
      </c>
      <c r="L33" s="10">
        <f t="shared" si="10"/>
        <v>0</v>
      </c>
      <c r="M33" s="10">
        <f t="shared" si="10"/>
        <v>14411.133</v>
      </c>
    </row>
    <row r="34" spans="1:13" ht="12.75">
      <c r="A34" t="s">
        <v>42</v>
      </c>
      <c r="B34" t="s">
        <v>17</v>
      </c>
      <c r="C34" s="9">
        <f t="shared" si="0"/>
        <v>13402.596000000001</v>
      </c>
      <c r="D34" s="9">
        <v>5985.537</v>
      </c>
      <c r="E34" s="9">
        <v>0</v>
      </c>
      <c r="F34" s="9">
        <v>0</v>
      </c>
      <c r="G34" s="9">
        <v>0</v>
      </c>
      <c r="H34" s="9">
        <v>690.425</v>
      </c>
      <c r="I34" s="9">
        <v>0</v>
      </c>
      <c r="J34" s="9">
        <v>0</v>
      </c>
      <c r="K34" s="9">
        <v>0</v>
      </c>
      <c r="L34" s="9">
        <v>0</v>
      </c>
      <c r="M34" s="9">
        <v>6726.634</v>
      </c>
    </row>
    <row r="35" spans="1:13" ht="12.75">
      <c r="A35" s="4" t="s">
        <v>43</v>
      </c>
      <c r="C35" s="10">
        <f t="shared" si="0"/>
        <v>13402.596000000001</v>
      </c>
      <c r="D35" s="10">
        <f>+D34</f>
        <v>5985.537</v>
      </c>
      <c r="E35" s="10">
        <f aca="true" t="shared" si="11" ref="E35:M35">+E34</f>
        <v>0</v>
      </c>
      <c r="F35" s="10">
        <f t="shared" si="11"/>
        <v>0</v>
      </c>
      <c r="G35" s="10">
        <f t="shared" si="11"/>
        <v>0</v>
      </c>
      <c r="H35" s="10">
        <f t="shared" si="11"/>
        <v>690.425</v>
      </c>
      <c r="I35" s="10">
        <f t="shared" si="11"/>
        <v>0</v>
      </c>
      <c r="J35" s="10">
        <f t="shared" si="11"/>
        <v>0</v>
      </c>
      <c r="K35" s="10">
        <f t="shared" si="11"/>
        <v>0</v>
      </c>
      <c r="L35" s="10">
        <f t="shared" si="11"/>
        <v>0</v>
      </c>
      <c r="M35" s="10">
        <f t="shared" si="11"/>
        <v>6726.634</v>
      </c>
    </row>
    <row r="36" spans="1:13" ht="12.75">
      <c r="A36" t="s">
        <v>44</v>
      </c>
      <c r="B36" t="s">
        <v>17</v>
      </c>
      <c r="C36" s="9">
        <f t="shared" si="0"/>
        <v>7909.344</v>
      </c>
      <c r="D36" s="9">
        <v>3926.155</v>
      </c>
      <c r="E36" s="9">
        <v>0</v>
      </c>
      <c r="F36" s="9">
        <v>0</v>
      </c>
      <c r="G36" s="9">
        <v>0</v>
      </c>
      <c r="H36" s="9">
        <v>463.047</v>
      </c>
      <c r="I36" s="9">
        <v>0</v>
      </c>
      <c r="J36" s="9">
        <v>0</v>
      </c>
      <c r="K36" s="9">
        <v>0</v>
      </c>
      <c r="L36" s="9">
        <v>0</v>
      </c>
      <c r="M36" s="9">
        <v>3520.142</v>
      </c>
    </row>
    <row r="37" spans="1:13" ht="12.75">
      <c r="A37" s="4" t="s">
        <v>45</v>
      </c>
      <c r="C37" s="10">
        <f t="shared" si="0"/>
        <v>7909.344</v>
      </c>
      <c r="D37" s="10">
        <f>+D36</f>
        <v>3926.155</v>
      </c>
      <c r="E37" s="10">
        <f aca="true" t="shared" si="12" ref="E37:M37">+E36</f>
        <v>0</v>
      </c>
      <c r="F37" s="10">
        <f t="shared" si="12"/>
        <v>0</v>
      </c>
      <c r="G37" s="10">
        <f t="shared" si="12"/>
        <v>0</v>
      </c>
      <c r="H37" s="10">
        <f t="shared" si="12"/>
        <v>463.047</v>
      </c>
      <c r="I37" s="10">
        <f t="shared" si="12"/>
        <v>0</v>
      </c>
      <c r="J37" s="10">
        <f t="shared" si="12"/>
        <v>0</v>
      </c>
      <c r="K37" s="10">
        <f t="shared" si="12"/>
        <v>0</v>
      </c>
      <c r="L37" s="10">
        <f t="shared" si="12"/>
        <v>0</v>
      </c>
      <c r="M37" s="10">
        <f t="shared" si="12"/>
        <v>3520.142</v>
      </c>
    </row>
    <row r="38" spans="1:13" ht="12.75">
      <c r="A38" t="s">
        <v>46</v>
      </c>
      <c r="B38" t="s">
        <v>17</v>
      </c>
      <c r="C38" s="9">
        <f t="shared" si="0"/>
        <v>84799.376</v>
      </c>
      <c r="D38" s="9">
        <v>21783.25</v>
      </c>
      <c r="E38" s="9">
        <v>0</v>
      </c>
      <c r="F38" s="9">
        <v>0</v>
      </c>
      <c r="G38" s="9">
        <v>0</v>
      </c>
      <c r="H38" s="9">
        <v>1532.238</v>
      </c>
      <c r="I38" s="9">
        <v>0</v>
      </c>
      <c r="J38" s="9">
        <v>0</v>
      </c>
      <c r="K38" s="9">
        <v>0</v>
      </c>
      <c r="L38" s="9">
        <v>0</v>
      </c>
      <c r="M38" s="9">
        <v>61483.888</v>
      </c>
    </row>
    <row r="39" spans="1:13" ht="12.75">
      <c r="A39" t="s">
        <v>46</v>
      </c>
      <c r="B39" t="s">
        <v>32</v>
      </c>
      <c r="C39" s="9">
        <f t="shared" si="0"/>
        <v>102104.9</v>
      </c>
      <c r="D39" s="9">
        <v>0</v>
      </c>
      <c r="E39" s="9">
        <v>0</v>
      </c>
      <c r="F39" s="9">
        <v>102104.9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</row>
    <row r="40" spans="1:13" ht="12.75">
      <c r="A40" s="4" t="s">
        <v>47</v>
      </c>
      <c r="C40" s="10">
        <f t="shared" si="0"/>
        <v>186904.27599999998</v>
      </c>
      <c r="D40" s="10">
        <f>+D38+D39</f>
        <v>21783.25</v>
      </c>
      <c r="E40" s="10">
        <f aca="true" t="shared" si="13" ref="E40:M40">+E38+E39</f>
        <v>0</v>
      </c>
      <c r="F40" s="10">
        <f t="shared" si="13"/>
        <v>102104.9</v>
      </c>
      <c r="G40" s="10">
        <f t="shared" si="13"/>
        <v>0</v>
      </c>
      <c r="H40" s="10">
        <f t="shared" si="13"/>
        <v>1532.238</v>
      </c>
      <c r="I40" s="10">
        <f t="shared" si="13"/>
        <v>0</v>
      </c>
      <c r="J40" s="10">
        <f t="shared" si="13"/>
        <v>0</v>
      </c>
      <c r="K40" s="10">
        <f t="shared" si="13"/>
        <v>0</v>
      </c>
      <c r="L40" s="10">
        <f t="shared" si="13"/>
        <v>0</v>
      </c>
      <c r="M40" s="10">
        <f t="shared" si="13"/>
        <v>61483.888</v>
      </c>
    </row>
    <row r="41" spans="1:13" ht="12.75">
      <c r="A41" t="s">
        <v>48</v>
      </c>
      <c r="B41" t="s">
        <v>17</v>
      </c>
      <c r="C41" s="9">
        <f t="shared" si="0"/>
        <v>9247.992999999999</v>
      </c>
      <c r="D41" s="9">
        <v>3493.551</v>
      </c>
      <c r="E41" s="9">
        <v>0</v>
      </c>
      <c r="F41" s="9">
        <v>0</v>
      </c>
      <c r="G41" s="9">
        <v>0</v>
      </c>
      <c r="H41" s="9">
        <v>324.336</v>
      </c>
      <c r="I41" s="9">
        <v>0</v>
      </c>
      <c r="J41" s="9">
        <v>0</v>
      </c>
      <c r="K41" s="9">
        <v>0</v>
      </c>
      <c r="L41" s="9">
        <v>0</v>
      </c>
      <c r="M41" s="9">
        <v>5430.106</v>
      </c>
    </row>
    <row r="42" spans="1:13" ht="12.75">
      <c r="A42" s="4" t="s">
        <v>49</v>
      </c>
      <c r="C42" s="10">
        <f t="shared" si="0"/>
        <v>9247.992999999999</v>
      </c>
      <c r="D42" s="10">
        <f>+D41</f>
        <v>3493.551</v>
      </c>
      <c r="E42" s="10">
        <f aca="true" t="shared" si="14" ref="E42:M42">+E41</f>
        <v>0</v>
      </c>
      <c r="F42" s="10">
        <f t="shared" si="14"/>
        <v>0</v>
      </c>
      <c r="G42" s="10">
        <f t="shared" si="14"/>
        <v>0</v>
      </c>
      <c r="H42" s="10">
        <f t="shared" si="14"/>
        <v>324.336</v>
      </c>
      <c r="I42" s="10">
        <f t="shared" si="14"/>
        <v>0</v>
      </c>
      <c r="J42" s="10">
        <f t="shared" si="14"/>
        <v>0</v>
      </c>
      <c r="K42" s="10">
        <f t="shared" si="14"/>
        <v>0</v>
      </c>
      <c r="L42" s="10">
        <f t="shared" si="14"/>
        <v>0</v>
      </c>
      <c r="M42" s="10">
        <f t="shared" si="14"/>
        <v>5430.106</v>
      </c>
    </row>
    <row r="43" spans="1:13" ht="12.75">
      <c r="A43" t="s">
        <v>50</v>
      </c>
      <c r="B43" t="s">
        <v>17</v>
      </c>
      <c r="C43" s="9">
        <f t="shared" si="0"/>
        <v>8524.154999999999</v>
      </c>
      <c r="D43" s="9">
        <v>3758.296</v>
      </c>
      <c r="E43" s="9">
        <v>0</v>
      </c>
      <c r="F43" s="9">
        <v>0</v>
      </c>
      <c r="G43" s="9">
        <v>0</v>
      </c>
      <c r="H43" s="9">
        <v>476.436</v>
      </c>
      <c r="I43" s="9">
        <v>0</v>
      </c>
      <c r="J43" s="9">
        <v>0</v>
      </c>
      <c r="K43" s="9">
        <v>0</v>
      </c>
      <c r="L43" s="9">
        <v>0</v>
      </c>
      <c r="M43" s="9">
        <v>4289.423</v>
      </c>
    </row>
    <row r="44" spans="1:13" ht="12.75">
      <c r="A44" s="4" t="s">
        <v>51</v>
      </c>
      <c r="C44" s="10">
        <f t="shared" si="0"/>
        <v>8524.154999999999</v>
      </c>
      <c r="D44" s="10">
        <f>+D43</f>
        <v>3758.296</v>
      </c>
      <c r="E44" s="10">
        <f aca="true" t="shared" si="15" ref="E44:M44">+E43</f>
        <v>0</v>
      </c>
      <c r="F44" s="10">
        <f t="shared" si="15"/>
        <v>0</v>
      </c>
      <c r="G44" s="10">
        <f t="shared" si="15"/>
        <v>0</v>
      </c>
      <c r="H44" s="10">
        <f t="shared" si="15"/>
        <v>476.436</v>
      </c>
      <c r="I44" s="10">
        <f t="shared" si="15"/>
        <v>0</v>
      </c>
      <c r="J44" s="10">
        <f t="shared" si="15"/>
        <v>0</v>
      </c>
      <c r="K44" s="10">
        <f t="shared" si="15"/>
        <v>0</v>
      </c>
      <c r="L44" s="10">
        <f t="shared" si="15"/>
        <v>0</v>
      </c>
      <c r="M44" s="10">
        <f t="shared" si="15"/>
        <v>4289.423</v>
      </c>
    </row>
    <row r="45" spans="1:13" ht="12.75">
      <c r="A45" t="s">
        <v>52</v>
      </c>
      <c r="B45" t="s">
        <v>53</v>
      </c>
      <c r="C45" s="9">
        <f t="shared" si="0"/>
        <v>43985.11600000001</v>
      </c>
      <c r="D45" s="9">
        <v>21815.256</v>
      </c>
      <c r="E45" s="9">
        <v>4577.932</v>
      </c>
      <c r="F45" s="9">
        <v>7465.684</v>
      </c>
      <c r="G45" s="9">
        <v>3408.462</v>
      </c>
      <c r="H45" s="9">
        <v>3190.891</v>
      </c>
      <c r="I45" s="9">
        <v>0</v>
      </c>
      <c r="J45" s="9">
        <v>0</v>
      </c>
      <c r="K45" s="9">
        <v>3513.099</v>
      </c>
      <c r="L45" s="9">
        <v>13.792</v>
      </c>
      <c r="M45" s="9">
        <v>0</v>
      </c>
    </row>
    <row r="46" spans="1:13" ht="12.75">
      <c r="A46" t="s">
        <v>52</v>
      </c>
      <c r="B46" t="s">
        <v>17</v>
      </c>
      <c r="C46" s="9">
        <f t="shared" si="0"/>
        <v>10282.576000000001</v>
      </c>
      <c r="D46" s="9">
        <v>2181.125</v>
      </c>
      <c r="E46" s="9">
        <v>0</v>
      </c>
      <c r="F46" s="9">
        <v>0</v>
      </c>
      <c r="G46" s="9">
        <v>0</v>
      </c>
      <c r="H46" s="9">
        <v>287.563</v>
      </c>
      <c r="I46" s="9">
        <v>0</v>
      </c>
      <c r="J46" s="9">
        <v>0</v>
      </c>
      <c r="K46" s="9">
        <v>0</v>
      </c>
      <c r="L46" s="9">
        <v>0</v>
      </c>
      <c r="M46" s="9">
        <v>7813.888</v>
      </c>
    </row>
    <row r="47" spans="1:13" ht="12.75">
      <c r="A47" t="s">
        <v>52</v>
      </c>
      <c r="B47" t="s">
        <v>32</v>
      </c>
      <c r="C47" s="9">
        <f t="shared" si="0"/>
        <v>32913.9</v>
      </c>
      <c r="D47" s="9">
        <v>0</v>
      </c>
      <c r="E47" s="9">
        <v>1617.6</v>
      </c>
      <c r="F47" s="9">
        <v>31296.3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</row>
    <row r="48" spans="1:13" ht="12.75">
      <c r="A48" s="4" t="s">
        <v>54</v>
      </c>
      <c r="C48" s="10">
        <f t="shared" si="0"/>
        <v>87181.592</v>
      </c>
      <c r="D48" s="10">
        <f>+D45+D46+D47</f>
        <v>23996.381</v>
      </c>
      <c r="E48" s="10">
        <f aca="true" t="shared" si="16" ref="E48:M48">+E45+E46+E47</f>
        <v>6195.531999999999</v>
      </c>
      <c r="F48" s="10">
        <f t="shared" si="16"/>
        <v>38761.984</v>
      </c>
      <c r="G48" s="10">
        <f t="shared" si="16"/>
        <v>3408.462</v>
      </c>
      <c r="H48" s="10">
        <f t="shared" si="16"/>
        <v>3478.454</v>
      </c>
      <c r="I48" s="10">
        <f t="shared" si="16"/>
        <v>0</v>
      </c>
      <c r="J48" s="10">
        <f t="shared" si="16"/>
        <v>0</v>
      </c>
      <c r="K48" s="10">
        <f t="shared" si="16"/>
        <v>3513.099</v>
      </c>
      <c r="L48" s="10">
        <f t="shared" si="16"/>
        <v>13.792</v>
      </c>
      <c r="M48" s="10">
        <f t="shared" si="16"/>
        <v>7813.888</v>
      </c>
    </row>
    <row r="49" spans="3:13" ht="12.75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4" ht="12.75">
      <c r="A50" s="4" t="s">
        <v>55</v>
      </c>
      <c r="C50" s="10">
        <f>SUM(D50:M50)</f>
        <v>569711.8609999999</v>
      </c>
      <c r="D50" s="10">
        <f>+D7+D9+D11+D13+D15+D19+D23+D26+D28+D29+D31+D32+D34+D36+D38+D41+D43+D46</f>
        <v>158523.863</v>
      </c>
      <c r="E50" s="10">
        <f aca="true" t="shared" si="17" ref="E50:M50">+E7+E9+E11+E13+E15+E19+E23+E26+E28+E29+E31+E32+E34+E36+E38+E41+E43+E46</f>
        <v>0</v>
      </c>
      <c r="F50" s="10">
        <f t="shared" si="17"/>
        <v>0</v>
      </c>
      <c r="G50" s="10">
        <f t="shared" si="17"/>
        <v>0</v>
      </c>
      <c r="H50" s="10">
        <f t="shared" si="17"/>
        <v>17355.187</v>
      </c>
      <c r="I50" s="10">
        <f t="shared" si="17"/>
        <v>0</v>
      </c>
      <c r="J50" s="10">
        <f t="shared" si="17"/>
        <v>0</v>
      </c>
      <c r="K50" s="10">
        <f t="shared" si="17"/>
        <v>0</v>
      </c>
      <c r="L50" s="10">
        <f t="shared" si="17"/>
        <v>0</v>
      </c>
      <c r="M50" s="10">
        <f t="shared" si="17"/>
        <v>393832.81099999987</v>
      </c>
      <c r="N50" s="1"/>
    </row>
    <row r="51" spans="1:14" ht="12.75">
      <c r="A51" s="4" t="s">
        <v>56</v>
      </c>
      <c r="C51" s="10">
        <f>SUM(D51:M51)</f>
        <v>633351.067</v>
      </c>
      <c r="D51" s="10">
        <f aca="true" t="shared" si="18" ref="D51:M51">+D17+D18+D20+D45</f>
        <v>274225.321</v>
      </c>
      <c r="E51" s="10">
        <f t="shared" si="18"/>
        <v>163114.698</v>
      </c>
      <c r="F51" s="10">
        <f t="shared" si="18"/>
        <v>139106.595</v>
      </c>
      <c r="G51" s="10">
        <f t="shared" si="18"/>
        <v>4288.4220000000005</v>
      </c>
      <c r="H51" s="10">
        <f t="shared" si="18"/>
        <v>42189.565</v>
      </c>
      <c r="I51" s="10">
        <f t="shared" si="18"/>
        <v>0</v>
      </c>
      <c r="J51" s="10">
        <f t="shared" si="18"/>
        <v>2774.984</v>
      </c>
      <c r="K51" s="10">
        <f t="shared" si="18"/>
        <v>7637.6900000000005</v>
      </c>
      <c r="L51" s="10">
        <f t="shared" si="18"/>
        <v>13.792</v>
      </c>
      <c r="M51" s="10">
        <f t="shared" si="18"/>
        <v>0</v>
      </c>
      <c r="N51" s="1"/>
    </row>
    <row r="52" spans="1:14" ht="12.75">
      <c r="A52" s="4" t="s">
        <v>57</v>
      </c>
      <c r="C52" s="10">
        <f>SUM(D52:M52)</f>
        <v>949072.22</v>
      </c>
      <c r="D52" s="10">
        <f>+D21+D24+D39+D47</f>
        <v>0</v>
      </c>
      <c r="E52" s="10">
        <f aca="true" t="shared" si="19" ref="E52:M52">+E21+E24+E39+E47</f>
        <v>378376.64999999997</v>
      </c>
      <c r="F52" s="10">
        <f t="shared" si="19"/>
        <v>570695.5700000001</v>
      </c>
      <c r="G52" s="10">
        <f t="shared" si="19"/>
        <v>0</v>
      </c>
      <c r="H52" s="10">
        <f t="shared" si="19"/>
        <v>0</v>
      </c>
      <c r="I52" s="10">
        <f t="shared" si="19"/>
        <v>0</v>
      </c>
      <c r="J52" s="10">
        <f t="shared" si="19"/>
        <v>0</v>
      </c>
      <c r="K52" s="10">
        <f t="shared" si="19"/>
        <v>0</v>
      </c>
      <c r="L52" s="10">
        <f t="shared" si="19"/>
        <v>0</v>
      </c>
      <c r="M52" s="10">
        <f t="shared" si="19"/>
        <v>0</v>
      </c>
      <c r="N52" s="1"/>
    </row>
    <row r="53" spans="1:14" ht="12.75">
      <c r="A53" s="4" t="s">
        <v>58</v>
      </c>
      <c r="C53" s="10">
        <f>SUM(D53:M53)</f>
        <v>2152135.148</v>
      </c>
      <c r="D53" s="10">
        <f aca="true" t="shared" si="20" ref="D53:M53">+D8+D10+D12+D14+D16+D22+D25+D27+D30+D33+D35+D37+D40+D42+D44+D48</f>
        <v>432749.184</v>
      </c>
      <c r="E53" s="10">
        <f t="shared" si="20"/>
        <v>541491.348</v>
      </c>
      <c r="F53" s="10">
        <f t="shared" si="20"/>
        <v>709802.165</v>
      </c>
      <c r="G53" s="10">
        <f t="shared" si="20"/>
        <v>4288.4220000000005</v>
      </c>
      <c r="H53" s="10">
        <f t="shared" si="20"/>
        <v>59544.75199999999</v>
      </c>
      <c r="I53" s="10">
        <f t="shared" si="20"/>
        <v>0</v>
      </c>
      <c r="J53" s="10">
        <f t="shared" si="20"/>
        <v>2774.984</v>
      </c>
      <c r="K53" s="10">
        <f t="shared" si="20"/>
        <v>7637.6900000000005</v>
      </c>
      <c r="L53" s="10">
        <f t="shared" si="20"/>
        <v>13.792</v>
      </c>
      <c r="M53" s="10">
        <f t="shared" si="20"/>
        <v>393832.81099999987</v>
      </c>
      <c r="N53" s="1"/>
    </row>
    <row r="55" ht="12.75">
      <c r="A55" s="4" t="s">
        <v>59</v>
      </c>
    </row>
    <row r="56" ht="12.75">
      <c r="A56" s="4" t="s">
        <v>60</v>
      </c>
    </row>
    <row r="58" ht="12.75">
      <c r="A58" s="4" t="s">
        <v>63</v>
      </c>
    </row>
  </sheetData>
  <printOptions/>
  <pageMargins left="0.75" right="0.75" top="1" bottom="1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tabSelected="1" workbookViewId="0" topLeftCell="A33">
      <selection activeCell="A62" sqref="A62"/>
    </sheetView>
  </sheetViews>
  <sheetFormatPr defaultColWidth="11.421875" defaultRowHeight="12.75"/>
  <cols>
    <col min="1" max="1" width="21.8515625" style="0" customWidth="1"/>
    <col min="2" max="2" width="17.8515625" style="0" customWidth="1"/>
    <col min="9" max="9" width="9.28125" style="0" customWidth="1"/>
    <col min="10" max="10" width="10.00390625" style="0" customWidth="1"/>
    <col min="11" max="11" width="8.28125" style="0" customWidth="1"/>
    <col min="12" max="12" width="9.7109375" style="0" customWidth="1"/>
  </cols>
  <sheetData>
    <row r="1" spans="1:3" ht="12.75">
      <c r="A1" s="4" t="s">
        <v>62</v>
      </c>
      <c r="C1" s="5"/>
    </row>
    <row r="2" spans="1:3" ht="12.75">
      <c r="A2" s="1" t="s">
        <v>0</v>
      </c>
      <c r="C2" s="5"/>
    </row>
    <row r="3" spans="1:3" ht="12.75">
      <c r="A3" s="4"/>
      <c r="C3" s="5"/>
    </row>
    <row r="4" spans="1:3" ht="12.75">
      <c r="A4" s="4" t="s">
        <v>61</v>
      </c>
      <c r="C4" s="5"/>
    </row>
    <row r="5" ht="12.75">
      <c r="C5" s="5"/>
    </row>
    <row r="6" spans="1:13" ht="12.75">
      <c r="A6" s="4" t="s">
        <v>3</v>
      </c>
      <c r="B6" s="4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6" t="s">
        <v>12</v>
      </c>
      <c r="K6" s="6" t="s">
        <v>13</v>
      </c>
      <c r="L6" s="6" t="s">
        <v>14</v>
      </c>
      <c r="M6" s="6" t="s">
        <v>15</v>
      </c>
    </row>
    <row r="7" spans="1:13" ht="12.75">
      <c r="A7" t="s">
        <v>16</v>
      </c>
      <c r="B7" t="s">
        <v>17</v>
      </c>
      <c r="C7" s="9">
        <f>SUM(D7:M7)</f>
        <v>3091</v>
      </c>
      <c r="D7" s="9">
        <v>2611</v>
      </c>
      <c r="E7" s="9">
        <v>0</v>
      </c>
      <c r="F7" s="9">
        <v>0</v>
      </c>
      <c r="G7" s="9">
        <v>0</v>
      </c>
      <c r="H7" s="9">
        <v>4</v>
      </c>
      <c r="I7" s="9">
        <v>0</v>
      </c>
      <c r="J7" s="9">
        <v>0</v>
      </c>
      <c r="K7" s="9">
        <v>0</v>
      </c>
      <c r="L7" s="9">
        <v>0</v>
      </c>
      <c r="M7" s="9">
        <v>476</v>
      </c>
    </row>
    <row r="8" spans="1:13" ht="12.75">
      <c r="A8" s="4" t="s">
        <v>18</v>
      </c>
      <c r="C8" s="10">
        <f aca="true" t="shared" si="0" ref="C8:C48">SUM(D8:M8)</f>
        <v>3091</v>
      </c>
      <c r="D8" s="10">
        <f>+D7</f>
        <v>2611</v>
      </c>
      <c r="E8" s="10">
        <f aca="true" t="shared" si="1" ref="E8:M8">+E7</f>
        <v>0</v>
      </c>
      <c r="F8" s="10">
        <f t="shared" si="1"/>
        <v>0</v>
      </c>
      <c r="G8" s="10">
        <f t="shared" si="1"/>
        <v>0</v>
      </c>
      <c r="H8" s="10">
        <f t="shared" si="1"/>
        <v>4</v>
      </c>
      <c r="I8" s="10">
        <f t="shared" si="1"/>
        <v>0</v>
      </c>
      <c r="J8" s="10">
        <f t="shared" si="1"/>
        <v>0</v>
      </c>
      <c r="K8" s="10">
        <f t="shared" si="1"/>
        <v>0</v>
      </c>
      <c r="L8" s="10">
        <f t="shared" si="1"/>
        <v>0</v>
      </c>
      <c r="M8" s="10">
        <f t="shared" si="1"/>
        <v>476</v>
      </c>
    </row>
    <row r="9" spans="1:13" ht="12.75">
      <c r="A9" t="s">
        <v>19</v>
      </c>
      <c r="B9" t="s">
        <v>17</v>
      </c>
      <c r="C9" s="9">
        <f t="shared" si="0"/>
        <v>3342</v>
      </c>
      <c r="D9" s="9">
        <v>2872</v>
      </c>
      <c r="E9" s="9">
        <v>0</v>
      </c>
      <c r="F9" s="9">
        <v>0</v>
      </c>
      <c r="G9" s="9">
        <v>0</v>
      </c>
      <c r="H9" s="9">
        <v>2</v>
      </c>
      <c r="I9" s="9">
        <v>0</v>
      </c>
      <c r="J9" s="9">
        <v>0</v>
      </c>
      <c r="K9" s="9">
        <v>0</v>
      </c>
      <c r="L9" s="9">
        <v>0</v>
      </c>
      <c r="M9" s="9">
        <v>468</v>
      </c>
    </row>
    <row r="10" spans="1:13" ht="12.75">
      <c r="A10" s="4" t="s">
        <v>20</v>
      </c>
      <c r="C10" s="10">
        <f t="shared" si="0"/>
        <v>3342</v>
      </c>
      <c r="D10" s="10">
        <f>+D9</f>
        <v>2872</v>
      </c>
      <c r="E10" s="10">
        <f aca="true" t="shared" si="2" ref="E10:M10">+E9</f>
        <v>0</v>
      </c>
      <c r="F10" s="10">
        <f t="shared" si="2"/>
        <v>0</v>
      </c>
      <c r="G10" s="10">
        <f t="shared" si="2"/>
        <v>0</v>
      </c>
      <c r="H10" s="10">
        <f t="shared" si="2"/>
        <v>2</v>
      </c>
      <c r="I10" s="10">
        <f t="shared" si="2"/>
        <v>0</v>
      </c>
      <c r="J10" s="10">
        <f t="shared" si="2"/>
        <v>0</v>
      </c>
      <c r="K10" s="10">
        <f t="shared" si="2"/>
        <v>0</v>
      </c>
      <c r="L10" s="10">
        <f t="shared" si="2"/>
        <v>0</v>
      </c>
      <c r="M10" s="10">
        <f t="shared" si="2"/>
        <v>468</v>
      </c>
    </row>
    <row r="11" spans="1:13" ht="12.75">
      <c r="A11" t="s">
        <v>21</v>
      </c>
      <c r="B11" t="s">
        <v>22</v>
      </c>
      <c r="C11" s="9">
        <f t="shared" si="0"/>
        <v>307</v>
      </c>
      <c r="D11" s="9">
        <v>268</v>
      </c>
      <c r="E11" s="9">
        <v>0</v>
      </c>
      <c r="F11" s="9">
        <v>0</v>
      </c>
      <c r="G11" s="9">
        <v>0</v>
      </c>
      <c r="H11" s="9">
        <v>3</v>
      </c>
      <c r="I11" s="9">
        <v>0</v>
      </c>
      <c r="J11" s="9">
        <v>0</v>
      </c>
      <c r="K11" s="9">
        <v>0</v>
      </c>
      <c r="L11" s="9">
        <v>0</v>
      </c>
      <c r="M11" s="9">
        <v>36</v>
      </c>
    </row>
    <row r="12" spans="1:13" ht="12.75">
      <c r="A12" s="4" t="s">
        <v>23</v>
      </c>
      <c r="C12" s="10">
        <f t="shared" si="0"/>
        <v>307</v>
      </c>
      <c r="D12" s="10">
        <f>+D11</f>
        <v>268</v>
      </c>
      <c r="E12" s="10">
        <f aca="true" t="shared" si="3" ref="E12:M12">+E11</f>
        <v>0</v>
      </c>
      <c r="F12" s="10">
        <f t="shared" si="3"/>
        <v>0</v>
      </c>
      <c r="G12" s="10">
        <f t="shared" si="3"/>
        <v>0</v>
      </c>
      <c r="H12" s="10">
        <f t="shared" si="3"/>
        <v>3</v>
      </c>
      <c r="I12" s="10">
        <f t="shared" si="3"/>
        <v>0</v>
      </c>
      <c r="J12" s="10">
        <f t="shared" si="3"/>
        <v>0</v>
      </c>
      <c r="K12" s="10">
        <f t="shared" si="3"/>
        <v>0</v>
      </c>
      <c r="L12" s="10">
        <f t="shared" si="3"/>
        <v>0</v>
      </c>
      <c r="M12" s="10">
        <f t="shared" si="3"/>
        <v>36</v>
      </c>
    </row>
    <row r="13" spans="1:13" ht="12.75">
      <c r="A13" t="s">
        <v>24</v>
      </c>
      <c r="B13" t="s">
        <v>17</v>
      </c>
      <c r="C13" s="9">
        <f t="shared" si="0"/>
        <v>5678</v>
      </c>
      <c r="D13" s="9">
        <v>5021</v>
      </c>
      <c r="E13" s="9">
        <v>0</v>
      </c>
      <c r="F13" s="9">
        <v>0</v>
      </c>
      <c r="G13" s="9">
        <v>0</v>
      </c>
      <c r="H13" s="9">
        <v>7</v>
      </c>
      <c r="I13" s="9">
        <v>0</v>
      </c>
      <c r="J13" s="9">
        <v>0</v>
      </c>
      <c r="K13" s="9">
        <v>0</v>
      </c>
      <c r="L13" s="9">
        <v>0</v>
      </c>
      <c r="M13" s="9">
        <v>650</v>
      </c>
    </row>
    <row r="14" spans="1:13" ht="12.75">
      <c r="A14" s="4" t="s">
        <v>25</v>
      </c>
      <c r="C14" s="10">
        <f t="shared" si="0"/>
        <v>5678</v>
      </c>
      <c r="D14" s="10">
        <f>+D13</f>
        <v>5021</v>
      </c>
      <c r="E14" s="10">
        <f aca="true" t="shared" si="4" ref="E14:M14">+E13</f>
        <v>0</v>
      </c>
      <c r="F14" s="10">
        <f t="shared" si="4"/>
        <v>0</v>
      </c>
      <c r="G14" s="10">
        <f t="shared" si="4"/>
        <v>0</v>
      </c>
      <c r="H14" s="10">
        <f t="shared" si="4"/>
        <v>7</v>
      </c>
      <c r="I14" s="10">
        <f t="shared" si="4"/>
        <v>0</v>
      </c>
      <c r="J14" s="10">
        <f t="shared" si="4"/>
        <v>0</v>
      </c>
      <c r="K14" s="10">
        <f t="shared" si="4"/>
        <v>0</v>
      </c>
      <c r="L14" s="10">
        <f t="shared" si="4"/>
        <v>0</v>
      </c>
      <c r="M14" s="10">
        <f t="shared" si="4"/>
        <v>650</v>
      </c>
    </row>
    <row r="15" spans="1:13" ht="12.75">
      <c r="A15" t="s">
        <v>26</v>
      </c>
      <c r="B15" t="s">
        <v>17</v>
      </c>
      <c r="C15" s="9">
        <f t="shared" si="0"/>
        <v>1529</v>
      </c>
      <c r="D15" s="9">
        <v>1260</v>
      </c>
      <c r="E15" s="9">
        <v>0</v>
      </c>
      <c r="F15" s="9">
        <v>0</v>
      </c>
      <c r="G15" s="9">
        <v>0</v>
      </c>
      <c r="H15" s="9">
        <v>2</v>
      </c>
      <c r="I15" s="9">
        <v>0</v>
      </c>
      <c r="J15" s="9">
        <v>0</v>
      </c>
      <c r="K15" s="9">
        <v>0</v>
      </c>
      <c r="L15" s="9">
        <v>0</v>
      </c>
      <c r="M15" s="9">
        <v>267</v>
      </c>
    </row>
    <row r="16" spans="1:13" ht="12.75">
      <c r="A16" s="4" t="s">
        <v>27</v>
      </c>
      <c r="C16" s="10">
        <f t="shared" si="0"/>
        <v>1529</v>
      </c>
      <c r="D16" s="10">
        <f>+D15</f>
        <v>1260</v>
      </c>
      <c r="E16" s="10">
        <f aca="true" t="shared" si="5" ref="E16:M16">+E15</f>
        <v>0</v>
      </c>
      <c r="F16" s="10">
        <f t="shared" si="5"/>
        <v>0</v>
      </c>
      <c r="G16" s="10">
        <f t="shared" si="5"/>
        <v>0</v>
      </c>
      <c r="H16" s="10">
        <f t="shared" si="5"/>
        <v>2</v>
      </c>
      <c r="I16" s="10">
        <f t="shared" si="5"/>
        <v>0</v>
      </c>
      <c r="J16" s="10">
        <f t="shared" si="5"/>
        <v>0</v>
      </c>
      <c r="K16" s="10">
        <f t="shared" si="5"/>
        <v>0</v>
      </c>
      <c r="L16" s="10">
        <f t="shared" si="5"/>
        <v>0</v>
      </c>
      <c r="M16" s="10">
        <f t="shared" si="5"/>
        <v>267</v>
      </c>
    </row>
    <row r="17" spans="1:13" ht="12.75">
      <c r="A17" t="s">
        <v>28</v>
      </c>
      <c r="B17" t="s">
        <v>29</v>
      </c>
      <c r="C17" s="9">
        <f t="shared" si="0"/>
        <v>13279</v>
      </c>
      <c r="D17" s="9">
        <v>12094</v>
      </c>
      <c r="E17" s="9">
        <v>784</v>
      </c>
      <c r="F17" s="9">
        <v>174</v>
      </c>
      <c r="G17" s="9">
        <v>0</v>
      </c>
      <c r="H17" s="9">
        <v>1</v>
      </c>
      <c r="I17" s="9">
        <v>0</v>
      </c>
      <c r="J17" s="9">
        <v>91</v>
      </c>
      <c r="K17" s="9">
        <v>135</v>
      </c>
      <c r="L17" s="9">
        <v>0</v>
      </c>
      <c r="M17" s="9">
        <v>0</v>
      </c>
    </row>
    <row r="18" spans="1:13" ht="12.75">
      <c r="A18" t="s">
        <v>28</v>
      </c>
      <c r="B18" t="s">
        <v>30</v>
      </c>
      <c r="C18" s="9">
        <f t="shared" si="0"/>
        <v>83122</v>
      </c>
      <c r="D18" s="9">
        <v>73617</v>
      </c>
      <c r="E18" s="9">
        <v>9359</v>
      </c>
      <c r="F18" s="9">
        <v>110</v>
      </c>
      <c r="G18" s="9">
        <v>0</v>
      </c>
      <c r="H18" s="9">
        <v>1</v>
      </c>
      <c r="I18" s="9">
        <v>0</v>
      </c>
      <c r="J18" s="9">
        <v>35</v>
      </c>
      <c r="K18" s="9">
        <v>0</v>
      </c>
      <c r="L18" s="9">
        <v>0</v>
      </c>
      <c r="M18" s="9">
        <v>0</v>
      </c>
    </row>
    <row r="19" spans="1:13" ht="12.75">
      <c r="A19" t="s">
        <v>28</v>
      </c>
      <c r="B19" t="s">
        <v>17</v>
      </c>
      <c r="C19" s="9">
        <f t="shared" si="0"/>
        <v>16022</v>
      </c>
      <c r="D19" s="9">
        <v>14554</v>
      </c>
      <c r="E19" s="9">
        <v>0</v>
      </c>
      <c r="F19" s="9">
        <v>0</v>
      </c>
      <c r="G19" s="9">
        <v>0</v>
      </c>
      <c r="H19" s="9">
        <v>13</v>
      </c>
      <c r="I19" s="9">
        <v>0</v>
      </c>
      <c r="J19" s="9">
        <v>0</v>
      </c>
      <c r="K19" s="9">
        <v>0</v>
      </c>
      <c r="L19" s="9">
        <v>0</v>
      </c>
      <c r="M19" s="9">
        <v>1455</v>
      </c>
    </row>
    <row r="20" spans="1:13" ht="12.75">
      <c r="A20" t="s">
        <v>28</v>
      </c>
      <c r="B20" t="s">
        <v>31</v>
      </c>
      <c r="C20" s="9">
        <f t="shared" si="0"/>
        <v>17472</v>
      </c>
      <c r="D20" s="9">
        <v>16011</v>
      </c>
      <c r="E20" s="9">
        <v>1188</v>
      </c>
      <c r="F20" s="9">
        <v>71</v>
      </c>
      <c r="G20" s="9">
        <v>1</v>
      </c>
      <c r="H20" s="9">
        <v>1</v>
      </c>
      <c r="I20" s="9">
        <v>0</v>
      </c>
      <c r="J20" s="9">
        <v>0</v>
      </c>
      <c r="K20" s="9">
        <v>200</v>
      </c>
      <c r="L20" s="9">
        <v>0</v>
      </c>
      <c r="M20" s="9">
        <v>0</v>
      </c>
    </row>
    <row r="21" spans="1:13" ht="12.75">
      <c r="A21" t="s">
        <v>28</v>
      </c>
      <c r="B21" t="s">
        <v>32</v>
      </c>
      <c r="C21" s="9">
        <f t="shared" si="0"/>
        <v>18</v>
      </c>
      <c r="D21" s="9">
        <v>0</v>
      </c>
      <c r="E21" s="9">
        <v>7</v>
      </c>
      <c r="F21" s="9">
        <v>11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</row>
    <row r="22" spans="1:13" ht="12.75">
      <c r="A22" s="4" t="s">
        <v>33</v>
      </c>
      <c r="C22" s="10">
        <f t="shared" si="0"/>
        <v>129913</v>
      </c>
      <c r="D22" s="10">
        <f>+D17+D18+D19+D20+D21</f>
        <v>116276</v>
      </c>
      <c r="E22" s="10">
        <f aca="true" t="shared" si="6" ref="E22:M22">+E17+E18+E19+E20+E21</f>
        <v>11338</v>
      </c>
      <c r="F22" s="10">
        <f t="shared" si="6"/>
        <v>366</v>
      </c>
      <c r="G22" s="10">
        <f t="shared" si="6"/>
        <v>1</v>
      </c>
      <c r="H22" s="10">
        <f t="shared" si="6"/>
        <v>16</v>
      </c>
      <c r="I22" s="10">
        <f t="shared" si="6"/>
        <v>0</v>
      </c>
      <c r="J22" s="10">
        <f t="shared" si="6"/>
        <v>126</v>
      </c>
      <c r="K22" s="10">
        <f t="shared" si="6"/>
        <v>335</v>
      </c>
      <c r="L22" s="10">
        <f t="shared" si="6"/>
        <v>0</v>
      </c>
      <c r="M22" s="10">
        <f t="shared" si="6"/>
        <v>1455</v>
      </c>
    </row>
    <row r="23" spans="1:13" ht="12.75">
      <c r="A23" t="s">
        <v>34</v>
      </c>
      <c r="B23" t="s">
        <v>17</v>
      </c>
      <c r="C23" s="9">
        <f t="shared" si="0"/>
        <v>4631</v>
      </c>
      <c r="D23" s="9">
        <v>3926</v>
      </c>
      <c r="E23" s="9">
        <v>0</v>
      </c>
      <c r="F23" s="9">
        <v>0</v>
      </c>
      <c r="G23" s="9">
        <v>0</v>
      </c>
      <c r="H23" s="9">
        <v>1</v>
      </c>
      <c r="I23" s="9">
        <v>0</v>
      </c>
      <c r="J23" s="9">
        <v>0</v>
      </c>
      <c r="K23" s="9">
        <v>0</v>
      </c>
      <c r="L23" s="9">
        <v>0</v>
      </c>
      <c r="M23" s="9">
        <v>704</v>
      </c>
    </row>
    <row r="24" spans="1:13" ht="12.75">
      <c r="A24" t="s">
        <v>34</v>
      </c>
      <c r="B24" t="s">
        <v>32</v>
      </c>
      <c r="C24" s="9">
        <f t="shared" si="0"/>
        <v>2</v>
      </c>
      <c r="D24" s="9">
        <v>0</v>
      </c>
      <c r="E24" s="9">
        <v>0</v>
      </c>
      <c r="F24" s="9">
        <v>2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</row>
    <row r="25" spans="1:13" ht="12.75">
      <c r="A25" s="4" t="s">
        <v>35</v>
      </c>
      <c r="C25" s="10">
        <f t="shared" si="0"/>
        <v>4633</v>
      </c>
      <c r="D25" s="10">
        <f>+D23+D24</f>
        <v>3926</v>
      </c>
      <c r="E25" s="10">
        <f aca="true" t="shared" si="7" ref="E25:M25">+E23+E24</f>
        <v>0</v>
      </c>
      <c r="F25" s="10">
        <f t="shared" si="7"/>
        <v>2</v>
      </c>
      <c r="G25" s="10">
        <f t="shared" si="7"/>
        <v>0</v>
      </c>
      <c r="H25" s="10">
        <f t="shared" si="7"/>
        <v>1</v>
      </c>
      <c r="I25" s="10">
        <f t="shared" si="7"/>
        <v>0</v>
      </c>
      <c r="J25" s="10">
        <f t="shared" si="7"/>
        <v>0</v>
      </c>
      <c r="K25" s="10">
        <f t="shared" si="7"/>
        <v>0</v>
      </c>
      <c r="L25" s="10">
        <f t="shared" si="7"/>
        <v>0</v>
      </c>
      <c r="M25" s="10">
        <f t="shared" si="7"/>
        <v>704</v>
      </c>
    </row>
    <row r="26" spans="1:13" ht="12.75">
      <c r="A26" t="s">
        <v>36</v>
      </c>
      <c r="B26" t="s">
        <v>17</v>
      </c>
      <c r="C26" s="9">
        <f t="shared" si="0"/>
        <v>11537</v>
      </c>
      <c r="D26" s="9">
        <v>9348</v>
      </c>
      <c r="E26" s="9">
        <v>0</v>
      </c>
      <c r="F26" s="9">
        <v>0</v>
      </c>
      <c r="G26" s="9">
        <v>0</v>
      </c>
      <c r="H26" s="9">
        <v>2</v>
      </c>
      <c r="I26" s="9">
        <v>0</v>
      </c>
      <c r="J26" s="9">
        <v>0</v>
      </c>
      <c r="K26" s="9">
        <v>0</v>
      </c>
      <c r="L26" s="9">
        <v>0</v>
      </c>
      <c r="M26" s="9">
        <v>2187</v>
      </c>
    </row>
    <row r="27" spans="1:13" ht="12.75">
      <c r="A27" s="4" t="s">
        <v>37</v>
      </c>
      <c r="C27" s="10">
        <f t="shared" si="0"/>
        <v>11537</v>
      </c>
      <c r="D27" s="10">
        <f>+D26</f>
        <v>9348</v>
      </c>
      <c r="E27" s="10">
        <f aca="true" t="shared" si="8" ref="E27:M27">+E26</f>
        <v>0</v>
      </c>
      <c r="F27" s="10">
        <f t="shared" si="8"/>
        <v>0</v>
      </c>
      <c r="G27" s="10">
        <f t="shared" si="8"/>
        <v>0</v>
      </c>
      <c r="H27" s="10">
        <f t="shared" si="8"/>
        <v>2</v>
      </c>
      <c r="I27" s="10">
        <f t="shared" si="8"/>
        <v>0</v>
      </c>
      <c r="J27" s="10">
        <f t="shared" si="8"/>
        <v>0</v>
      </c>
      <c r="K27" s="10">
        <f t="shared" si="8"/>
        <v>0</v>
      </c>
      <c r="L27" s="10">
        <f t="shared" si="8"/>
        <v>0</v>
      </c>
      <c r="M27" s="10">
        <f t="shared" si="8"/>
        <v>2187</v>
      </c>
    </row>
    <row r="28" spans="1:13" ht="12.75">
      <c r="A28" t="s">
        <v>38</v>
      </c>
      <c r="B28" t="s">
        <v>22</v>
      </c>
      <c r="C28" s="9">
        <f t="shared" si="0"/>
        <v>105</v>
      </c>
      <c r="D28" s="9">
        <v>85</v>
      </c>
      <c r="E28" s="9">
        <v>0</v>
      </c>
      <c r="F28" s="9">
        <v>0</v>
      </c>
      <c r="G28" s="9">
        <v>0</v>
      </c>
      <c r="H28" s="9">
        <v>1</v>
      </c>
      <c r="I28" s="9">
        <v>0</v>
      </c>
      <c r="J28" s="9">
        <v>0</v>
      </c>
      <c r="K28" s="9">
        <v>0</v>
      </c>
      <c r="L28" s="9">
        <v>0</v>
      </c>
      <c r="M28" s="9">
        <v>19</v>
      </c>
    </row>
    <row r="29" spans="1:13" ht="12.75">
      <c r="A29" t="s">
        <v>38</v>
      </c>
      <c r="B29" t="s">
        <v>17</v>
      </c>
      <c r="C29" s="9">
        <f t="shared" si="0"/>
        <v>1762</v>
      </c>
      <c r="D29" s="9">
        <v>1519</v>
      </c>
      <c r="E29" s="9">
        <v>0</v>
      </c>
      <c r="F29" s="9">
        <v>0</v>
      </c>
      <c r="G29" s="9">
        <v>0</v>
      </c>
      <c r="H29" s="9">
        <v>1</v>
      </c>
      <c r="I29" s="9">
        <v>0</v>
      </c>
      <c r="J29" s="9">
        <v>0</v>
      </c>
      <c r="K29" s="9">
        <v>0</v>
      </c>
      <c r="L29" s="9">
        <v>0</v>
      </c>
      <c r="M29" s="9">
        <v>242</v>
      </c>
    </row>
    <row r="30" spans="1:13" ht="12.75">
      <c r="A30" s="4" t="s">
        <v>39</v>
      </c>
      <c r="C30" s="10">
        <f t="shared" si="0"/>
        <v>1867</v>
      </c>
      <c r="D30" s="10">
        <f>+D28+D29</f>
        <v>1604</v>
      </c>
      <c r="E30" s="10">
        <f aca="true" t="shared" si="9" ref="E30:M30">+E28+E29</f>
        <v>0</v>
      </c>
      <c r="F30" s="10">
        <f t="shared" si="9"/>
        <v>0</v>
      </c>
      <c r="G30" s="10">
        <f t="shared" si="9"/>
        <v>0</v>
      </c>
      <c r="H30" s="10">
        <f t="shared" si="9"/>
        <v>2</v>
      </c>
      <c r="I30" s="10">
        <f t="shared" si="9"/>
        <v>0</v>
      </c>
      <c r="J30" s="10">
        <f t="shared" si="9"/>
        <v>0</v>
      </c>
      <c r="K30" s="10">
        <f t="shared" si="9"/>
        <v>0</v>
      </c>
      <c r="L30" s="10">
        <f t="shared" si="9"/>
        <v>0</v>
      </c>
      <c r="M30" s="10">
        <f t="shared" si="9"/>
        <v>261</v>
      </c>
    </row>
    <row r="31" spans="1:13" ht="12.75">
      <c r="A31" t="s">
        <v>40</v>
      </c>
      <c r="B31" t="s">
        <v>22</v>
      </c>
      <c r="C31" s="9">
        <f t="shared" si="0"/>
        <v>198</v>
      </c>
      <c r="D31" s="9">
        <v>131</v>
      </c>
      <c r="E31" s="9">
        <v>0</v>
      </c>
      <c r="F31" s="9">
        <v>0</v>
      </c>
      <c r="G31" s="9">
        <v>0</v>
      </c>
      <c r="H31" s="9">
        <v>8</v>
      </c>
      <c r="I31" s="9">
        <v>0</v>
      </c>
      <c r="J31" s="9">
        <v>0</v>
      </c>
      <c r="K31" s="9">
        <v>0</v>
      </c>
      <c r="L31" s="9">
        <v>0</v>
      </c>
      <c r="M31" s="9">
        <v>59</v>
      </c>
    </row>
    <row r="32" spans="1:13" ht="12.75">
      <c r="A32" t="s">
        <v>40</v>
      </c>
      <c r="B32" t="s">
        <v>22</v>
      </c>
      <c r="C32" s="9">
        <f t="shared" si="0"/>
        <v>4565</v>
      </c>
      <c r="D32" s="9">
        <v>3635</v>
      </c>
      <c r="E32" s="9">
        <v>0</v>
      </c>
      <c r="F32" s="9">
        <v>0</v>
      </c>
      <c r="G32" s="9">
        <v>0</v>
      </c>
      <c r="H32" s="9">
        <v>43</v>
      </c>
      <c r="I32" s="9">
        <v>0</v>
      </c>
      <c r="J32" s="9">
        <v>0</v>
      </c>
      <c r="K32" s="9">
        <v>0</v>
      </c>
      <c r="L32" s="9">
        <v>0</v>
      </c>
      <c r="M32" s="9">
        <v>887</v>
      </c>
    </row>
    <row r="33" spans="1:13" ht="12.75">
      <c r="A33" s="4" t="s">
        <v>41</v>
      </c>
      <c r="C33" s="10">
        <f t="shared" si="0"/>
        <v>4763</v>
      </c>
      <c r="D33" s="10">
        <f>+D31+D32</f>
        <v>3766</v>
      </c>
      <c r="E33" s="10">
        <f aca="true" t="shared" si="10" ref="E33:M33">+E31+E32</f>
        <v>0</v>
      </c>
      <c r="F33" s="10">
        <f t="shared" si="10"/>
        <v>0</v>
      </c>
      <c r="G33" s="10">
        <f t="shared" si="10"/>
        <v>0</v>
      </c>
      <c r="H33" s="10">
        <f t="shared" si="10"/>
        <v>51</v>
      </c>
      <c r="I33" s="10">
        <f t="shared" si="10"/>
        <v>0</v>
      </c>
      <c r="J33" s="10">
        <f t="shared" si="10"/>
        <v>0</v>
      </c>
      <c r="K33" s="10">
        <f t="shared" si="10"/>
        <v>0</v>
      </c>
      <c r="L33" s="10">
        <f t="shared" si="10"/>
        <v>0</v>
      </c>
      <c r="M33" s="10">
        <f t="shared" si="10"/>
        <v>946</v>
      </c>
    </row>
    <row r="34" spans="1:13" ht="12.75">
      <c r="A34" t="s">
        <v>42</v>
      </c>
      <c r="B34" t="s">
        <v>17</v>
      </c>
      <c r="C34" s="9">
        <f t="shared" si="0"/>
        <v>3293</v>
      </c>
      <c r="D34" s="9">
        <v>2821</v>
      </c>
      <c r="E34" s="9">
        <v>0</v>
      </c>
      <c r="F34" s="9">
        <v>0</v>
      </c>
      <c r="G34" s="9">
        <v>0</v>
      </c>
      <c r="H34" s="9">
        <v>10</v>
      </c>
      <c r="I34" s="9">
        <v>0</v>
      </c>
      <c r="J34" s="9">
        <v>0</v>
      </c>
      <c r="K34" s="9">
        <v>0</v>
      </c>
      <c r="L34" s="9">
        <v>0</v>
      </c>
      <c r="M34" s="9">
        <v>462</v>
      </c>
    </row>
    <row r="35" spans="1:13" ht="12.75">
      <c r="A35" s="4" t="s">
        <v>43</v>
      </c>
      <c r="C35" s="10">
        <f t="shared" si="0"/>
        <v>3293</v>
      </c>
      <c r="D35" s="10">
        <f>+D34</f>
        <v>2821</v>
      </c>
      <c r="E35" s="10">
        <f aca="true" t="shared" si="11" ref="E35:M35">+E34</f>
        <v>0</v>
      </c>
      <c r="F35" s="10">
        <f t="shared" si="11"/>
        <v>0</v>
      </c>
      <c r="G35" s="10">
        <f t="shared" si="11"/>
        <v>0</v>
      </c>
      <c r="H35" s="10">
        <f t="shared" si="11"/>
        <v>10</v>
      </c>
      <c r="I35" s="10">
        <f t="shared" si="11"/>
        <v>0</v>
      </c>
      <c r="J35" s="10">
        <f t="shared" si="11"/>
        <v>0</v>
      </c>
      <c r="K35" s="10">
        <f t="shared" si="11"/>
        <v>0</v>
      </c>
      <c r="L35" s="10">
        <f t="shared" si="11"/>
        <v>0</v>
      </c>
      <c r="M35" s="10">
        <f t="shared" si="11"/>
        <v>462</v>
      </c>
    </row>
    <row r="36" spans="1:13" ht="12" customHeight="1">
      <c r="A36" t="s">
        <v>44</v>
      </c>
      <c r="B36" t="s">
        <v>17</v>
      </c>
      <c r="C36" s="9">
        <f t="shared" si="0"/>
        <v>2094</v>
      </c>
      <c r="D36" s="9">
        <v>1774</v>
      </c>
      <c r="E36" s="9">
        <v>0</v>
      </c>
      <c r="F36" s="9">
        <v>0</v>
      </c>
      <c r="G36" s="9">
        <v>0</v>
      </c>
      <c r="H36" s="9">
        <v>6</v>
      </c>
      <c r="I36" s="9">
        <v>0</v>
      </c>
      <c r="J36" s="9">
        <v>0</v>
      </c>
      <c r="K36" s="9">
        <v>0</v>
      </c>
      <c r="L36" s="9">
        <v>0</v>
      </c>
      <c r="M36" s="9">
        <v>314</v>
      </c>
    </row>
    <row r="37" spans="1:13" ht="12" customHeight="1">
      <c r="A37" s="4" t="s">
        <v>45</v>
      </c>
      <c r="C37" s="10">
        <f t="shared" si="0"/>
        <v>2094</v>
      </c>
      <c r="D37" s="10">
        <f>+D36</f>
        <v>1774</v>
      </c>
      <c r="E37" s="10">
        <f aca="true" t="shared" si="12" ref="E37:M37">+E36</f>
        <v>0</v>
      </c>
      <c r="F37" s="10">
        <f t="shared" si="12"/>
        <v>0</v>
      </c>
      <c r="G37" s="10">
        <f t="shared" si="12"/>
        <v>0</v>
      </c>
      <c r="H37" s="10">
        <f t="shared" si="12"/>
        <v>6</v>
      </c>
      <c r="I37" s="10">
        <f t="shared" si="12"/>
        <v>0</v>
      </c>
      <c r="J37" s="10">
        <f t="shared" si="12"/>
        <v>0</v>
      </c>
      <c r="K37" s="10">
        <f t="shared" si="12"/>
        <v>0</v>
      </c>
      <c r="L37" s="10">
        <f t="shared" si="12"/>
        <v>0</v>
      </c>
      <c r="M37" s="10">
        <f t="shared" si="12"/>
        <v>314</v>
      </c>
    </row>
    <row r="38" spans="1:13" ht="12.75">
      <c r="A38" t="s">
        <v>46</v>
      </c>
      <c r="B38" t="s">
        <v>17</v>
      </c>
      <c r="C38" s="9">
        <f t="shared" si="0"/>
        <v>7657</v>
      </c>
      <c r="D38" s="9">
        <v>6667</v>
      </c>
      <c r="E38" s="9">
        <v>0</v>
      </c>
      <c r="F38" s="9">
        <v>0</v>
      </c>
      <c r="G38" s="9">
        <v>0</v>
      </c>
      <c r="H38" s="9">
        <v>5</v>
      </c>
      <c r="I38" s="9">
        <v>0</v>
      </c>
      <c r="J38" s="9">
        <v>0</v>
      </c>
      <c r="K38" s="9">
        <v>0</v>
      </c>
      <c r="L38" s="9">
        <v>0</v>
      </c>
      <c r="M38" s="9">
        <v>985</v>
      </c>
    </row>
    <row r="39" spans="1:13" ht="12.75">
      <c r="A39" t="s">
        <v>46</v>
      </c>
      <c r="B39" t="s">
        <v>32</v>
      </c>
      <c r="C39" s="9">
        <f t="shared" si="0"/>
        <v>3</v>
      </c>
      <c r="D39" s="9">
        <v>0</v>
      </c>
      <c r="E39" s="9">
        <v>0</v>
      </c>
      <c r="F39" s="9">
        <v>3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</row>
    <row r="40" spans="1:13" ht="12.75">
      <c r="A40" s="4" t="s">
        <v>47</v>
      </c>
      <c r="C40" s="9">
        <f t="shared" si="0"/>
        <v>7660</v>
      </c>
      <c r="D40" s="10">
        <f>+D38+D39</f>
        <v>6667</v>
      </c>
      <c r="E40" s="10">
        <f aca="true" t="shared" si="13" ref="E40:M40">+E38+E39</f>
        <v>0</v>
      </c>
      <c r="F40" s="10">
        <f t="shared" si="13"/>
        <v>3</v>
      </c>
      <c r="G40" s="10">
        <f t="shared" si="13"/>
        <v>0</v>
      </c>
      <c r="H40" s="10">
        <f t="shared" si="13"/>
        <v>5</v>
      </c>
      <c r="I40" s="10">
        <f t="shared" si="13"/>
        <v>0</v>
      </c>
      <c r="J40" s="10">
        <f t="shared" si="13"/>
        <v>0</v>
      </c>
      <c r="K40" s="10">
        <f t="shared" si="13"/>
        <v>0</v>
      </c>
      <c r="L40" s="10">
        <f t="shared" si="13"/>
        <v>0</v>
      </c>
      <c r="M40" s="10">
        <f t="shared" si="13"/>
        <v>985</v>
      </c>
    </row>
    <row r="41" spans="1:13" ht="12.75">
      <c r="A41" t="s">
        <v>48</v>
      </c>
      <c r="B41" t="s">
        <v>17</v>
      </c>
      <c r="C41" s="9">
        <f t="shared" si="0"/>
        <v>1827</v>
      </c>
      <c r="D41" s="9">
        <v>1626</v>
      </c>
      <c r="E41" s="9">
        <v>0</v>
      </c>
      <c r="F41" s="9">
        <v>0</v>
      </c>
      <c r="G41" s="9">
        <v>0</v>
      </c>
      <c r="H41" s="9">
        <v>3</v>
      </c>
      <c r="I41" s="9">
        <v>0</v>
      </c>
      <c r="J41" s="9">
        <v>0</v>
      </c>
      <c r="K41" s="9">
        <v>0</v>
      </c>
      <c r="L41" s="9">
        <v>0</v>
      </c>
      <c r="M41" s="9">
        <v>198</v>
      </c>
    </row>
    <row r="42" spans="1:13" ht="12.75">
      <c r="A42" s="4" t="s">
        <v>49</v>
      </c>
      <c r="C42" s="10">
        <f t="shared" si="0"/>
        <v>1827</v>
      </c>
      <c r="D42" s="10">
        <f>+D41</f>
        <v>1626</v>
      </c>
      <c r="E42" s="10">
        <f aca="true" t="shared" si="14" ref="E42:M42">+E41</f>
        <v>0</v>
      </c>
      <c r="F42" s="10">
        <f t="shared" si="14"/>
        <v>0</v>
      </c>
      <c r="G42" s="10">
        <f t="shared" si="14"/>
        <v>0</v>
      </c>
      <c r="H42" s="10">
        <f t="shared" si="14"/>
        <v>3</v>
      </c>
      <c r="I42" s="10">
        <f t="shared" si="14"/>
        <v>0</v>
      </c>
      <c r="J42" s="10">
        <f t="shared" si="14"/>
        <v>0</v>
      </c>
      <c r="K42" s="10">
        <f t="shared" si="14"/>
        <v>0</v>
      </c>
      <c r="L42" s="10">
        <f t="shared" si="14"/>
        <v>0</v>
      </c>
      <c r="M42" s="10">
        <f t="shared" si="14"/>
        <v>198</v>
      </c>
    </row>
    <row r="43" spans="1:13" ht="12.75">
      <c r="A43" t="s">
        <v>50</v>
      </c>
      <c r="B43" t="s">
        <v>17</v>
      </c>
      <c r="C43" s="9">
        <f t="shared" si="0"/>
        <v>2248</v>
      </c>
      <c r="D43" s="9">
        <v>1985</v>
      </c>
      <c r="E43" s="9">
        <v>0</v>
      </c>
      <c r="F43" s="9">
        <v>0</v>
      </c>
      <c r="G43" s="9">
        <v>0</v>
      </c>
      <c r="H43" s="9">
        <v>3</v>
      </c>
      <c r="I43" s="9">
        <v>0</v>
      </c>
      <c r="J43" s="9">
        <v>0</v>
      </c>
      <c r="K43" s="9">
        <v>0</v>
      </c>
      <c r="L43" s="9">
        <v>0</v>
      </c>
      <c r="M43" s="9">
        <v>260</v>
      </c>
    </row>
    <row r="44" spans="1:13" ht="12.75">
      <c r="A44" s="4" t="s">
        <v>51</v>
      </c>
      <c r="C44" s="10">
        <f t="shared" si="0"/>
        <v>2248</v>
      </c>
      <c r="D44" s="10">
        <f>+D43</f>
        <v>1985</v>
      </c>
      <c r="E44" s="10">
        <f aca="true" t="shared" si="15" ref="E44:M44">+E43</f>
        <v>0</v>
      </c>
      <c r="F44" s="10">
        <f t="shared" si="15"/>
        <v>0</v>
      </c>
      <c r="G44" s="10">
        <f t="shared" si="15"/>
        <v>0</v>
      </c>
      <c r="H44" s="10">
        <f t="shared" si="15"/>
        <v>3</v>
      </c>
      <c r="I44" s="10">
        <f t="shared" si="15"/>
        <v>0</v>
      </c>
      <c r="J44" s="10">
        <f t="shared" si="15"/>
        <v>0</v>
      </c>
      <c r="K44" s="10">
        <f t="shared" si="15"/>
        <v>0</v>
      </c>
      <c r="L44" s="10">
        <f t="shared" si="15"/>
        <v>0</v>
      </c>
      <c r="M44" s="10">
        <f t="shared" si="15"/>
        <v>260</v>
      </c>
    </row>
    <row r="45" spans="1:13" ht="12.75">
      <c r="A45" t="s">
        <v>52</v>
      </c>
      <c r="B45" t="s">
        <v>53</v>
      </c>
      <c r="C45" s="9">
        <f t="shared" si="0"/>
        <v>12523</v>
      </c>
      <c r="D45" s="9">
        <v>11296</v>
      </c>
      <c r="E45" s="9">
        <v>937</v>
      </c>
      <c r="F45" s="9">
        <v>63</v>
      </c>
      <c r="G45" s="9">
        <v>1</v>
      </c>
      <c r="H45" s="9">
        <v>1</v>
      </c>
      <c r="I45" s="9">
        <v>0</v>
      </c>
      <c r="J45" s="9">
        <v>0</v>
      </c>
      <c r="K45" s="9">
        <v>223</v>
      </c>
      <c r="L45" s="9">
        <v>2</v>
      </c>
      <c r="M45" s="9">
        <v>0</v>
      </c>
    </row>
    <row r="46" spans="1:13" ht="12.75">
      <c r="A46" t="s">
        <v>52</v>
      </c>
      <c r="B46" t="s">
        <v>17</v>
      </c>
      <c r="C46" s="9">
        <f t="shared" si="0"/>
        <v>1384</v>
      </c>
      <c r="D46" s="9">
        <v>1244</v>
      </c>
      <c r="E46" s="9">
        <v>0</v>
      </c>
      <c r="F46" s="9">
        <v>0</v>
      </c>
      <c r="G46" s="9">
        <v>0</v>
      </c>
      <c r="H46" s="9">
        <v>6</v>
      </c>
      <c r="I46" s="9">
        <v>0</v>
      </c>
      <c r="J46" s="9">
        <v>0</v>
      </c>
      <c r="K46" s="9">
        <v>0</v>
      </c>
      <c r="L46" s="9">
        <v>0</v>
      </c>
      <c r="M46" s="9">
        <v>134</v>
      </c>
    </row>
    <row r="47" spans="1:13" ht="12.75">
      <c r="A47" t="s">
        <v>52</v>
      </c>
      <c r="B47" t="s">
        <v>32</v>
      </c>
      <c r="C47" s="9">
        <f t="shared" si="0"/>
        <v>2</v>
      </c>
      <c r="D47" s="9">
        <v>0</v>
      </c>
      <c r="E47" s="9">
        <v>1</v>
      </c>
      <c r="F47" s="9">
        <v>1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</row>
    <row r="48" spans="1:13" ht="12.75">
      <c r="A48" s="4" t="s">
        <v>54</v>
      </c>
      <c r="C48" s="10">
        <f t="shared" si="0"/>
        <v>13909</v>
      </c>
      <c r="D48" s="10">
        <f>+D45+D46+D47</f>
        <v>12540</v>
      </c>
      <c r="E48" s="10">
        <f aca="true" t="shared" si="16" ref="E48:M48">+E45+E46+E47</f>
        <v>938</v>
      </c>
      <c r="F48" s="10">
        <f t="shared" si="16"/>
        <v>64</v>
      </c>
      <c r="G48" s="10">
        <f t="shared" si="16"/>
        <v>1</v>
      </c>
      <c r="H48" s="10">
        <f t="shared" si="16"/>
        <v>7</v>
      </c>
      <c r="I48" s="10">
        <f t="shared" si="16"/>
        <v>0</v>
      </c>
      <c r="J48" s="10">
        <f t="shared" si="16"/>
        <v>0</v>
      </c>
      <c r="K48" s="10">
        <f t="shared" si="16"/>
        <v>223</v>
      </c>
      <c r="L48" s="10">
        <f t="shared" si="16"/>
        <v>2</v>
      </c>
      <c r="M48" s="10">
        <f t="shared" si="16"/>
        <v>134</v>
      </c>
    </row>
    <row r="49" spans="3:13" ht="12.75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2.75">
      <c r="A50" s="4" t="s">
        <v>55</v>
      </c>
      <c r="C50" s="10">
        <f>+C7+C9+C11+C13+C15+C19+C23+C26+C28+C29+C31+C32+C34+C36+C38+C41+C43+C46</f>
        <v>71270</v>
      </c>
      <c r="D50" s="10">
        <f aca="true" t="shared" si="17" ref="D50:M50">+D7+D9+D11+D13+D15+D19+D23+D26+D28+D29+D31+D32+D34+D36+D38+D41+D43+D46</f>
        <v>61347</v>
      </c>
      <c r="E50" s="10">
        <f t="shared" si="17"/>
        <v>0</v>
      </c>
      <c r="F50" s="10">
        <f t="shared" si="17"/>
        <v>0</v>
      </c>
      <c r="G50" s="10">
        <f t="shared" si="17"/>
        <v>0</v>
      </c>
      <c r="H50" s="10">
        <f t="shared" si="17"/>
        <v>120</v>
      </c>
      <c r="I50" s="10">
        <f t="shared" si="17"/>
        <v>0</v>
      </c>
      <c r="J50" s="10">
        <f t="shared" si="17"/>
        <v>0</v>
      </c>
      <c r="K50" s="10">
        <f t="shared" si="17"/>
        <v>0</v>
      </c>
      <c r="L50" s="10">
        <f t="shared" si="17"/>
        <v>0</v>
      </c>
      <c r="M50" s="10">
        <f t="shared" si="17"/>
        <v>9803</v>
      </c>
    </row>
    <row r="51" spans="1:13" ht="12.75">
      <c r="A51" s="4" t="s">
        <v>56</v>
      </c>
      <c r="C51" s="10">
        <f>+C17+C18+C20+C45</f>
        <v>126396</v>
      </c>
      <c r="D51" s="10">
        <f aca="true" t="shared" si="18" ref="D51:M51">+D17+D18+D20+D45</f>
        <v>113018</v>
      </c>
      <c r="E51" s="10">
        <f t="shared" si="18"/>
        <v>12268</v>
      </c>
      <c r="F51" s="10">
        <f t="shared" si="18"/>
        <v>418</v>
      </c>
      <c r="G51" s="10">
        <f t="shared" si="18"/>
        <v>2</v>
      </c>
      <c r="H51" s="10">
        <f t="shared" si="18"/>
        <v>4</v>
      </c>
      <c r="I51" s="10">
        <f t="shared" si="18"/>
        <v>0</v>
      </c>
      <c r="J51" s="10">
        <f t="shared" si="18"/>
        <v>126</v>
      </c>
      <c r="K51" s="10">
        <f t="shared" si="18"/>
        <v>558</v>
      </c>
      <c r="L51" s="10">
        <f t="shared" si="18"/>
        <v>2</v>
      </c>
      <c r="M51" s="10">
        <f t="shared" si="18"/>
        <v>0</v>
      </c>
    </row>
    <row r="52" spans="1:13" ht="12.75">
      <c r="A52" s="4" t="s">
        <v>57</v>
      </c>
      <c r="C52" s="10">
        <f>+C21+C24+C39+C47</f>
        <v>25</v>
      </c>
      <c r="D52" s="10">
        <f>+D21+D24+D39+D47</f>
        <v>0</v>
      </c>
      <c r="E52" s="10">
        <f aca="true" t="shared" si="19" ref="E52:M52">+E21+E24+E39+E47</f>
        <v>8</v>
      </c>
      <c r="F52" s="10">
        <f t="shared" si="19"/>
        <v>17</v>
      </c>
      <c r="G52" s="10">
        <f t="shared" si="19"/>
        <v>0</v>
      </c>
      <c r="H52" s="10">
        <f t="shared" si="19"/>
        <v>0</v>
      </c>
      <c r="I52" s="10">
        <f t="shared" si="19"/>
        <v>0</v>
      </c>
      <c r="J52" s="10">
        <f t="shared" si="19"/>
        <v>0</v>
      </c>
      <c r="K52" s="10">
        <f t="shared" si="19"/>
        <v>0</v>
      </c>
      <c r="L52" s="10">
        <f t="shared" si="19"/>
        <v>0</v>
      </c>
      <c r="M52" s="10">
        <f t="shared" si="19"/>
        <v>0</v>
      </c>
    </row>
    <row r="53" spans="1:13" ht="12.75">
      <c r="A53" s="4" t="s">
        <v>58</v>
      </c>
      <c r="C53" s="10">
        <f>+C8+C10+C12+C14+C16+C22+C25+C27+C30+C33+C35+C37+C40+C42+C44+C48</f>
        <v>197691</v>
      </c>
      <c r="D53" s="10">
        <f aca="true" t="shared" si="20" ref="D53:M53">+D8+D10+D12+D14+D16+D22+D25+D27+D30+D33+D35+D37+D40+D42+D44+D48</f>
        <v>174365</v>
      </c>
      <c r="E53" s="10">
        <f t="shared" si="20"/>
        <v>12276</v>
      </c>
      <c r="F53" s="10">
        <f t="shared" si="20"/>
        <v>435</v>
      </c>
      <c r="G53" s="10">
        <f t="shared" si="20"/>
        <v>2</v>
      </c>
      <c r="H53" s="10">
        <f t="shared" si="20"/>
        <v>124</v>
      </c>
      <c r="I53" s="10">
        <f t="shared" si="20"/>
        <v>0</v>
      </c>
      <c r="J53" s="10">
        <f t="shared" si="20"/>
        <v>126</v>
      </c>
      <c r="K53" s="10">
        <f t="shared" si="20"/>
        <v>558</v>
      </c>
      <c r="L53" s="10">
        <f t="shared" si="20"/>
        <v>2</v>
      </c>
      <c r="M53" s="10">
        <f t="shared" si="20"/>
        <v>9803</v>
      </c>
    </row>
    <row r="55" ht="12.75">
      <c r="A55" s="4" t="s">
        <v>59</v>
      </c>
    </row>
    <row r="56" ht="12.75">
      <c r="A56" s="4" t="s">
        <v>60</v>
      </c>
    </row>
  </sheetData>
  <printOptions/>
  <pageMargins left="0.75" right="0.75" top="1" bottom="1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5" sqref="G15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2013-12-17T21:05:10Z</cp:lastPrinted>
  <dcterms:created xsi:type="dcterms:W3CDTF">2012-12-10T20:10:04Z</dcterms:created>
  <dcterms:modified xsi:type="dcterms:W3CDTF">2013-12-17T21:06:09Z</dcterms:modified>
  <cp:category/>
  <cp:version/>
  <cp:contentType/>
  <cp:contentStatus/>
</cp:coreProperties>
</file>