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lapampafactur" sheetId="1" r:id="rId1"/>
    <sheet name="lapamp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<sst xmlns="http://schemas.openxmlformats.org/spreadsheetml/2006/main" count="285" uniqueCount="99">
  <si>
    <t>Provincia de LA PAMPA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</si>
  <si>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</si>
  <si>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</si>
  <si>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</si>
  <si>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</si>
  <si>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</si>
  <si>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</si>
  <si>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</si>
  <si>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</si>
  <si>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</si>
  <si>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</si>
  <si>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</si>
  <si>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</si>
  <si>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</si>
  <si>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</si>
  <si>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</si>
  <si>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Atreucó</t>
  </si>
  <si>
    <t>Coop de Rolón</t>
  </si>
  <si>
    <t>Coop de Macachín</t>
  </si>
  <si>
    <t>Coop de Miguel Riglos</t>
  </si>
  <si>
    <t>Coop de Doblas</t>
  </si>
  <si>
    <t>Total Atreucó</t>
  </si>
  <si>
    <t>Caleu Caleu</t>
  </si>
  <si>
    <t>Coop de La Adela</t>
  </si>
  <si>
    <t>Total Caleu Caleu</t>
  </si>
  <si>
    <t>Capital</t>
  </si>
  <si>
    <t>Coop de Santa Rosa</t>
  </si>
  <si>
    <t>GUMEM</t>
  </si>
  <si>
    <t>Total Capital</t>
  </si>
  <si>
    <t>Catriló</t>
  </si>
  <si>
    <t>Total Catriló</t>
  </si>
  <si>
    <t>Chalileo</t>
  </si>
  <si>
    <t>APELP (La Pampa)</t>
  </si>
  <si>
    <t>Total Chalileo</t>
  </si>
  <si>
    <t>Chapaleufú</t>
  </si>
  <si>
    <t>Coop Santa Elvira (Bernardo Larroude)</t>
  </si>
  <si>
    <t>Coop de Realicó</t>
  </si>
  <si>
    <t>Coop de Int. Alvear</t>
  </si>
  <si>
    <t>Total Chapaleufú</t>
  </si>
  <si>
    <t>Chical Có</t>
  </si>
  <si>
    <t>Total Chical Có</t>
  </si>
  <si>
    <t>Conhelo</t>
  </si>
  <si>
    <t>Coop de Eduardo Castex</t>
  </si>
  <si>
    <t>Coop de Winifreda</t>
  </si>
  <si>
    <t>Total Conhelo</t>
  </si>
  <si>
    <t>Curacó</t>
  </si>
  <si>
    <t>Total Curacó</t>
  </si>
  <si>
    <t>Guatraché</t>
  </si>
  <si>
    <t>Coop de General Acha</t>
  </si>
  <si>
    <t>Coop de Guatrache</t>
  </si>
  <si>
    <t>Coop de Darregueira Ltda ( Buenos Aires)</t>
  </si>
  <si>
    <t>Coop de Alpachiri</t>
  </si>
  <si>
    <t>Total Guatraché</t>
  </si>
  <si>
    <t>Hucal</t>
  </si>
  <si>
    <t>Coop de Abramo</t>
  </si>
  <si>
    <t>Coop de General San Martín</t>
  </si>
  <si>
    <t>Coop de Jacinto Arauz</t>
  </si>
  <si>
    <t>Coop de Bernasconi</t>
  </si>
  <si>
    <t>Total Hucal</t>
  </si>
  <si>
    <t>Lihuel Calel</t>
  </si>
  <si>
    <t>Total Lihuel Calel</t>
  </si>
  <si>
    <t>Limay Mahuida</t>
  </si>
  <si>
    <t>Total Limay Mahuida</t>
  </si>
  <si>
    <t>Loventué</t>
  </si>
  <si>
    <t>Coop de Victorica</t>
  </si>
  <si>
    <t>Total Loventué</t>
  </si>
  <si>
    <t>Maracó</t>
  </si>
  <si>
    <t>Coop de Quemu Quemu</t>
  </si>
  <si>
    <t>Coop de General Pico</t>
  </si>
  <si>
    <t>Total Maracó</t>
  </si>
  <si>
    <t>Puelén</t>
  </si>
  <si>
    <t>Coop de 25 de Mayo</t>
  </si>
  <si>
    <t>Total Puelén</t>
  </si>
  <si>
    <t>Quemú Quemú</t>
  </si>
  <si>
    <t>Coop de Villa Mirasol</t>
  </si>
  <si>
    <t>Coop de C.Barón</t>
  </si>
  <si>
    <t>Total Quemú Quemú</t>
  </si>
  <si>
    <t>Rancul</t>
  </si>
  <si>
    <t>Coop de Caleufú</t>
  </si>
  <si>
    <t>Coop de Rancul</t>
  </si>
  <si>
    <t>Total Rancul</t>
  </si>
  <si>
    <t>Realicó</t>
  </si>
  <si>
    <t>Coop de Ing. Luiggi</t>
  </si>
  <si>
    <t>Total Realicó</t>
  </si>
  <si>
    <t>Toay</t>
  </si>
  <si>
    <t>Total Toay</t>
  </si>
  <si>
    <t>Trenel</t>
  </si>
  <si>
    <t>Coop de Arata</t>
  </si>
  <si>
    <t>Coop de Trenel</t>
  </si>
  <si>
    <t>Total Trenel</t>
  </si>
  <si>
    <t>Utracán</t>
  </si>
  <si>
    <t>Total Utracán</t>
  </si>
  <si>
    <t>TOTAL APELP</t>
  </si>
  <si>
    <t>TOTAL COOPERATIVAS</t>
  </si>
  <si>
    <t>TOTAL GUMEM</t>
  </si>
  <si>
    <t>TOTAL LA PAMPA</t>
  </si>
  <si>
    <t>Cantidad de usuarios</t>
  </si>
  <si>
    <t>AÑO 2013</t>
  </si>
  <si>
    <t xml:space="preserve">Coop de Quemu Quemu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</si>
</sst>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MS Sans Serif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21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7" fillId="0" borderId="1" xfId="21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3" fontId="0" fillId="0" borderId="1" xfId="21" applyNumberFormat="1" applyFont="1" applyFill="1" applyBorder="1" applyAlignment="1">
      <alignment horizontal="center" wrapText="1"/>
      <protection/>
    </xf>
    <xf numFmtId="3" fontId="0" fillId="0" borderId="0" xfId="21" applyNumberFormat="1" applyFont="1" applyFill="1" applyBorder="1" applyAlignment="1">
      <alignment horizont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58">
      <selection activeCell="D81" sqref="D81"/>
    </sheetView>
  </sheetViews>
  <sheetFormatPr defaultColWidth="11.421875" defaultRowHeight="12.75"/>
  <cols>
    <col min="1" max="1" width="15.140625" style="0" customWidth="1"/>
    <col min="2" max="2" width="33.57421875" style="0" customWidth="1"/>
    <col min="3" max="3" width="14.140625" style="0" customWidth="1"/>
    <col min="9" max="9" width="9.8515625" style="0" customWidth="1"/>
    <col min="10" max="10" width="8.7109375" style="0" customWidth="1"/>
    <col min="11" max="11" width="9.00390625" style="0" customWidth="1"/>
    <col min="12" max="12" width="10.140625" style="0" customWidth="1"/>
    <col min="13" max="13" width="9.140625" style="0" customWidth="1"/>
  </cols>
  <sheetData>
    <row r="1" spans="1:13" ht="12.75">
      <c r="A1" s="1" t="s">
        <v>97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6" customFormat="1" ht="12.75">
      <c r="A7" s="6" t="s">
        <v>16</v>
      </c>
      <c r="B7" s="18" t="s">
        <v>17</v>
      </c>
      <c r="C7" s="4">
        <f>SUM(D7:M7)</f>
        <v>1327.99665</v>
      </c>
      <c r="D7" s="4">
        <v>608.45556</v>
      </c>
      <c r="E7" s="4">
        <v>152.68564</v>
      </c>
      <c r="F7" s="4">
        <v>0</v>
      </c>
      <c r="G7" s="4">
        <v>0</v>
      </c>
      <c r="H7" s="4">
        <v>84.37512</v>
      </c>
      <c r="I7" s="4">
        <v>0</v>
      </c>
      <c r="J7" s="4">
        <v>0</v>
      </c>
      <c r="K7" s="4">
        <v>92.42518</v>
      </c>
      <c r="L7" s="4">
        <v>354.03012</v>
      </c>
      <c r="M7" s="4">
        <f>6.85617+29.16886</f>
        <v>36.02503</v>
      </c>
    </row>
    <row r="8" spans="1:13" s="6" customFormat="1" ht="12.75">
      <c r="A8" s="6" t="s">
        <v>16</v>
      </c>
      <c r="B8" s="6" t="s">
        <v>18</v>
      </c>
      <c r="C8" s="4">
        <f aca="true" t="shared" si="0" ref="C8:C71">SUM(D8:M8)</f>
        <v>14224.342</v>
      </c>
      <c r="D8" s="4">
        <v>4295.425</v>
      </c>
      <c r="E8" s="4">
        <v>2452.872</v>
      </c>
      <c r="F8" s="4">
        <v>4641.819</v>
      </c>
      <c r="G8" s="4">
        <v>0</v>
      </c>
      <c r="H8" s="4">
        <v>712.175</v>
      </c>
      <c r="I8" s="4">
        <v>0</v>
      </c>
      <c r="J8" s="4">
        <v>0</v>
      </c>
      <c r="K8" s="4">
        <v>349.737</v>
      </c>
      <c r="L8" s="4">
        <v>1446.912</v>
      </c>
      <c r="M8" s="4">
        <v>325.402</v>
      </c>
    </row>
    <row r="9" spans="1:13" s="6" customFormat="1" ht="12.75">
      <c r="A9" s="6" t="s">
        <v>16</v>
      </c>
      <c r="B9" s="6" t="s">
        <v>19</v>
      </c>
      <c r="C9" s="4">
        <f t="shared" si="0"/>
        <v>4666.26</v>
      </c>
      <c r="D9" s="4">
        <v>1982.969</v>
      </c>
      <c r="E9" s="4">
        <v>855.766</v>
      </c>
      <c r="F9" s="4">
        <v>27.136</v>
      </c>
      <c r="G9" s="4">
        <v>0</v>
      </c>
      <c r="H9" s="4">
        <v>402.663</v>
      </c>
      <c r="I9" s="4">
        <v>0</v>
      </c>
      <c r="J9" s="4">
        <v>0</v>
      </c>
      <c r="K9" s="4">
        <v>260.853</v>
      </c>
      <c r="L9" s="4">
        <v>719.9209999999999</v>
      </c>
      <c r="M9" s="4">
        <v>416.952</v>
      </c>
    </row>
    <row r="10" spans="1:13" s="6" customFormat="1" ht="12.75">
      <c r="A10" s="6" t="s">
        <v>16</v>
      </c>
      <c r="B10" s="6" t="s">
        <v>20</v>
      </c>
      <c r="C10" s="4">
        <f t="shared" si="0"/>
        <v>2603.099</v>
      </c>
      <c r="D10" s="4">
        <v>1144.345</v>
      </c>
      <c r="E10" s="4">
        <v>490.865</v>
      </c>
      <c r="F10" s="4">
        <v>10.968</v>
      </c>
      <c r="G10" s="4">
        <v>45.754</v>
      </c>
      <c r="H10" s="4">
        <v>317.701</v>
      </c>
      <c r="I10" s="4">
        <v>0</v>
      </c>
      <c r="J10" s="4">
        <v>0</v>
      </c>
      <c r="K10" s="4">
        <v>152.234</v>
      </c>
      <c r="L10" s="4">
        <v>382.83</v>
      </c>
      <c r="M10" s="4">
        <v>58.402</v>
      </c>
    </row>
    <row r="11" spans="1:13" s="17" customFormat="1" ht="12.75">
      <c r="A11" s="16" t="s">
        <v>21</v>
      </c>
      <c r="C11" s="14">
        <f t="shared" si="0"/>
        <v>22821.697650000002</v>
      </c>
      <c r="D11" s="14">
        <f>+D7+D8+D9+D10</f>
        <v>8031.194560000001</v>
      </c>
      <c r="E11" s="14">
        <f aca="true" t="shared" si="1" ref="E11:M11">+E7+E8+E9+E10</f>
        <v>3952.1886400000003</v>
      </c>
      <c r="F11" s="14">
        <f t="shared" si="1"/>
        <v>4679.923000000001</v>
      </c>
      <c r="G11" s="14">
        <f t="shared" si="1"/>
        <v>45.754</v>
      </c>
      <c r="H11" s="14">
        <f t="shared" si="1"/>
        <v>1516.91412</v>
      </c>
      <c r="I11" s="14">
        <f t="shared" si="1"/>
        <v>0</v>
      </c>
      <c r="J11" s="14">
        <f t="shared" si="1"/>
        <v>0</v>
      </c>
      <c r="K11" s="14">
        <f t="shared" si="1"/>
        <v>855.2491800000001</v>
      </c>
      <c r="L11" s="14">
        <f t="shared" si="1"/>
        <v>2903.69312</v>
      </c>
      <c r="M11" s="14">
        <f t="shared" si="1"/>
        <v>836.7810300000001</v>
      </c>
    </row>
    <row r="12" spans="1:13" s="6" customFormat="1" ht="12.75">
      <c r="A12" s="6" t="s">
        <v>22</v>
      </c>
      <c r="B12" s="6" t="s">
        <v>23</v>
      </c>
      <c r="C12" s="4">
        <f t="shared" si="0"/>
        <v>5910.231</v>
      </c>
      <c r="D12" s="4">
        <v>1400.791</v>
      </c>
      <c r="E12" s="4">
        <v>760.206</v>
      </c>
      <c r="F12" s="4">
        <v>168.517</v>
      </c>
      <c r="G12" s="4">
        <v>0</v>
      </c>
      <c r="H12" s="4">
        <v>468.653</v>
      </c>
      <c r="I12" s="4">
        <v>0</v>
      </c>
      <c r="J12" s="4">
        <v>91.181</v>
      </c>
      <c r="K12" s="4">
        <v>467.298</v>
      </c>
      <c r="L12" s="4">
        <v>77.322</v>
      </c>
      <c r="M12" s="4">
        <v>2476.263</v>
      </c>
    </row>
    <row r="13" spans="1:13" s="17" customFormat="1" ht="12.75">
      <c r="A13" s="16" t="s">
        <v>24</v>
      </c>
      <c r="C13" s="14">
        <f t="shared" si="0"/>
        <v>5910.231</v>
      </c>
      <c r="D13" s="14">
        <f>+D12</f>
        <v>1400.791</v>
      </c>
      <c r="E13" s="14">
        <f aca="true" t="shared" si="2" ref="E13:M13">+E12</f>
        <v>760.206</v>
      </c>
      <c r="F13" s="14">
        <f t="shared" si="2"/>
        <v>168.517</v>
      </c>
      <c r="G13" s="14">
        <f t="shared" si="2"/>
        <v>0</v>
      </c>
      <c r="H13" s="14">
        <f t="shared" si="2"/>
        <v>468.653</v>
      </c>
      <c r="I13" s="14">
        <f t="shared" si="2"/>
        <v>0</v>
      </c>
      <c r="J13" s="14">
        <f t="shared" si="2"/>
        <v>91.181</v>
      </c>
      <c r="K13" s="14">
        <f t="shared" si="2"/>
        <v>467.298</v>
      </c>
      <c r="L13" s="14">
        <f t="shared" si="2"/>
        <v>77.322</v>
      </c>
      <c r="M13" s="14">
        <f t="shared" si="2"/>
        <v>2476.263</v>
      </c>
    </row>
    <row r="14" spans="1:13" s="6" customFormat="1" ht="12.75">
      <c r="A14" s="6" t="s">
        <v>25</v>
      </c>
      <c r="B14" s="6" t="s">
        <v>26</v>
      </c>
      <c r="C14" s="4">
        <f t="shared" si="0"/>
        <v>229685.64000000004</v>
      </c>
      <c r="D14" s="4">
        <v>110692.157</v>
      </c>
      <c r="E14" s="4">
        <v>44297.002</v>
      </c>
      <c r="F14" s="4">
        <v>41733.998</v>
      </c>
      <c r="G14" s="4">
        <v>2524.526</v>
      </c>
      <c r="H14" s="4">
        <v>13017.549</v>
      </c>
      <c r="I14" s="4">
        <v>0</v>
      </c>
      <c r="J14" s="4">
        <v>0</v>
      </c>
      <c r="K14" s="4">
        <v>12226.391</v>
      </c>
      <c r="L14" s="4">
        <v>1938.817</v>
      </c>
      <c r="M14" s="4">
        <v>3255.2</v>
      </c>
    </row>
    <row r="15" spans="1:13" s="6" customFormat="1" ht="12.75">
      <c r="A15" s="6" t="s">
        <v>25</v>
      </c>
      <c r="B15" s="6" t="s">
        <v>27</v>
      </c>
      <c r="C15" s="4">
        <f t="shared" si="0"/>
        <v>5947.790000000001</v>
      </c>
      <c r="D15" s="4">
        <v>0</v>
      </c>
      <c r="E15" s="4">
        <v>2138.51</v>
      </c>
      <c r="F15" s="4">
        <v>3809.28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s="17" customFormat="1" ht="12.75">
      <c r="A16" s="16" t="s">
        <v>28</v>
      </c>
      <c r="C16" s="14">
        <f t="shared" si="0"/>
        <v>235633.43000000002</v>
      </c>
      <c r="D16" s="14">
        <f>+D14+D15</f>
        <v>110692.157</v>
      </c>
      <c r="E16" s="14">
        <f aca="true" t="shared" si="3" ref="E16:M16">+E14+E15</f>
        <v>46435.512</v>
      </c>
      <c r="F16" s="14">
        <f t="shared" si="3"/>
        <v>45543.278</v>
      </c>
      <c r="G16" s="14">
        <f t="shared" si="3"/>
        <v>2524.526</v>
      </c>
      <c r="H16" s="14">
        <f t="shared" si="3"/>
        <v>13017.549</v>
      </c>
      <c r="I16" s="14">
        <f t="shared" si="3"/>
        <v>0</v>
      </c>
      <c r="J16" s="14">
        <f t="shared" si="3"/>
        <v>0</v>
      </c>
      <c r="K16" s="14">
        <f t="shared" si="3"/>
        <v>12226.391</v>
      </c>
      <c r="L16" s="14">
        <f t="shared" si="3"/>
        <v>1938.817</v>
      </c>
      <c r="M16" s="14">
        <f t="shared" si="3"/>
        <v>3255.2</v>
      </c>
    </row>
    <row r="17" spans="1:13" s="6" customFormat="1" ht="12.75">
      <c r="A17" s="6" t="s">
        <v>29</v>
      </c>
      <c r="B17" s="6" t="s">
        <v>26</v>
      </c>
      <c r="C17" s="4">
        <f t="shared" si="0"/>
        <v>26741.23</v>
      </c>
      <c r="D17" s="4">
        <v>5923.861</v>
      </c>
      <c r="E17" s="4">
        <v>2850.862</v>
      </c>
      <c r="F17" s="4">
        <v>15034.411</v>
      </c>
      <c r="G17" s="4">
        <v>187.155</v>
      </c>
      <c r="H17" s="4">
        <v>860.433</v>
      </c>
      <c r="I17" s="4">
        <v>0</v>
      </c>
      <c r="J17" s="4">
        <v>0</v>
      </c>
      <c r="K17" s="4">
        <v>447.72</v>
      </c>
      <c r="L17" s="4">
        <v>1317.545</v>
      </c>
      <c r="M17" s="4">
        <v>119.243</v>
      </c>
    </row>
    <row r="18" spans="1:13" s="17" customFormat="1" ht="12.75">
      <c r="A18" s="16" t="s">
        <v>30</v>
      </c>
      <c r="C18" s="14">
        <f t="shared" si="0"/>
        <v>26741.23</v>
      </c>
      <c r="D18" s="14">
        <f>+D17</f>
        <v>5923.861</v>
      </c>
      <c r="E18" s="14">
        <f aca="true" t="shared" si="4" ref="E18:M18">+E17</f>
        <v>2850.862</v>
      </c>
      <c r="F18" s="14">
        <f t="shared" si="4"/>
        <v>15034.411</v>
      </c>
      <c r="G18" s="14">
        <f t="shared" si="4"/>
        <v>187.155</v>
      </c>
      <c r="H18" s="14">
        <f t="shared" si="4"/>
        <v>860.433</v>
      </c>
      <c r="I18" s="14">
        <f t="shared" si="4"/>
        <v>0</v>
      </c>
      <c r="J18" s="14">
        <f t="shared" si="4"/>
        <v>0</v>
      </c>
      <c r="K18" s="14">
        <f t="shared" si="4"/>
        <v>447.72</v>
      </c>
      <c r="L18" s="14">
        <f t="shared" si="4"/>
        <v>1317.545</v>
      </c>
      <c r="M18" s="14">
        <f t="shared" si="4"/>
        <v>119.243</v>
      </c>
    </row>
    <row r="19" spans="1:13" s="6" customFormat="1" ht="12.75">
      <c r="A19" s="6" t="s">
        <v>31</v>
      </c>
      <c r="B19" s="6" t="s">
        <v>32</v>
      </c>
      <c r="C19" s="4">
        <f t="shared" si="0"/>
        <v>4016.5600000000004</v>
      </c>
      <c r="D19" s="4">
        <v>2563.02</v>
      </c>
      <c r="E19" s="4">
        <v>1104.41</v>
      </c>
      <c r="F19" s="4">
        <v>15.55</v>
      </c>
      <c r="G19" s="4">
        <v>0</v>
      </c>
      <c r="H19" s="4">
        <v>0</v>
      </c>
      <c r="I19" s="4">
        <v>0</v>
      </c>
      <c r="J19" s="4">
        <v>0</v>
      </c>
      <c r="K19" s="4">
        <v>313.53</v>
      </c>
      <c r="L19" s="4">
        <v>0</v>
      </c>
      <c r="M19" s="4">
        <v>20.05</v>
      </c>
    </row>
    <row r="20" spans="1:13" s="17" customFormat="1" ht="12.75">
      <c r="A20" s="16" t="s">
        <v>33</v>
      </c>
      <c r="C20" s="14">
        <f t="shared" si="0"/>
        <v>4016.5600000000004</v>
      </c>
      <c r="D20" s="14">
        <f>+D19</f>
        <v>2563.02</v>
      </c>
      <c r="E20" s="14">
        <f aca="true" t="shared" si="5" ref="E20:M20">+E19</f>
        <v>1104.41</v>
      </c>
      <c r="F20" s="14">
        <f t="shared" si="5"/>
        <v>15.55</v>
      </c>
      <c r="G20" s="14">
        <f t="shared" si="5"/>
        <v>0</v>
      </c>
      <c r="H20" s="14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313.53</v>
      </c>
      <c r="L20" s="14">
        <f t="shared" si="5"/>
        <v>0</v>
      </c>
      <c r="M20" s="14">
        <f t="shared" si="5"/>
        <v>20.05</v>
      </c>
    </row>
    <row r="21" spans="1:13" s="6" customFormat="1" ht="12.75">
      <c r="A21" s="6" t="s">
        <v>34</v>
      </c>
      <c r="B21" s="6" t="s">
        <v>35</v>
      </c>
      <c r="C21" s="4">
        <f t="shared" si="0"/>
        <v>4231.684000000001</v>
      </c>
      <c r="D21" s="4">
        <v>1416.488</v>
      </c>
      <c r="E21" s="4">
        <v>822.687</v>
      </c>
      <c r="F21" s="4">
        <v>1116.206</v>
      </c>
      <c r="G21" s="4">
        <v>80.228</v>
      </c>
      <c r="H21" s="4">
        <v>290.023</v>
      </c>
      <c r="I21" s="4">
        <v>0</v>
      </c>
      <c r="J21" s="4">
        <v>0</v>
      </c>
      <c r="K21" s="4">
        <v>117.136</v>
      </c>
      <c r="L21" s="4">
        <v>372.155</v>
      </c>
      <c r="M21" s="4">
        <v>16.761</v>
      </c>
    </row>
    <row r="22" spans="1:13" s="6" customFormat="1" ht="12.75">
      <c r="A22" s="6" t="s">
        <v>34</v>
      </c>
      <c r="B22" s="6" t="s">
        <v>36</v>
      </c>
      <c r="C22" s="4">
        <f t="shared" si="0"/>
        <v>1684.1280000000002</v>
      </c>
      <c r="D22" s="4">
        <v>594.978</v>
      </c>
      <c r="E22" s="4">
        <v>669.904</v>
      </c>
      <c r="F22" s="4">
        <v>0.145</v>
      </c>
      <c r="G22" s="4">
        <v>0</v>
      </c>
      <c r="H22" s="4">
        <v>205.028</v>
      </c>
      <c r="I22" s="4">
        <v>0</v>
      </c>
      <c r="J22" s="4">
        <v>0</v>
      </c>
      <c r="K22" s="4">
        <v>91.957</v>
      </c>
      <c r="L22" s="4">
        <v>84.272</v>
      </c>
      <c r="M22" s="4">
        <v>37.844</v>
      </c>
    </row>
    <row r="23" spans="1:13" s="6" customFormat="1" ht="12.75">
      <c r="A23" s="6" t="s">
        <v>34</v>
      </c>
      <c r="B23" s="6" t="s">
        <v>37</v>
      </c>
      <c r="C23" s="4">
        <f t="shared" si="0"/>
        <v>14460.055999999999</v>
      </c>
      <c r="D23" s="4">
        <v>7598.742</v>
      </c>
      <c r="E23" s="4">
        <v>3450.951</v>
      </c>
      <c r="F23" s="4">
        <v>771.807</v>
      </c>
      <c r="G23" s="4">
        <v>0</v>
      </c>
      <c r="H23" s="4">
        <v>1203.863</v>
      </c>
      <c r="I23" s="4">
        <v>0</v>
      </c>
      <c r="J23" s="4">
        <v>0</v>
      </c>
      <c r="K23" s="4">
        <v>436.121</v>
      </c>
      <c r="L23" s="4">
        <v>817.105</v>
      </c>
      <c r="M23" s="4">
        <v>181.467</v>
      </c>
    </row>
    <row r="24" spans="1:13" s="17" customFormat="1" ht="12.75">
      <c r="A24" s="16" t="s">
        <v>38</v>
      </c>
      <c r="C24" s="14">
        <f t="shared" si="0"/>
        <v>20375.868</v>
      </c>
      <c r="D24" s="14">
        <f>+D21+D22+D23</f>
        <v>9610.208</v>
      </c>
      <c r="E24" s="14">
        <f aca="true" t="shared" si="6" ref="E24:M24">+E21+E22+E23</f>
        <v>4943.5419999999995</v>
      </c>
      <c r="F24" s="14">
        <f t="shared" si="6"/>
        <v>1888.158</v>
      </c>
      <c r="G24" s="14">
        <f t="shared" si="6"/>
        <v>80.228</v>
      </c>
      <c r="H24" s="14">
        <f t="shared" si="6"/>
        <v>1698.9140000000002</v>
      </c>
      <c r="I24" s="14">
        <f t="shared" si="6"/>
        <v>0</v>
      </c>
      <c r="J24" s="14">
        <f t="shared" si="6"/>
        <v>0</v>
      </c>
      <c r="K24" s="14">
        <f t="shared" si="6"/>
        <v>645.2139999999999</v>
      </c>
      <c r="L24" s="14">
        <f t="shared" si="6"/>
        <v>1273.532</v>
      </c>
      <c r="M24" s="14">
        <f t="shared" si="6"/>
        <v>236.072</v>
      </c>
    </row>
    <row r="25" spans="1:13" s="6" customFormat="1" ht="12.75">
      <c r="A25" s="6" t="s">
        <v>39</v>
      </c>
      <c r="B25" s="6" t="s">
        <v>32</v>
      </c>
      <c r="C25" s="4">
        <f t="shared" si="0"/>
        <v>1561.88</v>
      </c>
      <c r="D25" s="4">
        <v>1199.48</v>
      </c>
      <c r="E25" s="4">
        <v>158.09</v>
      </c>
      <c r="F25" s="4">
        <v>0</v>
      </c>
      <c r="G25" s="4">
        <v>0</v>
      </c>
      <c r="H25" s="4">
        <v>41.72</v>
      </c>
      <c r="I25" s="4">
        <v>0</v>
      </c>
      <c r="J25" s="4">
        <v>0</v>
      </c>
      <c r="K25" s="4">
        <v>141.32</v>
      </c>
      <c r="L25" s="4">
        <v>1.14</v>
      </c>
      <c r="M25" s="4">
        <v>20.13</v>
      </c>
    </row>
    <row r="26" spans="1:13" s="17" customFormat="1" ht="12.75">
      <c r="A26" s="16" t="s">
        <v>40</v>
      </c>
      <c r="C26" s="14">
        <f t="shared" si="0"/>
        <v>1561.88</v>
      </c>
      <c r="D26" s="14">
        <f>+D25</f>
        <v>1199.48</v>
      </c>
      <c r="E26" s="14">
        <f aca="true" t="shared" si="7" ref="E26:M26">+E25</f>
        <v>158.09</v>
      </c>
      <c r="F26" s="14">
        <f t="shared" si="7"/>
        <v>0</v>
      </c>
      <c r="G26" s="14">
        <f t="shared" si="7"/>
        <v>0</v>
      </c>
      <c r="H26" s="14">
        <f t="shared" si="7"/>
        <v>41.72</v>
      </c>
      <c r="I26" s="14">
        <f t="shared" si="7"/>
        <v>0</v>
      </c>
      <c r="J26" s="14">
        <f t="shared" si="7"/>
        <v>0</v>
      </c>
      <c r="K26" s="14">
        <f t="shared" si="7"/>
        <v>141.32</v>
      </c>
      <c r="L26" s="14">
        <f t="shared" si="7"/>
        <v>1.14</v>
      </c>
      <c r="M26" s="14">
        <f t="shared" si="7"/>
        <v>20.13</v>
      </c>
    </row>
    <row r="27" spans="1:13" s="6" customFormat="1" ht="12.75">
      <c r="A27" s="6" t="s">
        <v>41</v>
      </c>
      <c r="B27" s="6" t="s">
        <v>26</v>
      </c>
      <c r="C27" s="4">
        <f t="shared" si="0"/>
        <v>626.2289999999999</v>
      </c>
      <c r="D27" s="4">
        <v>253.889</v>
      </c>
      <c r="E27" s="4">
        <v>62.036</v>
      </c>
      <c r="F27" s="4">
        <v>10.116</v>
      </c>
      <c r="G27" s="4">
        <v>10.957</v>
      </c>
      <c r="H27" s="4">
        <v>97.451</v>
      </c>
      <c r="I27" s="4">
        <v>0</v>
      </c>
      <c r="J27" s="4">
        <v>0</v>
      </c>
      <c r="K27" s="4">
        <v>66.525</v>
      </c>
      <c r="L27" s="4">
        <v>124.4</v>
      </c>
      <c r="M27" s="4">
        <v>0.855</v>
      </c>
    </row>
    <row r="28" spans="1:13" s="6" customFormat="1" ht="12.75">
      <c r="A28" s="6" t="s">
        <v>41</v>
      </c>
      <c r="B28" s="6" t="s">
        <v>42</v>
      </c>
      <c r="C28" s="4">
        <f t="shared" si="0"/>
        <v>17171.53</v>
      </c>
      <c r="D28" s="4">
        <v>7989.113</v>
      </c>
      <c r="E28" s="4">
        <v>5030.652</v>
      </c>
      <c r="F28" s="4">
        <v>260.317</v>
      </c>
      <c r="G28" s="4">
        <v>0</v>
      </c>
      <c r="H28" s="4">
        <v>1954.895</v>
      </c>
      <c r="I28" s="4">
        <v>0</v>
      </c>
      <c r="J28" s="4">
        <v>0</v>
      </c>
      <c r="K28" s="4">
        <v>603.775</v>
      </c>
      <c r="L28" s="4">
        <v>1229.968</v>
      </c>
      <c r="M28" s="4">
        <v>102.81</v>
      </c>
    </row>
    <row r="29" spans="1:13" s="6" customFormat="1" ht="12.75">
      <c r="A29" s="6" t="s">
        <v>41</v>
      </c>
      <c r="B29" s="6" t="s">
        <v>43</v>
      </c>
      <c r="C29" s="4">
        <f t="shared" si="0"/>
        <v>6928.880999999999</v>
      </c>
      <c r="D29" s="4">
        <v>2754.808</v>
      </c>
      <c r="E29" s="4">
        <v>1448.3429999999998</v>
      </c>
      <c r="F29" s="4">
        <v>11.465</v>
      </c>
      <c r="G29" s="4">
        <v>0</v>
      </c>
      <c r="H29" s="4">
        <v>464.897</v>
      </c>
      <c r="I29" s="4">
        <v>0</v>
      </c>
      <c r="J29" s="4">
        <v>0</v>
      </c>
      <c r="K29" s="4">
        <v>370.898</v>
      </c>
      <c r="L29" s="4">
        <v>1789.078</v>
      </c>
      <c r="M29" s="4">
        <v>89.392</v>
      </c>
    </row>
    <row r="30" spans="1:13" s="6" customFormat="1" ht="12.75">
      <c r="A30" s="6" t="s">
        <v>41</v>
      </c>
      <c r="B30" s="6" t="s">
        <v>27</v>
      </c>
      <c r="C30" s="4">
        <f t="shared" si="0"/>
        <v>161.76</v>
      </c>
      <c r="D30" s="4">
        <v>0</v>
      </c>
      <c r="E30" s="4">
        <v>161.76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s="17" customFormat="1" ht="12.75">
      <c r="A31" s="16" t="s">
        <v>44</v>
      </c>
      <c r="C31" s="14">
        <f t="shared" si="0"/>
        <v>24888.4</v>
      </c>
      <c r="D31" s="14">
        <f>+D27+D28+D29+D30</f>
        <v>10997.810000000001</v>
      </c>
      <c r="E31" s="14">
        <f aca="true" t="shared" si="8" ref="E31:M31">+E27+E28+E29+E30</f>
        <v>6702.791</v>
      </c>
      <c r="F31" s="14">
        <f t="shared" si="8"/>
        <v>281.89799999999997</v>
      </c>
      <c r="G31" s="14">
        <f t="shared" si="8"/>
        <v>10.957</v>
      </c>
      <c r="H31" s="14">
        <f t="shared" si="8"/>
        <v>2517.243</v>
      </c>
      <c r="I31" s="14">
        <f t="shared" si="8"/>
        <v>0</v>
      </c>
      <c r="J31" s="14">
        <f t="shared" si="8"/>
        <v>0</v>
      </c>
      <c r="K31" s="14">
        <f t="shared" si="8"/>
        <v>1041.1979999999999</v>
      </c>
      <c r="L31" s="14">
        <f t="shared" si="8"/>
        <v>3143.446</v>
      </c>
      <c r="M31" s="14">
        <f t="shared" si="8"/>
        <v>193.05700000000002</v>
      </c>
    </row>
    <row r="32" spans="1:13" s="6" customFormat="1" ht="12.75">
      <c r="A32" s="6" t="s">
        <v>45</v>
      </c>
      <c r="B32" s="6" t="s">
        <v>32</v>
      </c>
      <c r="C32" s="4">
        <f t="shared" si="0"/>
        <v>2074.71</v>
      </c>
      <c r="D32" s="4">
        <v>1219.39</v>
      </c>
      <c r="E32" s="4">
        <v>493.25</v>
      </c>
      <c r="F32" s="4">
        <v>0</v>
      </c>
      <c r="G32" s="4">
        <v>0</v>
      </c>
      <c r="H32" s="4">
        <v>49.37</v>
      </c>
      <c r="I32" s="4">
        <v>0</v>
      </c>
      <c r="J32" s="4">
        <v>0</v>
      </c>
      <c r="K32" s="4">
        <v>302.93</v>
      </c>
      <c r="L32" s="4">
        <v>6.09</v>
      </c>
      <c r="M32" s="4">
        <v>3.68</v>
      </c>
    </row>
    <row r="33" spans="1:13" s="17" customFormat="1" ht="12.75">
      <c r="A33" s="16" t="s">
        <v>46</v>
      </c>
      <c r="C33" s="14">
        <f t="shared" si="0"/>
        <v>2074.71</v>
      </c>
      <c r="D33" s="14">
        <f>+D32</f>
        <v>1219.39</v>
      </c>
      <c r="E33" s="14">
        <f aca="true" t="shared" si="9" ref="E33:M33">+E32</f>
        <v>493.25</v>
      </c>
      <c r="F33" s="14">
        <f t="shared" si="9"/>
        <v>0</v>
      </c>
      <c r="G33" s="14">
        <f t="shared" si="9"/>
        <v>0</v>
      </c>
      <c r="H33" s="14">
        <f t="shared" si="9"/>
        <v>49.37</v>
      </c>
      <c r="I33" s="14">
        <f t="shared" si="9"/>
        <v>0</v>
      </c>
      <c r="J33" s="14">
        <f t="shared" si="9"/>
        <v>0</v>
      </c>
      <c r="K33" s="14">
        <f t="shared" si="9"/>
        <v>302.93</v>
      </c>
      <c r="L33" s="14">
        <f t="shared" si="9"/>
        <v>6.09</v>
      </c>
      <c r="M33" s="14">
        <f t="shared" si="9"/>
        <v>3.68</v>
      </c>
    </row>
    <row r="34" spans="1:13" s="6" customFormat="1" ht="12.75">
      <c r="A34" s="6" t="s">
        <v>47</v>
      </c>
      <c r="B34" s="6" t="s">
        <v>48</v>
      </c>
      <c r="C34" s="4">
        <f t="shared" si="0"/>
        <v>199.289</v>
      </c>
      <c r="D34" s="4">
        <v>45.197</v>
      </c>
      <c r="E34" s="4">
        <v>15.758</v>
      </c>
      <c r="F34" s="4">
        <v>0</v>
      </c>
      <c r="G34" s="4">
        <v>0</v>
      </c>
      <c r="H34" s="4">
        <v>17.684</v>
      </c>
      <c r="I34" s="4">
        <v>0</v>
      </c>
      <c r="J34" s="4">
        <v>0</v>
      </c>
      <c r="K34" s="4">
        <v>53.088</v>
      </c>
      <c r="L34" s="4">
        <v>67.562</v>
      </c>
      <c r="M34" s="4">
        <v>0</v>
      </c>
    </row>
    <row r="35" spans="1:13" s="6" customFormat="1" ht="12.75">
      <c r="A35" s="6" t="s">
        <v>47</v>
      </c>
      <c r="B35" s="6" t="s">
        <v>49</v>
      </c>
      <c r="C35" s="4">
        <f t="shared" si="0"/>
        <v>11952.76</v>
      </c>
      <c r="D35" s="4">
        <v>4969.49</v>
      </c>
      <c r="E35" s="4">
        <v>2168.76</v>
      </c>
      <c r="F35" s="4">
        <v>1619.25</v>
      </c>
      <c r="G35" s="4">
        <v>150.26</v>
      </c>
      <c r="H35" s="4">
        <v>940.94</v>
      </c>
      <c r="I35" s="4">
        <v>0</v>
      </c>
      <c r="J35" s="4">
        <v>0</v>
      </c>
      <c r="K35" s="4">
        <v>609.67</v>
      </c>
      <c r="L35" s="4">
        <v>1370.57</v>
      </c>
      <c r="M35" s="4">
        <v>123.82</v>
      </c>
    </row>
    <row r="36" spans="1:13" s="6" customFormat="1" ht="12.75">
      <c r="A36" s="6" t="s">
        <v>47</v>
      </c>
      <c r="B36" s="6" t="s">
        <v>50</v>
      </c>
      <c r="C36" s="4">
        <f t="shared" si="0"/>
        <v>115.953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115.953</v>
      </c>
      <c r="M36" s="4">
        <v>0</v>
      </c>
    </row>
    <row r="37" spans="1:13" s="6" customFormat="1" ht="12.75">
      <c r="A37" s="6" t="s">
        <v>47</v>
      </c>
      <c r="B37" s="6" t="s">
        <v>51</v>
      </c>
      <c r="C37" s="4">
        <f t="shared" si="0"/>
        <v>3058.254</v>
      </c>
      <c r="D37" s="4">
        <v>1564.656</v>
      </c>
      <c r="E37" s="4">
        <v>556.997</v>
      </c>
      <c r="F37" s="4">
        <v>74.455</v>
      </c>
      <c r="G37" s="4">
        <v>0</v>
      </c>
      <c r="H37" s="4">
        <v>385.165</v>
      </c>
      <c r="I37" s="4">
        <v>0</v>
      </c>
      <c r="J37" s="4">
        <v>0</v>
      </c>
      <c r="K37" s="4">
        <v>147.887</v>
      </c>
      <c r="L37" s="4">
        <v>264.772</v>
      </c>
      <c r="M37" s="4">
        <v>64.322</v>
      </c>
    </row>
    <row r="38" spans="1:13" s="17" customFormat="1" ht="12.75">
      <c r="A38" s="16" t="s">
        <v>52</v>
      </c>
      <c r="C38" s="14">
        <f t="shared" si="0"/>
        <v>15326.256000000001</v>
      </c>
      <c r="D38" s="14">
        <f>+D34+D35+D36+D37</f>
        <v>6579.343</v>
      </c>
      <c r="E38" s="14">
        <f aca="true" t="shared" si="10" ref="E38:M38">+E34+E35+E36+E37</f>
        <v>2741.515</v>
      </c>
      <c r="F38" s="14">
        <f t="shared" si="10"/>
        <v>1693.705</v>
      </c>
      <c r="G38" s="14">
        <f t="shared" si="10"/>
        <v>150.26</v>
      </c>
      <c r="H38" s="14">
        <f t="shared" si="10"/>
        <v>1343.789</v>
      </c>
      <c r="I38" s="14">
        <f t="shared" si="10"/>
        <v>0</v>
      </c>
      <c r="J38" s="14">
        <f t="shared" si="10"/>
        <v>0</v>
      </c>
      <c r="K38" s="14">
        <f t="shared" si="10"/>
        <v>810.645</v>
      </c>
      <c r="L38" s="14">
        <f t="shared" si="10"/>
        <v>1818.8569999999997</v>
      </c>
      <c r="M38" s="14">
        <f t="shared" si="10"/>
        <v>188.142</v>
      </c>
    </row>
    <row r="39" spans="1:13" s="6" customFormat="1" ht="12.75">
      <c r="A39" s="6" t="s">
        <v>53</v>
      </c>
      <c r="B39" s="6" t="s">
        <v>54</v>
      </c>
      <c r="C39" s="4">
        <f t="shared" si="0"/>
        <v>778.437</v>
      </c>
      <c r="D39" s="4">
        <v>254.712</v>
      </c>
      <c r="E39" s="4">
        <v>58.251</v>
      </c>
      <c r="F39" s="4">
        <v>0</v>
      </c>
      <c r="G39" s="4">
        <v>0</v>
      </c>
      <c r="H39" s="4">
        <v>75.624</v>
      </c>
      <c r="I39" s="4">
        <v>0</v>
      </c>
      <c r="J39" s="4">
        <v>0</v>
      </c>
      <c r="K39" s="4">
        <v>56.733</v>
      </c>
      <c r="L39" s="4">
        <v>287.448</v>
      </c>
      <c r="M39" s="4">
        <v>45.669</v>
      </c>
    </row>
    <row r="40" spans="1:13" s="6" customFormat="1" ht="12.75">
      <c r="A40" s="6" t="s">
        <v>53</v>
      </c>
      <c r="B40" s="6" t="s">
        <v>55</v>
      </c>
      <c r="C40" s="4">
        <f t="shared" si="0"/>
        <v>4683.277</v>
      </c>
      <c r="D40" s="4">
        <v>2065.159</v>
      </c>
      <c r="E40" s="4">
        <v>865.218</v>
      </c>
      <c r="F40" s="4">
        <v>30.463</v>
      </c>
      <c r="G40" s="4">
        <v>0</v>
      </c>
      <c r="H40" s="4">
        <v>51.46</v>
      </c>
      <c r="I40" s="4">
        <v>0</v>
      </c>
      <c r="J40" s="4">
        <v>0</v>
      </c>
      <c r="K40" s="4">
        <v>147.755</v>
      </c>
      <c r="L40" s="4">
        <v>118.503</v>
      </c>
      <c r="M40" s="4">
        <v>1404.719</v>
      </c>
    </row>
    <row r="41" spans="1:13" s="6" customFormat="1" ht="12.75">
      <c r="A41" s="6" t="s">
        <v>53</v>
      </c>
      <c r="B41" s="6" t="s">
        <v>56</v>
      </c>
      <c r="C41" s="4">
        <f t="shared" si="0"/>
        <v>7181.8589999999995</v>
      </c>
      <c r="D41" s="4">
        <v>2225.085</v>
      </c>
      <c r="E41" s="4">
        <v>862.102</v>
      </c>
      <c r="F41" s="4">
        <v>3123.168</v>
      </c>
      <c r="G41" s="4">
        <v>0</v>
      </c>
      <c r="H41" s="4">
        <v>400.971</v>
      </c>
      <c r="I41" s="4">
        <v>0</v>
      </c>
      <c r="J41" s="4">
        <v>0</v>
      </c>
      <c r="K41" s="4">
        <v>138.005</v>
      </c>
      <c r="L41" s="4">
        <v>241.541</v>
      </c>
      <c r="M41" s="4">
        <v>190.987</v>
      </c>
    </row>
    <row r="42" spans="1:13" s="6" customFormat="1" ht="12.75">
      <c r="A42" s="6" t="s">
        <v>53</v>
      </c>
      <c r="B42" s="6" t="s">
        <v>57</v>
      </c>
      <c r="C42" s="4">
        <f t="shared" si="0"/>
        <v>2467.4199999999996</v>
      </c>
      <c r="D42" s="4">
        <v>1293.22</v>
      </c>
      <c r="E42" s="4">
        <v>617.152</v>
      </c>
      <c r="F42" s="4">
        <v>15.313</v>
      </c>
      <c r="G42" s="4">
        <v>0</v>
      </c>
      <c r="H42" s="4">
        <v>313.626</v>
      </c>
      <c r="I42" s="4">
        <v>0</v>
      </c>
      <c r="J42" s="4">
        <v>0</v>
      </c>
      <c r="K42" s="4">
        <v>95.113</v>
      </c>
      <c r="L42" s="4">
        <v>48.22</v>
      </c>
      <c r="M42" s="4">
        <v>84.776</v>
      </c>
    </row>
    <row r="43" spans="1:13" s="17" customFormat="1" ht="12.75">
      <c r="A43" s="16" t="s">
        <v>58</v>
      </c>
      <c r="C43" s="14">
        <f t="shared" si="0"/>
        <v>15110.993</v>
      </c>
      <c r="D43" s="14">
        <f>+D39+D40+D41+D42</f>
        <v>5838.176</v>
      </c>
      <c r="E43" s="14">
        <f aca="true" t="shared" si="11" ref="E43:M43">+E39+E40+E41+E42</f>
        <v>2402.723</v>
      </c>
      <c r="F43" s="14">
        <f t="shared" si="11"/>
        <v>3168.9440000000004</v>
      </c>
      <c r="G43" s="14">
        <f t="shared" si="11"/>
        <v>0</v>
      </c>
      <c r="H43" s="14">
        <f t="shared" si="11"/>
        <v>841.681</v>
      </c>
      <c r="I43" s="14">
        <f t="shared" si="11"/>
        <v>0</v>
      </c>
      <c r="J43" s="14">
        <f t="shared" si="11"/>
        <v>0</v>
      </c>
      <c r="K43" s="14">
        <f t="shared" si="11"/>
        <v>437.606</v>
      </c>
      <c r="L43" s="14">
        <f t="shared" si="11"/>
        <v>695.712</v>
      </c>
      <c r="M43" s="14">
        <f t="shared" si="11"/>
        <v>1726.1510000000003</v>
      </c>
    </row>
    <row r="44" spans="1:13" s="6" customFormat="1" ht="12.75">
      <c r="A44" s="6" t="s">
        <v>59</v>
      </c>
      <c r="B44" s="6" t="s">
        <v>32</v>
      </c>
      <c r="C44" s="4">
        <f t="shared" si="0"/>
        <v>612.8400000000001</v>
      </c>
      <c r="D44" s="4">
        <v>260.66</v>
      </c>
      <c r="E44" s="4">
        <v>40.6</v>
      </c>
      <c r="F44" s="4">
        <v>124.81</v>
      </c>
      <c r="G44" s="4">
        <v>0</v>
      </c>
      <c r="H44" s="4">
        <v>10.31</v>
      </c>
      <c r="I44" s="4">
        <v>0</v>
      </c>
      <c r="J44" s="4">
        <v>0</v>
      </c>
      <c r="K44" s="4">
        <v>61.78</v>
      </c>
      <c r="L44" s="4">
        <v>114.68</v>
      </c>
      <c r="M44" s="4">
        <v>0</v>
      </c>
    </row>
    <row r="45" spans="1:13" s="17" customFormat="1" ht="12.75">
      <c r="A45" s="16" t="s">
        <v>60</v>
      </c>
      <c r="C45" s="14">
        <f t="shared" si="0"/>
        <v>612.8400000000001</v>
      </c>
      <c r="D45" s="14">
        <f>+D44</f>
        <v>260.66</v>
      </c>
      <c r="E45" s="14">
        <f aca="true" t="shared" si="12" ref="E45:M45">+E44</f>
        <v>40.6</v>
      </c>
      <c r="F45" s="14">
        <f t="shared" si="12"/>
        <v>124.81</v>
      </c>
      <c r="G45" s="14">
        <f t="shared" si="12"/>
        <v>0</v>
      </c>
      <c r="H45" s="14">
        <f t="shared" si="12"/>
        <v>10.31</v>
      </c>
      <c r="I45" s="14">
        <f t="shared" si="12"/>
        <v>0</v>
      </c>
      <c r="J45" s="14">
        <f t="shared" si="12"/>
        <v>0</v>
      </c>
      <c r="K45" s="14">
        <f t="shared" si="12"/>
        <v>61.78</v>
      </c>
      <c r="L45" s="14">
        <f t="shared" si="12"/>
        <v>114.68</v>
      </c>
      <c r="M45" s="14">
        <f t="shared" si="12"/>
        <v>0</v>
      </c>
    </row>
    <row r="46" spans="1:13" s="6" customFormat="1" ht="12.75">
      <c r="A46" s="6" t="s">
        <v>61</v>
      </c>
      <c r="B46" s="6" t="s">
        <v>32</v>
      </c>
      <c r="C46" s="4">
        <f t="shared" si="0"/>
        <v>728.8</v>
      </c>
      <c r="D46" s="4">
        <v>425.77</v>
      </c>
      <c r="E46" s="4">
        <v>131.07</v>
      </c>
      <c r="F46" s="4">
        <v>0</v>
      </c>
      <c r="G46" s="4">
        <v>0</v>
      </c>
      <c r="H46" s="4">
        <v>55.07</v>
      </c>
      <c r="I46" s="4">
        <v>0</v>
      </c>
      <c r="J46" s="4">
        <v>0</v>
      </c>
      <c r="K46" s="4">
        <v>81.63</v>
      </c>
      <c r="L46" s="4">
        <v>35.26</v>
      </c>
      <c r="M46" s="4">
        <v>0</v>
      </c>
    </row>
    <row r="47" spans="1:13" s="17" customFormat="1" ht="12.75">
      <c r="A47" s="16" t="s">
        <v>62</v>
      </c>
      <c r="C47" s="14">
        <f t="shared" si="0"/>
        <v>728.8</v>
      </c>
      <c r="D47" s="14">
        <f>+D46</f>
        <v>425.77</v>
      </c>
      <c r="E47" s="14">
        <f aca="true" t="shared" si="13" ref="E47:M47">+E46</f>
        <v>131.07</v>
      </c>
      <c r="F47" s="14">
        <f t="shared" si="13"/>
        <v>0</v>
      </c>
      <c r="G47" s="14">
        <f t="shared" si="13"/>
        <v>0</v>
      </c>
      <c r="H47" s="14">
        <f t="shared" si="13"/>
        <v>55.07</v>
      </c>
      <c r="I47" s="14">
        <f t="shared" si="13"/>
        <v>0</v>
      </c>
      <c r="J47" s="14">
        <f t="shared" si="13"/>
        <v>0</v>
      </c>
      <c r="K47" s="14">
        <f t="shared" si="13"/>
        <v>81.63</v>
      </c>
      <c r="L47" s="14">
        <f t="shared" si="13"/>
        <v>35.26</v>
      </c>
      <c r="M47" s="14">
        <f t="shared" si="13"/>
        <v>0</v>
      </c>
    </row>
    <row r="48" spans="1:13" s="6" customFormat="1" ht="12.75">
      <c r="A48" s="6" t="s">
        <v>63</v>
      </c>
      <c r="B48" s="6" t="s">
        <v>64</v>
      </c>
      <c r="C48" s="4">
        <f t="shared" si="0"/>
        <v>11833.08837</v>
      </c>
      <c r="D48" s="4">
        <v>6226.92</v>
      </c>
      <c r="E48" s="4">
        <v>1626.163</v>
      </c>
      <c r="F48" s="4">
        <f>31.4231+519.774</f>
        <v>551.1971</v>
      </c>
      <c r="G48" s="4">
        <v>0</v>
      </c>
      <c r="H48" s="4">
        <v>840.8069</v>
      </c>
      <c r="I48" s="4">
        <v>0</v>
      </c>
      <c r="J48" s="4">
        <v>0</v>
      </c>
      <c r="K48" s="4">
        <v>881.258</v>
      </c>
      <c r="L48" s="4">
        <v>1616.4467</v>
      </c>
      <c r="M48" s="4">
        <v>90.29667</v>
      </c>
    </row>
    <row r="49" spans="1:13" s="17" customFormat="1" ht="12.75">
      <c r="A49" s="16" t="s">
        <v>65</v>
      </c>
      <c r="C49" s="14">
        <f t="shared" si="0"/>
        <v>11833.08837</v>
      </c>
      <c r="D49" s="14">
        <f>+D48</f>
        <v>6226.92</v>
      </c>
      <c r="E49" s="14">
        <f aca="true" t="shared" si="14" ref="E49:M49">+E48</f>
        <v>1626.163</v>
      </c>
      <c r="F49" s="14">
        <f t="shared" si="14"/>
        <v>551.1971</v>
      </c>
      <c r="G49" s="14">
        <f t="shared" si="14"/>
        <v>0</v>
      </c>
      <c r="H49" s="14">
        <f t="shared" si="14"/>
        <v>840.8069</v>
      </c>
      <c r="I49" s="14">
        <f t="shared" si="14"/>
        <v>0</v>
      </c>
      <c r="J49" s="14">
        <f t="shared" si="14"/>
        <v>0</v>
      </c>
      <c r="K49" s="14">
        <f t="shared" si="14"/>
        <v>881.258</v>
      </c>
      <c r="L49" s="14">
        <f t="shared" si="14"/>
        <v>1616.4467</v>
      </c>
      <c r="M49" s="14">
        <f t="shared" si="14"/>
        <v>90.29667</v>
      </c>
    </row>
    <row r="50" spans="1:13" ht="12.75">
      <c r="A50" t="s">
        <v>66</v>
      </c>
      <c r="B50" t="s">
        <v>98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s="6" customFormat="1" ht="12.75">
      <c r="A51" s="6" t="s">
        <v>66</v>
      </c>
      <c r="B51" s="6" t="s">
        <v>68</v>
      </c>
      <c r="C51" s="4">
        <f t="shared" si="0"/>
        <v>116711.34299999998</v>
      </c>
      <c r="D51" s="4">
        <v>52002.24</v>
      </c>
      <c r="E51" s="4">
        <v>23790.367</v>
      </c>
      <c r="F51" s="4">
        <v>2363.492</v>
      </c>
      <c r="G51" s="4">
        <v>3524.23</v>
      </c>
      <c r="H51" s="4">
        <v>7580.419</v>
      </c>
      <c r="I51" s="4">
        <v>0</v>
      </c>
      <c r="J51" s="4">
        <v>0</v>
      </c>
      <c r="K51" s="4">
        <v>3591.018</v>
      </c>
      <c r="L51" s="4">
        <v>1263.856</v>
      </c>
      <c r="M51" s="4">
        <v>22595.721</v>
      </c>
    </row>
    <row r="52" spans="1:13" s="6" customFormat="1" ht="12.75">
      <c r="A52" s="6" t="s">
        <v>66</v>
      </c>
      <c r="B52" s="6" t="s">
        <v>27</v>
      </c>
      <c r="C52" s="4">
        <f t="shared" si="0"/>
        <v>4251.21</v>
      </c>
      <c r="D52" s="4">
        <v>0</v>
      </c>
      <c r="E52" s="4">
        <v>1518.92</v>
      </c>
      <c r="F52" s="4">
        <v>2732.29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s="17" customFormat="1" ht="12.75">
      <c r="A53" s="16" t="s">
        <v>69</v>
      </c>
      <c r="C53" s="14">
        <f t="shared" si="0"/>
        <v>120962.553</v>
      </c>
      <c r="D53" s="14">
        <f>+D50+D51+D52</f>
        <v>52002.24</v>
      </c>
      <c r="E53" s="14">
        <f aca="true" t="shared" si="15" ref="E53:M53">+E50+E51+E52</f>
        <v>25309.286999999997</v>
      </c>
      <c r="F53" s="14">
        <f t="shared" si="15"/>
        <v>5095.782</v>
      </c>
      <c r="G53" s="14">
        <f t="shared" si="15"/>
        <v>3524.23</v>
      </c>
      <c r="H53" s="14">
        <f t="shared" si="15"/>
        <v>7580.419</v>
      </c>
      <c r="I53" s="14">
        <f t="shared" si="15"/>
        <v>0</v>
      </c>
      <c r="J53" s="14">
        <f t="shared" si="15"/>
        <v>0</v>
      </c>
      <c r="K53" s="14">
        <f t="shared" si="15"/>
        <v>3591.018</v>
      </c>
      <c r="L53" s="14">
        <f t="shared" si="15"/>
        <v>1263.856</v>
      </c>
      <c r="M53" s="14">
        <f t="shared" si="15"/>
        <v>22595.721</v>
      </c>
    </row>
    <row r="54" spans="1:13" s="6" customFormat="1" ht="12.75">
      <c r="A54" s="6" t="s">
        <v>70</v>
      </c>
      <c r="B54" s="6" t="s">
        <v>32</v>
      </c>
      <c r="C54" s="4">
        <f t="shared" si="0"/>
        <v>1177.35</v>
      </c>
      <c r="D54" s="4">
        <v>263.77</v>
      </c>
      <c r="E54" s="4">
        <v>200</v>
      </c>
      <c r="F54" s="4">
        <v>0</v>
      </c>
      <c r="G54" s="4">
        <v>0</v>
      </c>
      <c r="H54" s="4">
        <v>379.34</v>
      </c>
      <c r="I54" s="4">
        <v>0</v>
      </c>
      <c r="J54" s="4">
        <v>0</v>
      </c>
      <c r="K54" s="4">
        <v>316.94</v>
      </c>
      <c r="L54" s="4">
        <v>3.31</v>
      </c>
      <c r="M54" s="4">
        <v>13.99</v>
      </c>
    </row>
    <row r="55" spans="1:13" s="6" customFormat="1" ht="12.75">
      <c r="A55" s="6" t="s">
        <v>70</v>
      </c>
      <c r="B55" s="6" t="s">
        <v>71</v>
      </c>
      <c r="C55" s="4">
        <f t="shared" si="0"/>
        <v>23267.012100000004</v>
      </c>
      <c r="D55" s="4">
        <v>7829.709</v>
      </c>
      <c r="E55" s="4">
        <v>2761.805</v>
      </c>
      <c r="F55" s="4">
        <f>765.231+7118.02</f>
        <v>7883.251</v>
      </c>
      <c r="G55" s="4">
        <v>0</v>
      </c>
      <c r="H55" s="4">
        <v>857.441</v>
      </c>
      <c r="I55" s="4">
        <v>0</v>
      </c>
      <c r="J55" s="4">
        <v>1848.919</v>
      </c>
      <c r="K55" s="4">
        <v>1314.472</v>
      </c>
      <c r="L55" s="4">
        <v>652.1091</v>
      </c>
      <c r="M55" s="4">
        <v>119.306</v>
      </c>
    </row>
    <row r="56" spans="1:13" s="17" customFormat="1" ht="12.75">
      <c r="A56" s="16" t="s">
        <v>72</v>
      </c>
      <c r="C56" s="14">
        <f t="shared" si="0"/>
        <v>24444.3621</v>
      </c>
      <c r="D56" s="14">
        <f>+D54+D55</f>
        <v>8093.478999999999</v>
      </c>
      <c r="E56" s="14">
        <f aca="true" t="shared" si="16" ref="E56:M56">+E54+E55</f>
        <v>2961.805</v>
      </c>
      <c r="F56" s="14">
        <f t="shared" si="16"/>
        <v>7883.251</v>
      </c>
      <c r="G56" s="14">
        <f t="shared" si="16"/>
        <v>0</v>
      </c>
      <c r="H56" s="14">
        <f t="shared" si="16"/>
        <v>1236.781</v>
      </c>
      <c r="I56" s="14">
        <f t="shared" si="16"/>
        <v>0</v>
      </c>
      <c r="J56" s="14">
        <f t="shared" si="16"/>
        <v>1848.919</v>
      </c>
      <c r="K56" s="14">
        <f t="shared" si="16"/>
        <v>1631.412</v>
      </c>
      <c r="L56" s="14">
        <f t="shared" si="16"/>
        <v>655.4191</v>
      </c>
      <c r="M56" s="14">
        <f t="shared" si="16"/>
        <v>133.296</v>
      </c>
    </row>
    <row r="57" spans="1:13" s="6" customFormat="1" ht="12.75">
      <c r="A57" s="6" t="s">
        <v>73</v>
      </c>
      <c r="B57" s="6" t="s">
        <v>74</v>
      </c>
      <c r="C57" s="4">
        <f t="shared" si="0"/>
        <v>926.152</v>
      </c>
      <c r="D57" s="4">
        <v>429.161</v>
      </c>
      <c r="E57" s="4">
        <v>159.93</v>
      </c>
      <c r="F57" s="4">
        <v>10.056</v>
      </c>
      <c r="G57" s="4">
        <v>0</v>
      </c>
      <c r="H57" s="4">
        <v>59.858</v>
      </c>
      <c r="I57" s="4">
        <v>0</v>
      </c>
      <c r="J57" s="4">
        <v>0</v>
      </c>
      <c r="K57" s="4">
        <v>88.509</v>
      </c>
      <c r="L57" s="4">
        <v>178.638</v>
      </c>
      <c r="M57" s="4">
        <v>0</v>
      </c>
    </row>
    <row r="58" spans="1:13" s="6" customFormat="1" ht="12.75">
      <c r="A58" s="6" t="s">
        <v>73</v>
      </c>
      <c r="B58" s="6" t="s">
        <v>98</v>
      </c>
      <c r="C58" s="4">
        <f t="shared" si="0"/>
        <v>11349.417000000001</v>
      </c>
      <c r="D58" s="4">
        <v>4782.367</v>
      </c>
      <c r="E58" s="4">
        <v>2277.815</v>
      </c>
      <c r="F58" s="4">
        <v>100.322</v>
      </c>
      <c r="G58" s="4">
        <v>0</v>
      </c>
      <c r="H58" s="4">
        <v>1325.294</v>
      </c>
      <c r="I58" s="4">
        <v>0</v>
      </c>
      <c r="J58" s="4">
        <v>0</v>
      </c>
      <c r="K58" s="4">
        <v>489.611</v>
      </c>
      <c r="L58" s="4">
        <v>1731.565</v>
      </c>
      <c r="M58" s="4">
        <v>642.443</v>
      </c>
    </row>
    <row r="59" spans="1:13" s="6" customFormat="1" ht="12.75">
      <c r="A59" s="6" t="s">
        <v>73</v>
      </c>
      <c r="B59" s="6" t="s">
        <v>75</v>
      </c>
      <c r="C59" s="4">
        <f t="shared" si="0"/>
        <v>4652.874</v>
      </c>
      <c r="D59" s="4">
        <v>2356.357</v>
      </c>
      <c r="E59" s="4">
        <v>1311.21</v>
      </c>
      <c r="F59" s="4">
        <v>13.441</v>
      </c>
      <c r="G59" s="4">
        <v>0</v>
      </c>
      <c r="H59" s="4">
        <v>597.85</v>
      </c>
      <c r="I59" s="4">
        <v>0</v>
      </c>
      <c r="J59" s="4">
        <v>0</v>
      </c>
      <c r="K59" s="4">
        <v>210.717</v>
      </c>
      <c r="L59" s="4">
        <v>163.299</v>
      </c>
      <c r="M59" s="4">
        <v>0</v>
      </c>
    </row>
    <row r="60" spans="1:13" s="17" customFormat="1" ht="12.75">
      <c r="A60" s="16" t="s">
        <v>76</v>
      </c>
      <c r="C60" s="14">
        <f t="shared" si="0"/>
        <v>16928.443</v>
      </c>
      <c r="D60" s="14">
        <f>+D57+D58+D59</f>
        <v>7567.885</v>
      </c>
      <c r="E60" s="14">
        <f aca="true" t="shared" si="17" ref="E60:M60">+E57+E58+E59</f>
        <v>3748.955</v>
      </c>
      <c r="F60" s="14">
        <f t="shared" si="17"/>
        <v>123.819</v>
      </c>
      <c r="G60" s="14">
        <f t="shared" si="17"/>
        <v>0</v>
      </c>
      <c r="H60" s="14">
        <f t="shared" si="17"/>
        <v>1983.002</v>
      </c>
      <c r="I60" s="14">
        <f t="shared" si="17"/>
        <v>0</v>
      </c>
      <c r="J60" s="14">
        <f t="shared" si="17"/>
        <v>0</v>
      </c>
      <c r="K60" s="14">
        <f t="shared" si="17"/>
        <v>788.837</v>
      </c>
      <c r="L60" s="14">
        <f t="shared" si="17"/>
        <v>2073.502</v>
      </c>
      <c r="M60" s="14">
        <f t="shared" si="17"/>
        <v>642.443</v>
      </c>
    </row>
    <row r="61" spans="1:13" s="6" customFormat="1" ht="12.75">
      <c r="A61" s="6" t="s">
        <v>77</v>
      </c>
      <c r="B61" s="6" t="s">
        <v>78</v>
      </c>
      <c r="C61" s="4">
        <f t="shared" si="0"/>
        <v>7016.8730000000005</v>
      </c>
      <c r="D61" s="4">
        <v>2784.866</v>
      </c>
      <c r="E61" s="4">
        <v>1152.9389999999999</v>
      </c>
      <c r="F61" s="4">
        <v>0</v>
      </c>
      <c r="G61" s="4">
        <v>0</v>
      </c>
      <c r="H61" s="4">
        <v>732.5519999999999</v>
      </c>
      <c r="I61" s="4">
        <v>0</v>
      </c>
      <c r="J61" s="4">
        <v>0</v>
      </c>
      <c r="K61" s="4">
        <v>662.897</v>
      </c>
      <c r="L61" s="4">
        <v>1503.4920000000002</v>
      </c>
      <c r="M61" s="4">
        <v>180.127</v>
      </c>
    </row>
    <row r="62" spans="1:13" s="6" customFormat="1" ht="12.75">
      <c r="A62" s="6" t="s">
        <v>77</v>
      </c>
      <c r="B62" s="6" t="s">
        <v>79</v>
      </c>
      <c r="C62" s="4">
        <f t="shared" si="0"/>
        <v>5131.994</v>
      </c>
      <c r="D62" s="4">
        <v>2612.856</v>
      </c>
      <c r="E62" s="4">
        <v>1188.456</v>
      </c>
      <c r="F62" s="4">
        <v>2.228</v>
      </c>
      <c r="G62" s="4">
        <v>0</v>
      </c>
      <c r="H62" s="4">
        <v>340.068</v>
      </c>
      <c r="I62" s="4">
        <v>0</v>
      </c>
      <c r="J62" s="4">
        <v>0</v>
      </c>
      <c r="K62" s="4">
        <v>258.244</v>
      </c>
      <c r="L62" s="4">
        <v>650.261</v>
      </c>
      <c r="M62" s="4">
        <v>79.881</v>
      </c>
    </row>
    <row r="63" spans="1:13" s="6" customFormat="1" ht="12.75">
      <c r="A63" s="6" t="s">
        <v>77</v>
      </c>
      <c r="B63" s="6" t="s">
        <v>36</v>
      </c>
      <c r="C63" s="4">
        <f t="shared" si="0"/>
        <v>3797.7110000000007</v>
      </c>
      <c r="D63" s="4">
        <v>2066.126</v>
      </c>
      <c r="E63" s="4">
        <v>744.671</v>
      </c>
      <c r="F63" s="4">
        <v>36.78</v>
      </c>
      <c r="G63" s="4">
        <v>0</v>
      </c>
      <c r="H63" s="4">
        <v>424.557</v>
      </c>
      <c r="I63" s="4">
        <v>0</v>
      </c>
      <c r="J63" s="4">
        <v>0</v>
      </c>
      <c r="K63" s="4">
        <v>302.902</v>
      </c>
      <c r="L63" s="4">
        <v>193.359</v>
      </c>
      <c r="M63" s="4">
        <v>29.316</v>
      </c>
    </row>
    <row r="64" spans="1:13" s="17" customFormat="1" ht="12.75">
      <c r="A64" s="16" t="s">
        <v>80</v>
      </c>
      <c r="C64" s="14">
        <f t="shared" si="0"/>
        <v>15946.578000000001</v>
      </c>
      <c r="D64" s="14">
        <f>+D61+D62+D63</f>
        <v>7463.848</v>
      </c>
      <c r="E64" s="14">
        <f aca="true" t="shared" si="18" ref="E64:M64">+E61+E62+E63</f>
        <v>3086.066</v>
      </c>
      <c r="F64" s="14">
        <f t="shared" si="18"/>
        <v>39.008</v>
      </c>
      <c r="G64" s="14">
        <f t="shared" si="18"/>
        <v>0</v>
      </c>
      <c r="H64" s="14">
        <f t="shared" si="18"/>
        <v>1497.177</v>
      </c>
      <c r="I64" s="14">
        <f t="shared" si="18"/>
        <v>0</v>
      </c>
      <c r="J64" s="14">
        <f t="shared" si="18"/>
        <v>0</v>
      </c>
      <c r="K64" s="14">
        <f t="shared" si="18"/>
        <v>1224.0430000000001</v>
      </c>
      <c r="L64" s="14">
        <f t="shared" si="18"/>
        <v>2347.112</v>
      </c>
      <c r="M64" s="14">
        <f t="shared" si="18"/>
        <v>289.324</v>
      </c>
    </row>
    <row r="65" spans="1:13" s="6" customFormat="1" ht="12.75">
      <c r="A65" s="6" t="s">
        <v>81</v>
      </c>
      <c r="B65" s="6" t="s">
        <v>36</v>
      </c>
      <c r="C65" s="4">
        <f t="shared" si="0"/>
        <v>14645.813999999998</v>
      </c>
      <c r="D65" s="4">
        <v>6629.879</v>
      </c>
      <c r="E65" s="4">
        <v>5130.548</v>
      </c>
      <c r="F65" s="4">
        <v>138.593</v>
      </c>
      <c r="G65" s="4">
        <v>0</v>
      </c>
      <c r="H65" s="4">
        <v>1548.113</v>
      </c>
      <c r="I65" s="4">
        <v>0</v>
      </c>
      <c r="J65" s="4">
        <v>0</v>
      </c>
      <c r="K65" s="4">
        <v>677.793</v>
      </c>
      <c r="L65" s="4">
        <v>348.13</v>
      </c>
      <c r="M65" s="4">
        <v>172.758</v>
      </c>
    </row>
    <row r="66" spans="1:13" s="6" customFormat="1" ht="12.75">
      <c r="A66" s="6" t="s">
        <v>81</v>
      </c>
      <c r="B66" s="6" t="s">
        <v>82</v>
      </c>
      <c r="C66" s="4">
        <f t="shared" si="0"/>
        <v>13693.295999999998</v>
      </c>
      <c r="D66" s="4">
        <v>6312.68</v>
      </c>
      <c r="E66" s="4">
        <v>2839.569</v>
      </c>
      <c r="F66" s="4">
        <v>101.095</v>
      </c>
      <c r="G66" s="4">
        <v>0</v>
      </c>
      <c r="H66" s="4">
        <v>1218.004</v>
      </c>
      <c r="I66" s="4">
        <v>0</v>
      </c>
      <c r="J66" s="4">
        <v>0</v>
      </c>
      <c r="K66" s="4">
        <v>781.0730000000001</v>
      </c>
      <c r="L66" s="4">
        <v>2260.5370000000003</v>
      </c>
      <c r="M66" s="4">
        <v>180.338</v>
      </c>
    </row>
    <row r="67" spans="1:13" s="6" customFormat="1" ht="12.75">
      <c r="A67" s="6" t="s">
        <v>81</v>
      </c>
      <c r="B67" s="6" t="s">
        <v>27</v>
      </c>
      <c r="C67" s="4">
        <f t="shared" si="0"/>
        <v>4650.73</v>
      </c>
      <c r="D67" s="4">
        <v>0</v>
      </c>
      <c r="E67" s="4">
        <v>0</v>
      </c>
      <c r="F67" s="4">
        <v>4650.73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</row>
    <row r="68" spans="1:13" s="17" customFormat="1" ht="12.75">
      <c r="A68" s="16" t="s">
        <v>83</v>
      </c>
      <c r="C68" s="14">
        <f t="shared" si="0"/>
        <v>32989.84</v>
      </c>
      <c r="D68" s="14">
        <f>+D65+D66+D67</f>
        <v>12942.559000000001</v>
      </c>
      <c r="E68" s="14">
        <f aca="true" t="shared" si="19" ref="E68:M68">+E65+E66+E67</f>
        <v>7970.117</v>
      </c>
      <c r="F68" s="14">
        <f t="shared" si="19"/>
        <v>4890.418</v>
      </c>
      <c r="G68" s="14">
        <f t="shared" si="19"/>
        <v>0</v>
      </c>
      <c r="H68" s="14">
        <f t="shared" si="19"/>
        <v>2766.117</v>
      </c>
      <c r="I68" s="14">
        <f t="shared" si="19"/>
        <v>0</v>
      </c>
      <c r="J68" s="14">
        <f t="shared" si="19"/>
        <v>0</v>
      </c>
      <c r="K68" s="14">
        <f t="shared" si="19"/>
        <v>1458.866</v>
      </c>
      <c r="L68" s="14">
        <f t="shared" si="19"/>
        <v>2608.6670000000004</v>
      </c>
      <c r="M68" s="14">
        <f t="shared" si="19"/>
        <v>353.096</v>
      </c>
    </row>
    <row r="69" spans="1:13" s="6" customFormat="1" ht="12.75">
      <c r="A69" s="6" t="s">
        <v>84</v>
      </c>
      <c r="B69" s="6" t="s">
        <v>26</v>
      </c>
      <c r="C69" s="4">
        <f t="shared" si="0"/>
        <v>13834.840999999999</v>
      </c>
      <c r="D69" s="4">
        <v>7799.696</v>
      </c>
      <c r="E69" s="4">
        <v>1859.601</v>
      </c>
      <c r="F69" s="4">
        <v>363.684</v>
      </c>
      <c r="G69" s="4">
        <v>99.934</v>
      </c>
      <c r="H69" s="4">
        <v>1409.776</v>
      </c>
      <c r="I69" s="4">
        <v>0</v>
      </c>
      <c r="J69" s="4">
        <v>0</v>
      </c>
      <c r="K69" s="4">
        <v>1108.288</v>
      </c>
      <c r="L69" s="4">
        <v>1103.398</v>
      </c>
      <c r="M69" s="4">
        <v>90.464</v>
      </c>
    </row>
    <row r="70" spans="1:13" s="17" customFormat="1" ht="12.75">
      <c r="A70" s="16" t="s">
        <v>85</v>
      </c>
      <c r="C70" s="14">
        <f t="shared" si="0"/>
        <v>13834.840999999999</v>
      </c>
      <c r="D70" s="14">
        <f>+D69</f>
        <v>7799.696</v>
      </c>
      <c r="E70" s="14">
        <f aca="true" t="shared" si="20" ref="E70:M70">+E69</f>
        <v>1859.601</v>
      </c>
      <c r="F70" s="14">
        <f t="shared" si="20"/>
        <v>363.684</v>
      </c>
      <c r="G70" s="14">
        <f t="shared" si="20"/>
        <v>99.934</v>
      </c>
      <c r="H70" s="14">
        <f t="shared" si="20"/>
        <v>1409.776</v>
      </c>
      <c r="I70" s="14">
        <f t="shared" si="20"/>
        <v>0</v>
      </c>
      <c r="J70" s="14">
        <f t="shared" si="20"/>
        <v>0</v>
      </c>
      <c r="K70" s="14">
        <f t="shared" si="20"/>
        <v>1108.288</v>
      </c>
      <c r="L70" s="14">
        <f t="shared" si="20"/>
        <v>1103.398</v>
      </c>
      <c r="M70" s="14">
        <f t="shared" si="20"/>
        <v>90.464</v>
      </c>
    </row>
    <row r="71" spans="1:13" s="6" customFormat="1" ht="12.75">
      <c r="A71" s="6" t="s">
        <v>86</v>
      </c>
      <c r="B71" s="6" t="s">
        <v>87</v>
      </c>
      <c r="C71" s="4">
        <f t="shared" si="0"/>
        <v>1595.4930000000002</v>
      </c>
      <c r="D71" s="4">
        <v>902.999</v>
      </c>
      <c r="E71" s="4">
        <v>217.498</v>
      </c>
      <c r="F71" s="4">
        <v>13.719</v>
      </c>
      <c r="G71" s="4">
        <v>0</v>
      </c>
      <c r="H71" s="4">
        <v>239.12</v>
      </c>
      <c r="I71" s="4">
        <v>0</v>
      </c>
      <c r="J71" s="4">
        <v>0</v>
      </c>
      <c r="K71" s="4">
        <v>68.531</v>
      </c>
      <c r="L71" s="4">
        <v>86.151</v>
      </c>
      <c r="M71" s="4">
        <v>67.475</v>
      </c>
    </row>
    <row r="72" spans="1:13" s="6" customFormat="1" ht="12.75">
      <c r="A72" s="6" t="s">
        <v>86</v>
      </c>
      <c r="B72" s="6" t="s">
        <v>42</v>
      </c>
      <c r="C72" s="4">
        <f aca="true" t="shared" si="21" ref="C72:C83">SUM(D72:M72)</f>
        <v>761.917</v>
      </c>
      <c r="D72" s="4">
        <v>357.634</v>
      </c>
      <c r="E72" s="4">
        <v>179.306</v>
      </c>
      <c r="F72" s="4">
        <v>1.23</v>
      </c>
      <c r="G72" s="4">
        <v>0</v>
      </c>
      <c r="H72" s="4">
        <v>74.143</v>
      </c>
      <c r="I72" s="4">
        <v>0</v>
      </c>
      <c r="J72" s="4">
        <v>0</v>
      </c>
      <c r="K72" s="4">
        <v>30.126</v>
      </c>
      <c r="L72" s="4">
        <v>115.493</v>
      </c>
      <c r="M72" s="4">
        <v>3.985</v>
      </c>
    </row>
    <row r="73" spans="1:13" s="6" customFormat="1" ht="12.75">
      <c r="A73" s="6" t="s">
        <v>86</v>
      </c>
      <c r="B73" s="6" t="s">
        <v>88</v>
      </c>
      <c r="C73" s="4">
        <f t="shared" si="21"/>
        <v>10888.267000000002</v>
      </c>
      <c r="D73" s="4">
        <v>2947.368</v>
      </c>
      <c r="E73" s="4">
        <v>1325.088</v>
      </c>
      <c r="F73" s="4">
        <v>5084.64</v>
      </c>
      <c r="G73" s="4">
        <v>232.402</v>
      </c>
      <c r="H73" s="4">
        <v>838.055</v>
      </c>
      <c r="I73" s="4">
        <v>0</v>
      </c>
      <c r="J73" s="4">
        <v>0</v>
      </c>
      <c r="K73" s="4">
        <v>268.81</v>
      </c>
      <c r="L73" s="4">
        <v>142.163</v>
      </c>
      <c r="M73" s="4">
        <v>49.741</v>
      </c>
    </row>
    <row r="74" spans="1:13" s="17" customFormat="1" ht="12.75">
      <c r="A74" s="16" t="s">
        <v>89</v>
      </c>
      <c r="C74" s="14">
        <f t="shared" si="21"/>
        <v>13245.677</v>
      </c>
      <c r="D74" s="14">
        <f>+D71+D72+D73</f>
        <v>4208.001</v>
      </c>
      <c r="E74" s="14">
        <f aca="true" t="shared" si="22" ref="E74:M74">+E71+E72+E73</f>
        <v>1721.8919999999998</v>
      </c>
      <c r="F74" s="14">
        <f t="shared" si="22"/>
        <v>5099.589</v>
      </c>
      <c r="G74" s="14">
        <f t="shared" si="22"/>
        <v>232.402</v>
      </c>
      <c r="H74" s="14">
        <f t="shared" si="22"/>
        <v>1151.318</v>
      </c>
      <c r="I74" s="14">
        <f t="shared" si="22"/>
        <v>0</v>
      </c>
      <c r="J74" s="14">
        <f t="shared" si="22"/>
        <v>0</v>
      </c>
      <c r="K74" s="14">
        <f t="shared" si="22"/>
        <v>367.467</v>
      </c>
      <c r="L74" s="14">
        <f t="shared" si="22"/>
        <v>343.807</v>
      </c>
      <c r="M74" s="14">
        <f t="shared" si="22"/>
        <v>121.201</v>
      </c>
    </row>
    <row r="75" spans="1:13" s="6" customFormat="1" ht="12.75">
      <c r="A75" s="6" t="s">
        <v>90</v>
      </c>
      <c r="B75" s="6" t="s">
        <v>26</v>
      </c>
      <c r="C75" s="4">
        <f t="shared" si="21"/>
        <v>1760.81</v>
      </c>
      <c r="D75" s="4">
        <v>689.887</v>
      </c>
      <c r="E75" s="4">
        <v>237.126</v>
      </c>
      <c r="F75" s="4">
        <v>11.135</v>
      </c>
      <c r="G75" s="4">
        <v>11.748</v>
      </c>
      <c r="H75" s="4">
        <v>141.887</v>
      </c>
      <c r="I75" s="4">
        <v>0</v>
      </c>
      <c r="J75" s="4">
        <v>0</v>
      </c>
      <c r="K75" s="4">
        <v>111.189</v>
      </c>
      <c r="L75" s="4">
        <v>556.95</v>
      </c>
      <c r="M75" s="4">
        <v>0.888</v>
      </c>
    </row>
    <row r="76" spans="1:13" s="6" customFormat="1" ht="12.75">
      <c r="A76" s="6" t="s">
        <v>90</v>
      </c>
      <c r="B76" s="6" t="s">
        <v>32</v>
      </c>
      <c r="C76" s="4">
        <f t="shared" si="21"/>
        <v>882.7699999999999</v>
      </c>
      <c r="D76" s="4">
        <v>416.87</v>
      </c>
      <c r="E76" s="4">
        <v>247.44</v>
      </c>
      <c r="F76" s="4">
        <v>0</v>
      </c>
      <c r="G76" s="4">
        <v>0</v>
      </c>
      <c r="H76" s="4">
        <v>17.28</v>
      </c>
      <c r="I76" s="4">
        <v>0</v>
      </c>
      <c r="J76" s="4">
        <v>0</v>
      </c>
      <c r="K76" s="4">
        <v>140.3</v>
      </c>
      <c r="L76" s="4">
        <v>60</v>
      </c>
      <c r="M76" s="4">
        <v>0.88</v>
      </c>
    </row>
    <row r="77" spans="1:13" s="6" customFormat="1" ht="12.75">
      <c r="A77" s="6" t="s">
        <v>90</v>
      </c>
      <c r="B77" s="6" t="s">
        <v>48</v>
      </c>
      <c r="C77" s="4">
        <f t="shared" si="21"/>
        <v>31950.739</v>
      </c>
      <c r="D77" s="4">
        <v>11099.08</v>
      </c>
      <c r="E77" s="4">
        <v>4892.601</v>
      </c>
      <c r="F77" s="4">
        <v>47.412</v>
      </c>
      <c r="G77" s="4">
        <v>913.121</v>
      </c>
      <c r="H77" s="4">
        <v>2273.705</v>
      </c>
      <c r="I77" s="4">
        <v>0</v>
      </c>
      <c r="J77" s="4">
        <v>0</v>
      </c>
      <c r="K77" s="4">
        <v>1427.76</v>
      </c>
      <c r="L77" s="4">
        <v>1709.183</v>
      </c>
      <c r="M77" s="4">
        <v>9587.877</v>
      </c>
    </row>
    <row r="78" spans="1:13" s="17" customFormat="1" ht="12.75">
      <c r="A78" s="16" t="s">
        <v>91</v>
      </c>
      <c r="C78" s="14">
        <f t="shared" si="21"/>
        <v>34594.319</v>
      </c>
      <c r="D78" s="14">
        <f>+D75+D76+D77</f>
        <v>12205.837</v>
      </c>
      <c r="E78" s="14">
        <f aca="true" t="shared" si="23" ref="E78:M78">+E75+E76+E77</f>
        <v>5377.1669999999995</v>
      </c>
      <c r="F78" s="14">
        <f t="shared" si="23"/>
        <v>58.547</v>
      </c>
      <c r="G78" s="14">
        <f t="shared" si="23"/>
        <v>924.869</v>
      </c>
      <c r="H78" s="14">
        <f t="shared" si="23"/>
        <v>2432.872</v>
      </c>
      <c r="I78" s="14">
        <f t="shared" si="23"/>
        <v>0</v>
      </c>
      <c r="J78" s="14">
        <f t="shared" si="23"/>
        <v>0</v>
      </c>
      <c r="K78" s="14">
        <f t="shared" si="23"/>
        <v>1679.249</v>
      </c>
      <c r="L78" s="14">
        <f t="shared" si="23"/>
        <v>2326.133</v>
      </c>
      <c r="M78" s="14">
        <f t="shared" si="23"/>
        <v>9589.645</v>
      </c>
    </row>
    <row r="79" spans="3:13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5" t="s">
        <v>92</v>
      </c>
      <c r="C80" s="14">
        <f t="shared" si="21"/>
        <v>11054.91</v>
      </c>
      <c r="D80" s="14">
        <f aca="true" t="shared" si="24" ref="D80:M80">+D19+D25+D32+D44+D46+D54+D76</f>
        <v>6348.96</v>
      </c>
      <c r="E80" s="14">
        <f t="shared" si="24"/>
        <v>2374.86</v>
      </c>
      <c r="F80" s="14">
        <f t="shared" si="24"/>
        <v>140.36</v>
      </c>
      <c r="G80" s="14">
        <f t="shared" si="24"/>
        <v>0</v>
      </c>
      <c r="H80" s="14">
        <f t="shared" si="24"/>
        <v>553.0899999999999</v>
      </c>
      <c r="I80" s="14">
        <f t="shared" si="24"/>
        <v>0</v>
      </c>
      <c r="J80" s="14">
        <f t="shared" si="24"/>
        <v>0</v>
      </c>
      <c r="K80" s="14">
        <f t="shared" si="24"/>
        <v>1358.4299999999998</v>
      </c>
      <c r="L80" s="14">
        <f t="shared" si="24"/>
        <v>220.48000000000002</v>
      </c>
      <c r="M80" s="14">
        <f t="shared" si="24"/>
        <v>58.730000000000004</v>
      </c>
    </row>
    <row r="81" spans="1:14" ht="12.75">
      <c r="A81" s="5" t="s">
        <v>93</v>
      </c>
      <c r="C81" s="14">
        <f t="shared" si="21"/>
        <v>634516.19712</v>
      </c>
      <c r="D81" s="14">
        <f aca="true" t="shared" si="25" ref="D81:M81">+D7+D8+D9+D10+D12+D14+D17+D21+D22+D23+D27+D28+D29+D34+D35+D36+D37+D39+D40+D41+D42+D48+D50+D51+D55+D57+D58+D59+D61+D62+D63+D65+D66+D69+D71+D72+D73+D75+D77</f>
        <v>276903.36556</v>
      </c>
      <c r="E81" s="14">
        <f t="shared" si="25"/>
        <v>120183.76264</v>
      </c>
      <c r="F81" s="14">
        <f t="shared" si="25"/>
        <v>85371.82909999999</v>
      </c>
      <c r="G81" s="14">
        <f t="shared" si="25"/>
        <v>7780.3150000000005</v>
      </c>
      <c r="H81" s="14">
        <f t="shared" si="25"/>
        <v>42766.825020000004</v>
      </c>
      <c r="I81" s="14">
        <f t="shared" si="25"/>
        <v>0</v>
      </c>
      <c r="J81" s="14">
        <f t="shared" si="25"/>
        <v>1940.1000000000001</v>
      </c>
      <c r="K81" s="14">
        <f t="shared" si="25"/>
        <v>29204.51918</v>
      </c>
      <c r="L81" s="14">
        <f t="shared" si="25"/>
        <v>27443.95492</v>
      </c>
      <c r="M81" s="14">
        <f t="shared" si="25"/>
        <v>42921.525700000006</v>
      </c>
      <c r="N81" s="2"/>
    </row>
    <row r="82" spans="1:13" ht="12.75">
      <c r="A82" s="5" t="s">
        <v>94</v>
      </c>
      <c r="C82" s="14">
        <f t="shared" si="21"/>
        <v>15011.49</v>
      </c>
      <c r="D82" s="14">
        <f aca="true" t="shared" si="26" ref="D82:M82">+D15+D30+D52+D67</f>
        <v>0</v>
      </c>
      <c r="E82" s="14">
        <f t="shared" si="26"/>
        <v>3819.1900000000005</v>
      </c>
      <c r="F82" s="14">
        <f t="shared" si="26"/>
        <v>11192.3</v>
      </c>
      <c r="G82" s="14">
        <f t="shared" si="26"/>
        <v>0</v>
      </c>
      <c r="H82" s="14">
        <f t="shared" si="26"/>
        <v>0</v>
      </c>
      <c r="I82" s="14">
        <f t="shared" si="26"/>
        <v>0</v>
      </c>
      <c r="J82" s="14">
        <f t="shared" si="26"/>
        <v>0</v>
      </c>
      <c r="K82" s="14">
        <f t="shared" si="26"/>
        <v>0</v>
      </c>
      <c r="L82" s="14">
        <f t="shared" si="26"/>
        <v>0</v>
      </c>
      <c r="M82" s="14">
        <f t="shared" si="26"/>
        <v>0</v>
      </c>
    </row>
    <row r="83" spans="1:13" ht="12.75">
      <c r="A83" s="5" t="s">
        <v>95</v>
      </c>
      <c r="C83" s="14">
        <f t="shared" si="21"/>
        <v>660582.59712</v>
      </c>
      <c r="D83" s="14">
        <f aca="true" t="shared" si="27" ref="D83:M83">+D11+D13+D16+D18+D20+D24+D26+D31+D33+D38+D43+D45+D47+D49+D53+D56+D60+D64+D68+D70+D74+D78</f>
        <v>283252.32556</v>
      </c>
      <c r="E83" s="14">
        <f t="shared" si="27"/>
        <v>126377.81264</v>
      </c>
      <c r="F83" s="14">
        <f t="shared" si="27"/>
        <v>96704.48910000002</v>
      </c>
      <c r="G83" s="14">
        <f t="shared" si="27"/>
        <v>7780.3150000000005</v>
      </c>
      <c r="H83" s="14">
        <f t="shared" si="27"/>
        <v>43319.91502</v>
      </c>
      <c r="I83" s="14">
        <f t="shared" si="27"/>
        <v>0</v>
      </c>
      <c r="J83" s="14">
        <f t="shared" si="27"/>
        <v>1940.1000000000001</v>
      </c>
      <c r="K83" s="14">
        <f t="shared" si="27"/>
        <v>30562.949180000003</v>
      </c>
      <c r="L83" s="14">
        <f t="shared" si="27"/>
        <v>27664.434920000007</v>
      </c>
      <c r="M83" s="14">
        <f t="shared" si="27"/>
        <v>42980.255699999994</v>
      </c>
    </row>
    <row r="84" spans="3:13" ht="12.7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3:13" ht="12.75"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30">
      <selection activeCell="C50" sqref="C50"/>
    </sheetView>
  </sheetViews>
  <sheetFormatPr defaultColWidth="11.421875" defaultRowHeight="12.75"/>
  <cols>
    <col min="1" max="1" width="19.7109375" style="0" customWidth="1"/>
    <col min="2" max="2" width="33.28125" style="0" customWidth="1"/>
    <col min="3" max="3" width="14.140625" style="0" customWidth="1"/>
    <col min="9" max="9" width="10.140625" style="0" customWidth="1"/>
    <col min="10" max="10" width="9.7109375" style="0" customWidth="1"/>
    <col min="11" max="11" width="8.8515625" style="0" customWidth="1"/>
    <col min="12" max="12" width="11.00390625" style="0" customWidth="1"/>
    <col min="13" max="13" width="9.140625" style="0" customWidth="1"/>
  </cols>
  <sheetData>
    <row r="1" spans="1:3" ht="12.75">
      <c r="A1" s="5" t="s">
        <v>97</v>
      </c>
      <c r="C1" s="7"/>
    </row>
    <row r="2" spans="1:3" ht="12.75">
      <c r="A2" s="1" t="s">
        <v>0</v>
      </c>
      <c r="C2" s="7"/>
    </row>
    <row r="3" spans="1:3" ht="12.75">
      <c r="A3" s="5"/>
      <c r="C3" s="7"/>
    </row>
    <row r="4" spans="1:3" ht="12.75">
      <c r="A4" s="5" t="s">
        <v>96</v>
      </c>
      <c r="C4" s="7"/>
    </row>
    <row r="5" ht="12.75">
      <c r="C5" s="7"/>
    </row>
    <row r="6" spans="1:13" ht="12.75">
      <c r="A6" s="5" t="s">
        <v>3</v>
      </c>
      <c r="B6" s="5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</row>
    <row r="7" spans="1:14" s="6" customFormat="1" ht="12.75">
      <c r="A7" s="6" t="s">
        <v>16</v>
      </c>
      <c r="B7" s="9" t="s">
        <v>17</v>
      </c>
      <c r="C7" s="4">
        <f>SUM(D7:M7)</f>
        <v>392</v>
      </c>
      <c r="D7" s="15">
        <v>290</v>
      </c>
      <c r="E7" s="15">
        <v>34</v>
      </c>
      <c r="F7" s="15">
        <v>0</v>
      </c>
      <c r="G7" s="15">
        <v>0</v>
      </c>
      <c r="H7" s="15">
        <v>1</v>
      </c>
      <c r="I7" s="15">
        <v>0</v>
      </c>
      <c r="J7" s="15">
        <v>0</v>
      </c>
      <c r="K7" s="15">
        <v>15</v>
      </c>
      <c r="L7" s="15">
        <v>50</v>
      </c>
      <c r="M7" s="15">
        <v>2</v>
      </c>
      <c r="N7" s="19"/>
    </row>
    <row r="8" spans="1:13" s="6" customFormat="1" ht="12.75">
      <c r="A8" s="6" t="s">
        <v>16</v>
      </c>
      <c r="B8" s="6" t="s">
        <v>18</v>
      </c>
      <c r="C8" s="4">
        <f aca="true" t="shared" si="0" ref="C8:C71">SUM(D8:M8)</f>
        <v>2808</v>
      </c>
      <c r="D8" s="4">
        <v>2128</v>
      </c>
      <c r="E8" s="4">
        <v>326</v>
      </c>
      <c r="F8" s="4">
        <v>20</v>
      </c>
      <c r="G8" s="4">
        <v>0</v>
      </c>
      <c r="H8" s="4">
        <v>1</v>
      </c>
      <c r="I8" s="4">
        <v>0</v>
      </c>
      <c r="J8" s="4">
        <v>0</v>
      </c>
      <c r="K8" s="4">
        <v>41</v>
      </c>
      <c r="L8" s="4">
        <v>266</v>
      </c>
      <c r="M8" s="4">
        <v>26</v>
      </c>
    </row>
    <row r="9" spans="1:13" s="6" customFormat="1" ht="12.75">
      <c r="A9" s="6" t="s">
        <v>16</v>
      </c>
      <c r="B9" s="6" t="s">
        <v>19</v>
      </c>
      <c r="C9" s="4">
        <f t="shared" si="0"/>
        <v>1493</v>
      </c>
      <c r="D9" s="4">
        <v>1094</v>
      </c>
      <c r="E9" s="4">
        <v>192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69</v>
      </c>
      <c r="L9" s="4">
        <v>108</v>
      </c>
      <c r="M9" s="4">
        <v>28</v>
      </c>
    </row>
    <row r="10" spans="1:13" ht="12.75">
      <c r="A10" t="s">
        <v>16</v>
      </c>
      <c r="B10" t="s">
        <v>20</v>
      </c>
      <c r="C10" s="4">
        <f t="shared" si="0"/>
        <v>900</v>
      </c>
      <c r="D10" s="20">
        <v>644</v>
      </c>
      <c r="E10" s="20">
        <v>114</v>
      </c>
      <c r="F10" s="20">
        <v>4</v>
      </c>
      <c r="G10" s="20">
        <v>3</v>
      </c>
      <c r="H10" s="20">
        <v>1</v>
      </c>
      <c r="I10" s="20">
        <v>0</v>
      </c>
      <c r="J10" s="20">
        <v>0</v>
      </c>
      <c r="K10" s="20">
        <v>27</v>
      </c>
      <c r="L10" s="20">
        <v>101</v>
      </c>
      <c r="M10" s="20">
        <v>6</v>
      </c>
    </row>
    <row r="11" spans="1:13" s="21" customFormat="1" ht="12.75">
      <c r="A11" s="5" t="s">
        <v>21</v>
      </c>
      <c r="C11" s="3">
        <f t="shared" si="0"/>
        <v>5593</v>
      </c>
      <c r="D11" s="3">
        <f>+D7+D8+D9+D10</f>
        <v>4156</v>
      </c>
      <c r="E11" s="3">
        <f aca="true" t="shared" si="1" ref="E11:M11">+E7+E8+E9+E10</f>
        <v>666</v>
      </c>
      <c r="F11" s="3">
        <f t="shared" si="1"/>
        <v>25</v>
      </c>
      <c r="G11" s="3">
        <f t="shared" si="1"/>
        <v>3</v>
      </c>
      <c r="H11" s="3">
        <f t="shared" si="1"/>
        <v>4</v>
      </c>
      <c r="I11" s="3">
        <f t="shared" si="1"/>
        <v>0</v>
      </c>
      <c r="J11" s="3">
        <f t="shared" si="1"/>
        <v>0</v>
      </c>
      <c r="K11" s="3">
        <f t="shared" si="1"/>
        <v>152</v>
      </c>
      <c r="L11" s="3">
        <f t="shared" si="1"/>
        <v>525</v>
      </c>
      <c r="M11" s="3">
        <f t="shared" si="1"/>
        <v>62</v>
      </c>
    </row>
    <row r="12" spans="1:13" s="6" customFormat="1" ht="12.75">
      <c r="A12" s="6" t="s">
        <v>22</v>
      </c>
      <c r="B12" s="6" t="s">
        <v>23</v>
      </c>
      <c r="C12" s="4">
        <f t="shared" si="0"/>
        <v>942</v>
      </c>
      <c r="D12" s="22">
        <v>760</v>
      </c>
      <c r="E12" s="22">
        <v>90</v>
      </c>
      <c r="F12" s="22">
        <v>3</v>
      </c>
      <c r="G12" s="22">
        <v>0</v>
      </c>
      <c r="H12" s="22">
        <v>1</v>
      </c>
      <c r="I12" s="22">
        <v>0</v>
      </c>
      <c r="J12" s="22">
        <v>3</v>
      </c>
      <c r="K12" s="22">
        <v>58</v>
      </c>
      <c r="L12" s="22">
        <v>8</v>
      </c>
      <c r="M12" s="22">
        <v>19</v>
      </c>
    </row>
    <row r="13" spans="1:13" s="17" customFormat="1" ht="12.75">
      <c r="A13" s="16" t="s">
        <v>24</v>
      </c>
      <c r="C13" s="14">
        <f t="shared" si="0"/>
        <v>942</v>
      </c>
      <c r="D13" s="14">
        <f>+D12</f>
        <v>760</v>
      </c>
      <c r="E13" s="14">
        <f aca="true" t="shared" si="2" ref="E13:M13">+E12</f>
        <v>90</v>
      </c>
      <c r="F13" s="14">
        <f t="shared" si="2"/>
        <v>3</v>
      </c>
      <c r="G13" s="14">
        <f t="shared" si="2"/>
        <v>0</v>
      </c>
      <c r="H13" s="14">
        <f t="shared" si="2"/>
        <v>1</v>
      </c>
      <c r="I13" s="14">
        <f t="shared" si="2"/>
        <v>0</v>
      </c>
      <c r="J13" s="14">
        <f t="shared" si="2"/>
        <v>3</v>
      </c>
      <c r="K13" s="14">
        <f t="shared" si="2"/>
        <v>58</v>
      </c>
      <c r="L13" s="14">
        <f t="shared" si="2"/>
        <v>8</v>
      </c>
      <c r="M13" s="14">
        <f t="shared" si="2"/>
        <v>19</v>
      </c>
    </row>
    <row r="14" spans="1:13" ht="12.75">
      <c r="A14" t="s">
        <v>25</v>
      </c>
      <c r="B14" t="s">
        <v>26</v>
      </c>
      <c r="C14" s="4">
        <f t="shared" si="0"/>
        <v>49790</v>
      </c>
      <c r="D14" s="20">
        <v>43728</v>
      </c>
      <c r="E14" s="20">
        <v>4647</v>
      </c>
      <c r="F14" s="20">
        <v>156</v>
      </c>
      <c r="G14" s="20">
        <v>91</v>
      </c>
      <c r="H14" s="20">
        <v>1</v>
      </c>
      <c r="I14" s="20">
        <v>0</v>
      </c>
      <c r="J14" s="20">
        <v>0</v>
      </c>
      <c r="K14" s="20">
        <v>481</v>
      </c>
      <c r="L14" s="20">
        <v>323</v>
      </c>
      <c r="M14" s="20">
        <v>363</v>
      </c>
    </row>
    <row r="15" spans="1:13" s="6" customFormat="1" ht="12.75">
      <c r="A15" s="6" t="s">
        <v>25</v>
      </c>
      <c r="B15" s="6" t="s">
        <v>27</v>
      </c>
      <c r="C15" s="4">
        <f t="shared" si="0"/>
        <v>4</v>
      </c>
      <c r="D15" s="4">
        <v>0</v>
      </c>
      <c r="E15" s="4">
        <v>2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s="17" customFormat="1" ht="12.75">
      <c r="A16" s="16" t="s">
        <v>28</v>
      </c>
      <c r="C16" s="14">
        <f t="shared" si="0"/>
        <v>49794</v>
      </c>
      <c r="D16" s="14">
        <f>+D14+D15</f>
        <v>43728</v>
      </c>
      <c r="E16" s="14">
        <f aca="true" t="shared" si="3" ref="E16:M16">+E14+E15</f>
        <v>4649</v>
      </c>
      <c r="F16" s="14">
        <f t="shared" si="3"/>
        <v>158</v>
      </c>
      <c r="G16" s="14">
        <f t="shared" si="3"/>
        <v>91</v>
      </c>
      <c r="H16" s="14">
        <f t="shared" si="3"/>
        <v>1</v>
      </c>
      <c r="I16" s="14">
        <f t="shared" si="3"/>
        <v>0</v>
      </c>
      <c r="J16" s="14">
        <f t="shared" si="3"/>
        <v>0</v>
      </c>
      <c r="K16" s="14">
        <f t="shared" si="3"/>
        <v>481</v>
      </c>
      <c r="L16" s="14">
        <f t="shared" si="3"/>
        <v>323</v>
      </c>
      <c r="M16" s="14">
        <f t="shared" si="3"/>
        <v>363</v>
      </c>
    </row>
    <row r="17" spans="1:13" s="6" customFormat="1" ht="12.75">
      <c r="A17" s="6" t="s">
        <v>29</v>
      </c>
      <c r="B17" s="6" t="s">
        <v>26</v>
      </c>
      <c r="C17" s="4">
        <f t="shared" si="0"/>
        <v>3271</v>
      </c>
      <c r="D17" s="4">
        <v>2619</v>
      </c>
      <c r="E17" s="4">
        <v>345</v>
      </c>
      <c r="F17" s="4">
        <v>29</v>
      </c>
      <c r="G17" s="4">
        <v>13</v>
      </c>
      <c r="H17" s="4">
        <v>1</v>
      </c>
      <c r="I17" s="4">
        <v>0</v>
      </c>
      <c r="J17" s="4">
        <v>0</v>
      </c>
      <c r="K17" s="4">
        <v>60</v>
      </c>
      <c r="L17" s="4">
        <v>168</v>
      </c>
      <c r="M17" s="4">
        <v>36</v>
      </c>
    </row>
    <row r="18" spans="1:13" s="17" customFormat="1" ht="12.75">
      <c r="A18" s="16" t="s">
        <v>30</v>
      </c>
      <c r="C18" s="14">
        <f t="shared" si="0"/>
        <v>3271</v>
      </c>
      <c r="D18" s="14">
        <f>+D17</f>
        <v>2619</v>
      </c>
      <c r="E18" s="14">
        <f aca="true" t="shared" si="4" ref="E18:M18">+E17</f>
        <v>345</v>
      </c>
      <c r="F18" s="14">
        <f t="shared" si="4"/>
        <v>29</v>
      </c>
      <c r="G18" s="14">
        <f t="shared" si="4"/>
        <v>13</v>
      </c>
      <c r="H18" s="14">
        <f t="shared" si="4"/>
        <v>1</v>
      </c>
      <c r="I18" s="14">
        <f t="shared" si="4"/>
        <v>0</v>
      </c>
      <c r="J18" s="14">
        <f t="shared" si="4"/>
        <v>0</v>
      </c>
      <c r="K18" s="14">
        <f t="shared" si="4"/>
        <v>60</v>
      </c>
      <c r="L18" s="14">
        <f t="shared" si="4"/>
        <v>168</v>
      </c>
      <c r="M18" s="14">
        <f t="shared" si="4"/>
        <v>36</v>
      </c>
    </row>
    <row r="19" spans="1:13" s="6" customFormat="1" ht="12.75">
      <c r="A19" s="6" t="s">
        <v>31</v>
      </c>
      <c r="B19" s="6" t="s">
        <v>32</v>
      </c>
      <c r="C19" s="4">
        <f t="shared" si="0"/>
        <v>1264</v>
      </c>
      <c r="D19" s="22">
        <v>1103</v>
      </c>
      <c r="E19" s="22">
        <v>107</v>
      </c>
      <c r="F19" s="22">
        <v>2</v>
      </c>
      <c r="G19" s="22">
        <v>0</v>
      </c>
      <c r="H19" s="22">
        <v>0</v>
      </c>
      <c r="I19" s="22">
        <v>0</v>
      </c>
      <c r="J19" s="22">
        <v>0</v>
      </c>
      <c r="K19" s="22">
        <v>44</v>
      </c>
      <c r="L19" s="22">
        <v>0</v>
      </c>
      <c r="M19" s="22">
        <v>8</v>
      </c>
    </row>
    <row r="20" spans="1:13" s="17" customFormat="1" ht="12.75">
      <c r="A20" s="16" t="s">
        <v>33</v>
      </c>
      <c r="C20" s="14">
        <f t="shared" si="0"/>
        <v>1264</v>
      </c>
      <c r="D20" s="14">
        <f>+D19</f>
        <v>1103</v>
      </c>
      <c r="E20" s="14">
        <f aca="true" t="shared" si="5" ref="E20:M20">+E19</f>
        <v>107</v>
      </c>
      <c r="F20" s="14">
        <f t="shared" si="5"/>
        <v>2</v>
      </c>
      <c r="G20" s="14">
        <f t="shared" si="5"/>
        <v>0</v>
      </c>
      <c r="H20" s="14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44</v>
      </c>
      <c r="L20" s="14">
        <f t="shared" si="5"/>
        <v>0</v>
      </c>
      <c r="M20" s="14">
        <f t="shared" si="5"/>
        <v>8</v>
      </c>
    </row>
    <row r="21" spans="1:13" s="6" customFormat="1" ht="12.75">
      <c r="A21" s="6" t="s">
        <v>34</v>
      </c>
      <c r="B21" s="6" t="s">
        <v>35</v>
      </c>
      <c r="C21" s="4">
        <f t="shared" si="0"/>
        <v>940</v>
      </c>
      <c r="D21" s="22">
        <v>646</v>
      </c>
      <c r="E21" s="22">
        <v>180</v>
      </c>
      <c r="F21" s="22">
        <v>3</v>
      </c>
      <c r="G21" s="22">
        <v>20</v>
      </c>
      <c r="H21" s="22">
        <v>10</v>
      </c>
      <c r="I21" s="22">
        <v>0</v>
      </c>
      <c r="J21" s="22">
        <v>0</v>
      </c>
      <c r="K21" s="22">
        <v>31</v>
      </c>
      <c r="L21" s="22">
        <v>48</v>
      </c>
      <c r="M21" s="22">
        <v>2</v>
      </c>
    </row>
    <row r="22" spans="1:13" s="6" customFormat="1" ht="12.75">
      <c r="A22" s="6" t="s">
        <v>34</v>
      </c>
      <c r="B22" s="6" t="s">
        <v>36</v>
      </c>
      <c r="C22" s="4">
        <f t="shared" si="0"/>
        <v>390</v>
      </c>
      <c r="D22" s="22">
        <v>284</v>
      </c>
      <c r="E22" s="22">
        <v>54</v>
      </c>
      <c r="F22" s="22">
        <v>1</v>
      </c>
      <c r="G22" s="22">
        <v>0</v>
      </c>
      <c r="H22" s="22">
        <v>3</v>
      </c>
      <c r="I22" s="22">
        <v>0</v>
      </c>
      <c r="J22" s="22">
        <v>0</v>
      </c>
      <c r="K22" s="22">
        <v>26</v>
      </c>
      <c r="L22" s="22">
        <v>16</v>
      </c>
      <c r="M22" s="22">
        <v>6</v>
      </c>
    </row>
    <row r="23" spans="1:13" s="6" customFormat="1" ht="12.75">
      <c r="A23" s="6" t="s">
        <v>34</v>
      </c>
      <c r="B23" s="6" t="s">
        <v>37</v>
      </c>
      <c r="C23" s="4">
        <f t="shared" si="0"/>
        <v>3982</v>
      </c>
      <c r="D23" s="22">
        <v>3292</v>
      </c>
      <c r="E23" s="22">
        <v>377</v>
      </c>
      <c r="F23" s="22">
        <v>42</v>
      </c>
      <c r="G23" s="22">
        <v>0</v>
      </c>
      <c r="H23" s="22">
        <v>37</v>
      </c>
      <c r="I23" s="22">
        <v>0</v>
      </c>
      <c r="J23" s="22">
        <v>0</v>
      </c>
      <c r="K23" s="22">
        <v>64</v>
      </c>
      <c r="L23" s="22">
        <v>126</v>
      </c>
      <c r="M23" s="22">
        <v>44</v>
      </c>
    </row>
    <row r="24" spans="1:13" s="17" customFormat="1" ht="12.75">
      <c r="A24" s="16" t="s">
        <v>38</v>
      </c>
      <c r="C24" s="14">
        <f t="shared" si="0"/>
        <v>5312</v>
      </c>
      <c r="D24" s="14">
        <f>+D21+D22+D23</f>
        <v>4222</v>
      </c>
      <c r="E24" s="14">
        <f aca="true" t="shared" si="6" ref="E24:M24">+E21+E22+E23</f>
        <v>611</v>
      </c>
      <c r="F24" s="14">
        <f t="shared" si="6"/>
        <v>46</v>
      </c>
      <c r="G24" s="14">
        <f t="shared" si="6"/>
        <v>20</v>
      </c>
      <c r="H24" s="14">
        <f t="shared" si="6"/>
        <v>50</v>
      </c>
      <c r="I24" s="14">
        <f t="shared" si="6"/>
        <v>0</v>
      </c>
      <c r="J24" s="14">
        <f t="shared" si="6"/>
        <v>0</v>
      </c>
      <c r="K24" s="14">
        <f t="shared" si="6"/>
        <v>121</v>
      </c>
      <c r="L24" s="14">
        <f t="shared" si="6"/>
        <v>190</v>
      </c>
      <c r="M24" s="14">
        <f t="shared" si="6"/>
        <v>52</v>
      </c>
    </row>
    <row r="25" spans="1:13" s="6" customFormat="1" ht="12.75">
      <c r="A25" s="6" t="s">
        <v>39</v>
      </c>
      <c r="B25" s="6" t="s">
        <v>32</v>
      </c>
      <c r="C25" s="4">
        <f t="shared" si="0"/>
        <v>501</v>
      </c>
      <c r="D25" s="22">
        <v>435</v>
      </c>
      <c r="E25" s="22">
        <v>24</v>
      </c>
      <c r="F25" s="22">
        <v>0</v>
      </c>
      <c r="G25" s="22">
        <v>0</v>
      </c>
      <c r="H25" s="22">
        <v>1</v>
      </c>
      <c r="I25" s="22">
        <v>0</v>
      </c>
      <c r="J25" s="22">
        <v>0</v>
      </c>
      <c r="K25" s="22">
        <v>33</v>
      </c>
      <c r="L25" s="22">
        <v>1</v>
      </c>
      <c r="M25" s="22">
        <v>7</v>
      </c>
    </row>
    <row r="26" spans="1:13" s="17" customFormat="1" ht="12.75">
      <c r="A26" s="16" t="s">
        <v>40</v>
      </c>
      <c r="C26" s="14">
        <f t="shared" si="0"/>
        <v>501</v>
      </c>
      <c r="D26" s="14">
        <f>+D25</f>
        <v>435</v>
      </c>
      <c r="E26" s="14">
        <f aca="true" t="shared" si="7" ref="E26:M26">+E25</f>
        <v>24</v>
      </c>
      <c r="F26" s="14">
        <f t="shared" si="7"/>
        <v>0</v>
      </c>
      <c r="G26" s="14">
        <f t="shared" si="7"/>
        <v>0</v>
      </c>
      <c r="H26" s="14">
        <f t="shared" si="7"/>
        <v>1</v>
      </c>
      <c r="I26" s="14">
        <f t="shared" si="7"/>
        <v>0</v>
      </c>
      <c r="J26" s="14">
        <f t="shared" si="7"/>
        <v>0</v>
      </c>
      <c r="K26" s="14">
        <f t="shared" si="7"/>
        <v>33</v>
      </c>
      <c r="L26" s="14">
        <f t="shared" si="7"/>
        <v>1</v>
      </c>
      <c r="M26" s="14">
        <f t="shared" si="7"/>
        <v>7</v>
      </c>
    </row>
    <row r="27" spans="1:13" ht="12.75">
      <c r="A27" t="s">
        <v>41</v>
      </c>
      <c r="B27" t="s">
        <v>26</v>
      </c>
      <c r="C27" s="4">
        <f t="shared" si="0"/>
        <v>225</v>
      </c>
      <c r="D27" s="20">
        <v>148</v>
      </c>
      <c r="E27" s="20">
        <v>14</v>
      </c>
      <c r="F27" s="20">
        <v>1</v>
      </c>
      <c r="G27" s="20">
        <v>1</v>
      </c>
      <c r="H27" s="20">
        <v>1</v>
      </c>
      <c r="I27" s="20">
        <v>0</v>
      </c>
      <c r="J27" s="20">
        <v>0</v>
      </c>
      <c r="K27" s="20">
        <v>16</v>
      </c>
      <c r="L27" s="20">
        <v>38</v>
      </c>
      <c r="M27" s="20">
        <v>6</v>
      </c>
    </row>
    <row r="28" spans="1:13" ht="12.75">
      <c r="A28" t="s">
        <v>41</v>
      </c>
      <c r="B28" t="s">
        <v>42</v>
      </c>
      <c r="C28" s="4">
        <f t="shared" si="0"/>
        <v>5054</v>
      </c>
      <c r="D28" s="20">
        <v>3969</v>
      </c>
      <c r="E28" s="20">
        <v>677</v>
      </c>
      <c r="F28" s="20">
        <v>17</v>
      </c>
      <c r="G28" s="20">
        <v>0</v>
      </c>
      <c r="H28" s="20">
        <v>39</v>
      </c>
      <c r="I28" s="20">
        <v>0</v>
      </c>
      <c r="J28" s="20">
        <v>0</v>
      </c>
      <c r="K28" s="20">
        <v>77</v>
      </c>
      <c r="L28" s="20">
        <v>240</v>
      </c>
      <c r="M28" s="20">
        <v>35</v>
      </c>
    </row>
    <row r="29" spans="1:13" s="6" customFormat="1" ht="12.75">
      <c r="A29" s="6" t="s">
        <v>41</v>
      </c>
      <c r="B29" s="6" t="s">
        <v>43</v>
      </c>
      <c r="C29" s="4">
        <f t="shared" si="0"/>
        <v>1970</v>
      </c>
      <c r="D29" s="4">
        <v>1320</v>
      </c>
      <c r="E29" s="4">
        <v>220</v>
      </c>
      <c r="F29" s="4">
        <v>2</v>
      </c>
      <c r="G29" s="4">
        <v>0</v>
      </c>
      <c r="H29" s="4">
        <v>25</v>
      </c>
      <c r="I29" s="4">
        <v>0</v>
      </c>
      <c r="J29" s="4">
        <v>0</v>
      </c>
      <c r="K29" s="4">
        <v>66</v>
      </c>
      <c r="L29" s="4">
        <v>325</v>
      </c>
      <c r="M29" s="4">
        <v>12</v>
      </c>
    </row>
    <row r="30" spans="1:13" s="6" customFormat="1" ht="12.75">
      <c r="A30" s="6" t="s">
        <v>41</v>
      </c>
      <c r="B30" s="6" t="s">
        <v>27</v>
      </c>
      <c r="C30" s="4">
        <f t="shared" si="0"/>
        <v>1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s="17" customFormat="1" ht="12.75">
      <c r="A31" s="16" t="s">
        <v>44</v>
      </c>
      <c r="C31" s="14">
        <f t="shared" si="0"/>
        <v>7250</v>
      </c>
      <c r="D31" s="14">
        <f>+D27+D28+D29+D30</f>
        <v>5437</v>
      </c>
      <c r="E31" s="14">
        <f aca="true" t="shared" si="8" ref="E31:M31">+E27+E28+E29+E30</f>
        <v>912</v>
      </c>
      <c r="F31" s="14">
        <f t="shared" si="8"/>
        <v>20</v>
      </c>
      <c r="G31" s="14">
        <f t="shared" si="8"/>
        <v>1</v>
      </c>
      <c r="H31" s="14">
        <f t="shared" si="8"/>
        <v>65</v>
      </c>
      <c r="I31" s="14">
        <f t="shared" si="8"/>
        <v>0</v>
      </c>
      <c r="J31" s="14">
        <f t="shared" si="8"/>
        <v>0</v>
      </c>
      <c r="K31" s="14">
        <f t="shared" si="8"/>
        <v>159</v>
      </c>
      <c r="L31" s="14">
        <f t="shared" si="8"/>
        <v>603</v>
      </c>
      <c r="M31" s="14">
        <f t="shared" si="8"/>
        <v>53</v>
      </c>
    </row>
    <row r="32" spans="1:13" s="6" customFormat="1" ht="12.75">
      <c r="A32" s="6" t="s">
        <v>45</v>
      </c>
      <c r="B32" s="6" t="s">
        <v>32</v>
      </c>
      <c r="C32" s="4">
        <f t="shared" si="0"/>
        <v>420</v>
      </c>
      <c r="D32" s="4">
        <v>329</v>
      </c>
      <c r="E32" s="4">
        <v>58</v>
      </c>
      <c r="F32" s="4">
        <v>0</v>
      </c>
      <c r="G32" s="4">
        <v>0</v>
      </c>
      <c r="H32" s="4">
        <v>2</v>
      </c>
      <c r="I32" s="4">
        <v>0</v>
      </c>
      <c r="J32" s="4">
        <v>0</v>
      </c>
      <c r="K32" s="4">
        <v>24</v>
      </c>
      <c r="L32" s="4">
        <v>1</v>
      </c>
      <c r="M32" s="4">
        <v>6</v>
      </c>
    </row>
    <row r="33" spans="1:13" s="17" customFormat="1" ht="12.75">
      <c r="A33" s="16" t="s">
        <v>46</v>
      </c>
      <c r="C33" s="14">
        <f t="shared" si="0"/>
        <v>420</v>
      </c>
      <c r="D33" s="14">
        <f>+D32</f>
        <v>329</v>
      </c>
      <c r="E33" s="14">
        <f aca="true" t="shared" si="9" ref="E33:M33">+E32</f>
        <v>58</v>
      </c>
      <c r="F33" s="14">
        <f t="shared" si="9"/>
        <v>0</v>
      </c>
      <c r="G33" s="14">
        <f t="shared" si="9"/>
        <v>0</v>
      </c>
      <c r="H33" s="14">
        <f t="shared" si="9"/>
        <v>2</v>
      </c>
      <c r="I33" s="14">
        <f t="shared" si="9"/>
        <v>0</v>
      </c>
      <c r="J33" s="14">
        <f t="shared" si="9"/>
        <v>0</v>
      </c>
      <c r="K33" s="14">
        <f t="shared" si="9"/>
        <v>24</v>
      </c>
      <c r="L33" s="14">
        <f t="shared" si="9"/>
        <v>1</v>
      </c>
      <c r="M33" s="14">
        <f t="shared" si="9"/>
        <v>6</v>
      </c>
    </row>
    <row r="34" spans="1:13" s="6" customFormat="1" ht="12.75">
      <c r="A34" s="6" t="s">
        <v>47</v>
      </c>
      <c r="B34" s="6" t="s">
        <v>48</v>
      </c>
      <c r="C34" s="4">
        <f t="shared" si="0"/>
        <v>43</v>
      </c>
      <c r="D34" s="4">
        <v>11</v>
      </c>
      <c r="E34" s="4">
        <v>5</v>
      </c>
      <c r="F34" s="4">
        <v>0</v>
      </c>
      <c r="G34" s="4">
        <v>0</v>
      </c>
      <c r="H34" s="4">
        <v>2</v>
      </c>
      <c r="I34" s="4">
        <v>0</v>
      </c>
      <c r="J34" s="4">
        <v>0</v>
      </c>
      <c r="K34" s="4">
        <v>10</v>
      </c>
      <c r="L34" s="4">
        <v>15</v>
      </c>
      <c r="M34" s="4">
        <v>0</v>
      </c>
    </row>
    <row r="35" spans="1:13" s="6" customFormat="1" ht="12.75">
      <c r="A35" s="6" t="s">
        <v>47</v>
      </c>
      <c r="B35" s="6" t="s">
        <v>49</v>
      </c>
      <c r="C35" s="4">
        <f t="shared" si="0"/>
        <v>3203</v>
      </c>
      <c r="D35" s="22">
        <v>2523</v>
      </c>
      <c r="E35" s="22">
        <v>418</v>
      </c>
      <c r="F35" s="22">
        <v>20</v>
      </c>
      <c r="G35" s="22">
        <v>15</v>
      </c>
      <c r="H35" s="22">
        <v>1</v>
      </c>
      <c r="I35" s="22">
        <v>0</v>
      </c>
      <c r="J35" s="22">
        <v>0</v>
      </c>
      <c r="K35" s="22">
        <v>85</v>
      </c>
      <c r="L35" s="22">
        <v>104</v>
      </c>
      <c r="M35" s="22">
        <v>37</v>
      </c>
    </row>
    <row r="36" spans="1:13" s="6" customFormat="1" ht="12.75">
      <c r="A36" s="6" t="s">
        <v>47</v>
      </c>
      <c r="B36" s="6" t="s">
        <v>50</v>
      </c>
      <c r="C36" s="4">
        <f t="shared" si="0"/>
        <v>26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26</v>
      </c>
      <c r="M36" s="22">
        <v>0</v>
      </c>
    </row>
    <row r="37" spans="1:13" s="6" customFormat="1" ht="12.75">
      <c r="A37" s="6" t="s">
        <v>47</v>
      </c>
      <c r="B37" s="6" t="s">
        <v>51</v>
      </c>
      <c r="C37" s="4">
        <f t="shared" si="0"/>
        <v>1107</v>
      </c>
      <c r="D37" s="22">
        <v>853</v>
      </c>
      <c r="E37" s="22">
        <v>137</v>
      </c>
      <c r="F37" s="22">
        <v>7</v>
      </c>
      <c r="G37" s="22">
        <v>0</v>
      </c>
      <c r="H37" s="22">
        <v>7</v>
      </c>
      <c r="I37" s="22">
        <v>0</v>
      </c>
      <c r="J37" s="22">
        <v>0</v>
      </c>
      <c r="K37" s="22">
        <v>25</v>
      </c>
      <c r="L37" s="22">
        <v>68</v>
      </c>
      <c r="M37" s="22">
        <v>10</v>
      </c>
    </row>
    <row r="38" spans="1:13" s="21" customFormat="1" ht="12.75">
      <c r="A38" s="5" t="s">
        <v>52</v>
      </c>
      <c r="C38" s="3">
        <f t="shared" si="0"/>
        <v>4379</v>
      </c>
      <c r="D38" s="3">
        <f>+D34+D35+D36+D37</f>
        <v>3387</v>
      </c>
      <c r="E38" s="3">
        <f aca="true" t="shared" si="10" ref="E38:M38">+E34+E35+E36+E37</f>
        <v>560</v>
      </c>
      <c r="F38" s="3">
        <f t="shared" si="10"/>
        <v>27</v>
      </c>
      <c r="G38" s="3">
        <f t="shared" si="10"/>
        <v>15</v>
      </c>
      <c r="H38" s="3">
        <f t="shared" si="10"/>
        <v>10</v>
      </c>
      <c r="I38" s="3">
        <f t="shared" si="10"/>
        <v>0</v>
      </c>
      <c r="J38" s="3">
        <f t="shared" si="10"/>
        <v>0</v>
      </c>
      <c r="K38" s="3">
        <f t="shared" si="10"/>
        <v>120</v>
      </c>
      <c r="L38" s="3">
        <f t="shared" si="10"/>
        <v>213</v>
      </c>
      <c r="M38" s="3">
        <f t="shared" si="10"/>
        <v>47</v>
      </c>
    </row>
    <row r="39" spans="1:13" s="6" customFormat="1" ht="12.75">
      <c r="A39" s="6" t="s">
        <v>53</v>
      </c>
      <c r="B39" s="6" t="s">
        <v>54</v>
      </c>
      <c r="C39" s="4">
        <f t="shared" si="0"/>
        <v>235</v>
      </c>
      <c r="D39" s="22">
        <v>158</v>
      </c>
      <c r="E39" s="22">
        <v>11</v>
      </c>
      <c r="F39" s="22">
        <v>0</v>
      </c>
      <c r="G39" s="22">
        <v>0</v>
      </c>
      <c r="H39" s="22">
        <v>3</v>
      </c>
      <c r="I39" s="22">
        <v>0</v>
      </c>
      <c r="J39" s="22">
        <v>0</v>
      </c>
      <c r="K39" s="22">
        <v>17</v>
      </c>
      <c r="L39" s="22">
        <v>39</v>
      </c>
      <c r="M39" s="22">
        <v>7</v>
      </c>
    </row>
    <row r="40" spans="1:13" s="6" customFormat="1" ht="12.75">
      <c r="A40" s="6" t="s">
        <v>53</v>
      </c>
      <c r="B40" s="6" t="s">
        <v>55</v>
      </c>
      <c r="C40" s="4">
        <f t="shared" si="0"/>
        <v>1486</v>
      </c>
      <c r="D40" s="22">
        <v>1171</v>
      </c>
      <c r="E40" s="22">
        <v>204</v>
      </c>
      <c r="F40" s="22">
        <v>11</v>
      </c>
      <c r="G40" s="22">
        <v>0</v>
      </c>
      <c r="H40" s="22">
        <v>10</v>
      </c>
      <c r="I40" s="22">
        <v>0</v>
      </c>
      <c r="J40" s="22">
        <v>0</v>
      </c>
      <c r="K40" s="22">
        <v>26</v>
      </c>
      <c r="L40" s="22">
        <v>54</v>
      </c>
      <c r="M40" s="22">
        <v>10</v>
      </c>
    </row>
    <row r="41" spans="1:13" s="6" customFormat="1" ht="12.75">
      <c r="A41" s="6" t="s">
        <v>53</v>
      </c>
      <c r="B41" s="6" t="s">
        <v>56</v>
      </c>
      <c r="C41" s="4">
        <f t="shared" si="0"/>
        <v>1467</v>
      </c>
      <c r="D41" s="22">
        <v>1199</v>
      </c>
      <c r="E41" s="22">
        <v>135</v>
      </c>
      <c r="F41" s="22">
        <v>12</v>
      </c>
      <c r="G41" s="22">
        <v>0</v>
      </c>
      <c r="H41" s="22">
        <v>1</v>
      </c>
      <c r="I41" s="22">
        <v>0</v>
      </c>
      <c r="J41" s="22">
        <v>0</v>
      </c>
      <c r="K41" s="22">
        <v>27</v>
      </c>
      <c r="L41" s="22">
        <v>74</v>
      </c>
      <c r="M41" s="22">
        <v>19</v>
      </c>
    </row>
    <row r="42" spans="1:13" s="6" customFormat="1" ht="12.75">
      <c r="A42" s="6" t="s">
        <v>53</v>
      </c>
      <c r="B42" s="6" t="s">
        <v>57</v>
      </c>
      <c r="C42" s="4">
        <f t="shared" si="0"/>
        <v>962</v>
      </c>
      <c r="D42" s="22">
        <v>816</v>
      </c>
      <c r="E42" s="22">
        <v>100</v>
      </c>
      <c r="F42" s="22">
        <v>3</v>
      </c>
      <c r="G42" s="22">
        <v>0</v>
      </c>
      <c r="H42" s="22">
        <v>7</v>
      </c>
      <c r="I42" s="22">
        <v>0</v>
      </c>
      <c r="J42" s="22">
        <v>0</v>
      </c>
      <c r="K42" s="22">
        <v>21</v>
      </c>
      <c r="L42" s="22">
        <v>1</v>
      </c>
      <c r="M42" s="22">
        <v>14</v>
      </c>
    </row>
    <row r="43" spans="1:13" s="17" customFormat="1" ht="12.75">
      <c r="A43" s="16" t="s">
        <v>58</v>
      </c>
      <c r="C43" s="14">
        <f t="shared" si="0"/>
        <v>4150</v>
      </c>
      <c r="D43" s="14">
        <f>+D39+D40+D41+D42</f>
        <v>3344</v>
      </c>
      <c r="E43" s="14">
        <f aca="true" t="shared" si="11" ref="E43:M43">+E39+E40+E41+E42</f>
        <v>450</v>
      </c>
      <c r="F43" s="14">
        <f t="shared" si="11"/>
        <v>26</v>
      </c>
      <c r="G43" s="14">
        <f t="shared" si="11"/>
        <v>0</v>
      </c>
      <c r="H43" s="14">
        <f t="shared" si="11"/>
        <v>21</v>
      </c>
      <c r="I43" s="14">
        <f t="shared" si="11"/>
        <v>0</v>
      </c>
      <c r="J43" s="14">
        <f t="shared" si="11"/>
        <v>0</v>
      </c>
      <c r="K43" s="14">
        <f t="shared" si="11"/>
        <v>91</v>
      </c>
      <c r="L43" s="14">
        <f t="shared" si="11"/>
        <v>168</v>
      </c>
      <c r="M43" s="14">
        <f t="shared" si="11"/>
        <v>50</v>
      </c>
    </row>
    <row r="44" spans="1:13" s="6" customFormat="1" ht="12.75">
      <c r="A44" s="6" t="s">
        <v>59</v>
      </c>
      <c r="B44" s="6" t="s">
        <v>32</v>
      </c>
      <c r="C44" s="4">
        <f t="shared" si="0"/>
        <v>133</v>
      </c>
      <c r="D44" s="22">
        <v>93</v>
      </c>
      <c r="E44" s="22">
        <v>8</v>
      </c>
      <c r="F44" s="22">
        <v>1</v>
      </c>
      <c r="G44" s="22">
        <v>0</v>
      </c>
      <c r="H44" s="22">
        <v>1</v>
      </c>
      <c r="I44" s="22">
        <v>0</v>
      </c>
      <c r="J44" s="22">
        <v>0</v>
      </c>
      <c r="K44" s="22">
        <v>10</v>
      </c>
      <c r="L44" s="22">
        <v>20</v>
      </c>
      <c r="M44" s="22">
        <v>0</v>
      </c>
    </row>
    <row r="45" spans="1:13" s="17" customFormat="1" ht="12.75">
      <c r="A45" s="16" t="s">
        <v>60</v>
      </c>
      <c r="C45" s="14">
        <f t="shared" si="0"/>
        <v>133</v>
      </c>
      <c r="D45" s="14">
        <f>+D44</f>
        <v>93</v>
      </c>
      <c r="E45" s="14">
        <f aca="true" t="shared" si="12" ref="E45:M45">+E44</f>
        <v>8</v>
      </c>
      <c r="F45" s="14">
        <f t="shared" si="12"/>
        <v>1</v>
      </c>
      <c r="G45" s="14">
        <f t="shared" si="12"/>
        <v>0</v>
      </c>
      <c r="H45" s="14">
        <f t="shared" si="12"/>
        <v>1</v>
      </c>
      <c r="I45" s="14">
        <f t="shared" si="12"/>
        <v>0</v>
      </c>
      <c r="J45" s="14">
        <f t="shared" si="12"/>
        <v>0</v>
      </c>
      <c r="K45" s="14">
        <f t="shared" si="12"/>
        <v>10</v>
      </c>
      <c r="L45" s="14">
        <f t="shared" si="12"/>
        <v>20</v>
      </c>
      <c r="M45" s="14">
        <f t="shared" si="12"/>
        <v>0</v>
      </c>
    </row>
    <row r="46" spans="1:13" s="6" customFormat="1" ht="12.75">
      <c r="A46" s="6" t="s">
        <v>61</v>
      </c>
      <c r="B46" s="6" t="s">
        <v>32</v>
      </c>
      <c r="C46" s="4">
        <f t="shared" si="0"/>
        <v>156</v>
      </c>
      <c r="D46" s="22">
        <v>118</v>
      </c>
      <c r="E46" s="22">
        <v>13</v>
      </c>
      <c r="F46" s="22">
        <v>0</v>
      </c>
      <c r="G46" s="22">
        <v>0</v>
      </c>
      <c r="H46" s="22">
        <v>1</v>
      </c>
      <c r="I46" s="22">
        <v>0</v>
      </c>
      <c r="J46" s="22">
        <v>0</v>
      </c>
      <c r="K46" s="22">
        <v>13</v>
      </c>
      <c r="L46" s="22">
        <v>11</v>
      </c>
      <c r="M46" s="22">
        <v>0</v>
      </c>
    </row>
    <row r="47" spans="1:13" s="17" customFormat="1" ht="12.75">
      <c r="A47" s="16" t="s">
        <v>62</v>
      </c>
      <c r="C47" s="14">
        <f t="shared" si="0"/>
        <v>156</v>
      </c>
      <c r="D47" s="14">
        <f>+D46</f>
        <v>118</v>
      </c>
      <c r="E47" s="14">
        <f aca="true" t="shared" si="13" ref="E47:M47">+E46</f>
        <v>13</v>
      </c>
      <c r="F47" s="14">
        <f t="shared" si="13"/>
        <v>0</v>
      </c>
      <c r="G47" s="14">
        <f t="shared" si="13"/>
        <v>0</v>
      </c>
      <c r="H47" s="14">
        <f t="shared" si="13"/>
        <v>1</v>
      </c>
      <c r="I47" s="14">
        <f t="shared" si="13"/>
        <v>0</v>
      </c>
      <c r="J47" s="14">
        <f t="shared" si="13"/>
        <v>0</v>
      </c>
      <c r="K47" s="14">
        <f t="shared" si="13"/>
        <v>13</v>
      </c>
      <c r="L47" s="14">
        <f t="shared" si="13"/>
        <v>11</v>
      </c>
      <c r="M47" s="14">
        <f t="shared" si="13"/>
        <v>0</v>
      </c>
    </row>
    <row r="48" spans="1:13" s="6" customFormat="1" ht="12.75">
      <c r="A48" s="6" t="s">
        <v>63</v>
      </c>
      <c r="B48" s="6" t="s">
        <v>64</v>
      </c>
      <c r="C48" s="4">
        <f t="shared" si="0"/>
        <v>4001</v>
      </c>
      <c r="D48" s="4">
        <v>3430</v>
      </c>
      <c r="E48" s="4">
        <v>214</v>
      </c>
      <c r="F48" s="4">
        <v>24</v>
      </c>
      <c r="G48" s="4">
        <v>0</v>
      </c>
      <c r="H48" s="4">
        <v>1</v>
      </c>
      <c r="I48" s="4">
        <v>0</v>
      </c>
      <c r="J48" s="4">
        <v>0</v>
      </c>
      <c r="K48" s="4">
        <v>128</v>
      </c>
      <c r="L48" s="4">
        <v>169</v>
      </c>
      <c r="M48" s="4">
        <v>35</v>
      </c>
    </row>
    <row r="49" spans="1:13" s="21" customFormat="1" ht="12.75">
      <c r="A49" s="5" t="s">
        <v>65</v>
      </c>
      <c r="C49" s="3">
        <f t="shared" si="0"/>
        <v>4001</v>
      </c>
      <c r="D49" s="3">
        <f>+D48</f>
        <v>3430</v>
      </c>
      <c r="E49" s="3">
        <f aca="true" t="shared" si="14" ref="E49:M49">+E48</f>
        <v>214</v>
      </c>
      <c r="F49" s="3">
        <f t="shared" si="14"/>
        <v>24</v>
      </c>
      <c r="G49" s="3">
        <f t="shared" si="14"/>
        <v>0</v>
      </c>
      <c r="H49" s="3">
        <f t="shared" si="14"/>
        <v>1</v>
      </c>
      <c r="I49" s="3">
        <f t="shared" si="14"/>
        <v>0</v>
      </c>
      <c r="J49" s="3">
        <f t="shared" si="14"/>
        <v>0</v>
      </c>
      <c r="K49" s="3">
        <f t="shared" si="14"/>
        <v>128</v>
      </c>
      <c r="L49" s="3">
        <f t="shared" si="14"/>
        <v>169</v>
      </c>
      <c r="M49" s="3">
        <f t="shared" si="14"/>
        <v>35</v>
      </c>
    </row>
    <row r="50" spans="1:13" ht="12.75">
      <c r="A50" t="s">
        <v>66</v>
      </c>
      <c r="B50" t="s">
        <v>67</v>
      </c>
      <c r="C50" s="10">
        <f t="shared" si="0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</row>
    <row r="51" spans="1:13" ht="12.75">
      <c r="A51" t="s">
        <v>66</v>
      </c>
      <c r="B51" t="s">
        <v>68</v>
      </c>
      <c r="C51" s="4">
        <f t="shared" si="0"/>
        <v>27801</v>
      </c>
      <c r="D51" s="20">
        <v>23272</v>
      </c>
      <c r="E51" s="20">
        <v>3578</v>
      </c>
      <c r="F51" s="20">
        <v>181</v>
      </c>
      <c r="G51" s="20">
        <v>1</v>
      </c>
      <c r="H51" s="20">
        <v>1</v>
      </c>
      <c r="I51" s="20">
        <v>0</v>
      </c>
      <c r="J51" s="20">
        <v>0</v>
      </c>
      <c r="K51" s="20">
        <v>282</v>
      </c>
      <c r="L51" s="20">
        <v>225</v>
      </c>
      <c r="M51" s="20">
        <v>261</v>
      </c>
    </row>
    <row r="52" spans="1:13" s="6" customFormat="1" ht="12.75">
      <c r="A52" s="6" t="s">
        <v>66</v>
      </c>
      <c r="B52" s="6" t="s">
        <v>27</v>
      </c>
      <c r="C52" s="4">
        <f t="shared" si="0"/>
        <v>3.2</v>
      </c>
      <c r="D52" s="4">
        <v>0</v>
      </c>
      <c r="E52" s="4">
        <v>1.2</v>
      </c>
      <c r="F52" s="4">
        <v>2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s="17" customFormat="1" ht="12.75">
      <c r="A53" s="16" t="s">
        <v>69</v>
      </c>
      <c r="C53" s="14">
        <f t="shared" si="0"/>
        <v>27804.2</v>
      </c>
      <c r="D53" s="14">
        <f>+D50+D51+D52</f>
        <v>23272</v>
      </c>
      <c r="E53" s="14">
        <f aca="true" t="shared" si="15" ref="E53:M53">+E50+E51+E52</f>
        <v>3579.2</v>
      </c>
      <c r="F53" s="14">
        <f t="shared" si="15"/>
        <v>183</v>
      </c>
      <c r="G53" s="14">
        <f t="shared" si="15"/>
        <v>1</v>
      </c>
      <c r="H53" s="14">
        <f t="shared" si="15"/>
        <v>1</v>
      </c>
      <c r="I53" s="14">
        <f t="shared" si="15"/>
        <v>0</v>
      </c>
      <c r="J53" s="14">
        <f t="shared" si="15"/>
        <v>0</v>
      </c>
      <c r="K53" s="14">
        <f t="shared" si="15"/>
        <v>282</v>
      </c>
      <c r="L53" s="14">
        <f t="shared" si="15"/>
        <v>225</v>
      </c>
      <c r="M53" s="14">
        <f t="shared" si="15"/>
        <v>261</v>
      </c>
    </row>
    <row r="54" spans="1:13" ht="12.75">
      <c r="A54" t="s">
        <v>70</v>
      </c>
      <c r="B54" t="s">
        <v>32</v>
      </c>
      <c r="C54" s="4">
        <f>SUM(D54:M54)</f>
        <v>160</v>
      </c>
      <c r="D54" s="20">
        <v>101</v>
      </c>
      <c r="E54" s="20">
        <v>15</v>
      </c>
      <c r="F54" s="20">
        <v>0</v>
      </c>
      <c r="G54" s="20">
        <v>0</v>
      </c>
      <c r="H54" s="20">
        <v>1</v>
      </c>
      <c r="I54" s="20">
        <v>0</v>
      </c>
      <c r="J54" s="20">
        <v>0</v>
      </c>
      <c r="K54" s="20">
        <v>41</v>
      </c>
      <c r="L54" s="20">
        <v>1</v>
      </c>
      <c r="M54" s="20">
        <v>1</v>
      </c>
    </row>
    <row r="55" spans="1:13" s="6" customFormat="1" ht="12.75">
      <c r="A55" s="6" t="s">
        <v>70</v>
      </c>
      <c r="B55" s="6" t="s">
        <v>71</v>
      </c>
      <c r="C55" s="4">
        <f>SUM(D55:M55)</f>
        <v>3471</v>
      </c>
      <c r="D55" s="4">
        <v>2794</v>
      </c>
      <c r="E55" s="4">
        <v>333</v>
      </c>
      <c r="F55" s="4">
        <f>19+5</f>
        <v>24</v>
      </c>
      <c r="G55" s="4">
        <v>0</v>
      </c>
      <c r="H55" s="4">
        <v>1</v>
      </c>
      <c r="I55" s="4">
        <v>0</v>
      </c>
      <c r="J55" s="4">
        <v>4</v>
      </c>
      <c r="K55" s="4">
        <v>103</v>
      </c>
      <c r="L55" s="4">
        <v>170</v>
      </c>
      <c r="M55" s="4">
        <v>42</v>
      </c>
    </row>
    <row r="56" spans="1:13" s="21" customFormat="1" ht="12.75">
      <c r="A56" s="5" t="s">
        <v>72</v>
      </c>
      <c r="C56" s="3">
        <f t="shared" si="0"/>
        <v>3631</v>
      </c>
      <c r="D56" s="3">
        <f>+D54+D55</f>
        <v>2895</v>
      </c>
      <c r="E56" s="3">
        <f aca="true" t="shared" si="16" ref="E56:M56">+E54+E55</f>
        <v>348</v>
      </c>
      <c r="F56" s="3">
        <f t="shared" si="16"/>
        <v>24</v>
      </c>
      <c r="G56" s="3">
        <f t="shared" si="16"/>
        <v>0</v>
      </c>
      <c r="H56" s="3">
        <f t="shared" si="16"/>
        <v>2</v>
      </c>
      <c r="I56" s="3">
        <f t="shared" si="16"/>
        <v>0</v>
      </c>
      <c r="J56" s="3">
        <f t="shared" si="16"/>
        <v>4</v>
      </c>
      <c r="K56" s="3">
        <f t="shared" si="16"/>
        <v>144</v>
      </c>
      <c r="L56" s="3">
        <f t="shared" si="16"/>
        <v>171</v>
      </c>
      <c r="M56" s="3">
        <f t="shared" si="16"/>
        <v>43</v>
      </c>
    </row>
    <row r="57" spans="1:13" s="6" customFormat="1" ht="12.75">
      <c r="A57" s="6" t="s">
        <v>73</v>
      </c>
      <c r="B57" s="6" t="s">
        <v>74</v>
      </c>
      <c r="C57" s="4">
        <f t="shared" si="0"/>
        <v>347</v>
      </c>
      <c r="D57" s="22">
        <v>239</v>
      </c>
      <c r="E57" s="22">
        <v>47</v>
      </c>
      <c r="F57" s="22">
        <v>1</v>
      </c>
      <c r="G57" s="22">
        <v>0</v>
      </c>
      <c r="H57" s="22">
        <v>1</v>
      </c>
      <c r="I57" s="22">
        <v>0</v>
      </c>
      <c r="J57" s="22">
        <v>0</v>
      </c>
      <c r="K57" s="22">
        <v>11</v>
      </c>
      <c r="L57" s="22">
        <v>48</v>
      </c>
      <c r="M57" s="22">
        <v>0</v>
      </c>
    </row>
    <row r="58" spans="1:13" s="6" customFormat="1" ht="12.75">
      <c r="A58" s="6" t="s">
        <v>73</v>
      </c>
      <c r="B58" s="6" t="s">
        <v>67</v>
      </c>
      <c r="C58" s="4">
        <f t="shared" si="0"/>
        <v>2953</v>
      </c>
      <c r="D58" s="22">
        <v>2169</v>
      </c>
      <c r="E58" s="22">
        <v>364</v>
      </c>
      <c r="F58" s="22">
        <v>9</v>
      </c>
      <c r="G58" s="22">
        <v>0</v>
      </c>
      <c r="H58" s="22">
        <v>7</v>
      </c>
      <c r="I58" s="22">
        <v>0</v>
      </c>
      <c r="J58" s="22">
        <v>0</v>
      </c>
      <c r="K58" s="22">
        <v>95</v>
      </c>
      <c r="L58" s="22">
        <v>279</v>
      </c>
      <c r="M58" s="22">
        <v>30</v>
      </c>
    </row>
    <row r="59" spans="1:13" s="6" customFormat="1" ht="12.75">
      <c r="A59" s="6" t="s">
        <v>73</v>
      </c>
      <c r="B59" s="6" t="s">
        <v>75</v>
      </c>
      <c r="C59" s="4">
        <f t="shared" si="0"/>
        <v>1613</v>
      </c>
      <c r="D59" s="23">
        <v>1308</v>
      </c>
      <c r="E59" s="23">
        <v>229</v>
      </c>
      <c r="F59" s="23">
        <v>3</v>
      </c>
      <c r="G59" s="23">
        <v>0</v>
      </c>
      <c r="H59" s="23">
        <v>1</v>
      </c>
      <c r="I59" s="23">
        <v>0</v>
      </c>
      <c r="J59" s="23">
        <v>0</v>
      </c>
      <c r="K59" s="23">
        <v>27</v>
      </c>
      <c r="L59" s="23">
        <v>45</v>
      </c>
      <c r="M59" s="23">
        <v>0</v>
      </c>
    </row>
    <row r="60" spans="1:13" s="17" customFormat="1" ht="12.75">
      <c r="A60" s="16" t="s">
        <v>76</v>
      </c>
      <c r="C60" s="14">
        <f t="shared" si="0"/>
        <v>4913</v>
      </c>
      <c r="D60" s="14">
        <f>+D57+D58+D59</f>
        <v>3716</v>
      </c>
      <c r="E60" s="14">
        <f aca="true" t="shared" si="17" ref="E60:M60">+E57+E58+E59</f>
        <v>640</v>
      </c>
      <c r="F60" s="14">
        <f t="shared" si="17"/>
        <v>13</v>
      </c>
      <c r="G60" s="14">
        <f t="shared" si="17"/>
        <v>0</v>
      </c>
      <c r="H60" s="14">
        <f t="shared" si="17"/>
        <v>9</v>
      </c>
      <c r="I60" s="14">
        <f t="shared" si="17"/>
        <v>0</v>
      </c>
      <c r="J60" s="14">
        <f t="shared" si="17"/>
        <v>0</v>
      </c>
      <c r="K60" s="14">
        <f t="shared" si="17"/>
        <v>133</v>
      </c>
      <c r="L60" s="14">
        <f t="shared" si="17"/>
        <v>372</v>
      </c>
      <c r="M60" s="14">
        <f t="shared" si="17"/>
        <v>30</v>
      </c>
    </row>
    <row r="61" spans="1:13" s="6" customFormat="1" ht="12.75">
      <c r="A61" s="6" t="s">
        <v>77</v>
      </c>
      <c r="B61" s="6" t="s">
        <v>78</v>
      </c>
      <c r="C61" s="4">
        <f t="shared" si="0"/>
        <v>2050</v>
      </c>
      <c r="D61" s="4">
        <v>1405</v>
      </c>
      <c r="E61" s="4">
        <v>351</v>
      </c>
      <c r="F61" s="4">
        <v>0</v>
      </c>
      <c r="G61" s="4">
        <v>0</v>
      </c>
      <c r="H61" s="4">
        <v>14</v>
      </c>
      <c r="I61" s="4">
        <v>0</v>
      </c>
      <c r="J61" s="4">
        <v>0</v>
      </c>
      <c r="K61" s="4">
        <v>78</v>
      </c>
      <c r="L61" s="4">
        <v>199</v>
      </c>
      <c r="M61" s="4">
        <v>3</v>
      </c>
    </row>
    <row r="62" spans="1:13" s="6" customFormat="1" ht="12.75">
      <c r="A62" s="6" t="s">
        <v>77</v>
      </c>
      <c r="B62" s="6" t="s">
        <v>79</v>
      </c>
      <c r="C62" s="4">
        <f t="shared" si="0"/>
        <v>1627</v>
      </c>
      <c r="D62" s="4">
        <v>1338</v>
      </c>
      <c r="E62" s="4">
        <v>151</v>
      </c>
      <c r="F62" s="4">
        <v>1</v>
      </c>
      <c r="G62" s="4">
        <v>0</v>
      </c>
      <c r="H62" s="4">
        <v>1</v>
      </c>
      <c r="I62" s="4">
        <v>0</v>
      </c>
      <c r="J62" s="4">
        <v>0</v>
      </c>
      <c r="K62" s="4">
        <v>33</v>
      </c>
      <c r="L62" s="4">
        <v>100</v>
      </c>
      <c r="M62" s="4">
        <v>3</v>
      </c>
    </row>
    <row r="63" spans="1:13" s="6" customFormat="1" ht="12.75">
      <c r="A63" s="6" t="s">
        <v>77</v>
      </c>
      <c r="B63" s="6" t="s">
        <v>36</v>
      </c>
      <c r="C63" s="4">
        <f t="shared" si="0"/>
        <v>1307</v>
      </c>
      <c r="D63" s="4">
        <v>1033</v>
      </c>
      <c r="E63" s="4">
        <v>158</v>
      </c>
      <c r="F63" s="4">
        <v>3</v>
      </c>
      <c r="G63" s="4">
        <v>0</v>
      </c>
      <c r="H63" s="4">
        <v>10</v>
      </c>
      <c r="I63" s="4">
        <v>0</v>
      </c>
      <c r="J63" s="4">
        <v>0</v>
      </c>
      <c r="K63" s="4">
        <v>46</v>
      </c>
      <c r="L63" s="4">
        <v>39</v>
      </c>
      <c r="M63" s="4">
        <v>18</v>
      </c>
    </row>
    <row r="64" spans="1:13" s="17" customFormat="1" ht="12.75">
      <c r="A64" s="16" t="s">
        <v>80</v>
      </c>
      <c r="C64" s="14">
        <f t="shared" si="0"/>
        <v>4984</v>
      </c>
      <c r="D64" s="14">
        <f>+D61+D62+D63</f>
        <v>3776</v>
      </c>
      <c r="E64" s="14">
        <f aca="true" t="shared" si="18" ref="E64:M64">+E61+E62+E63</f>
        <v>660</v>
      </c>
      <c r="F64" s="14">
        <f t="shared" si="18"/>
        <v>4</v>
      </c>
      <c r="G64" s="14">
        <f t="shared" si="18"/>
        <v>0</v>
      </c>
      <c r="H64" s="14">
        <f t="shared" si="18"/>
        <v>25</v>
      </c>
      <c r="I64" s="14">
        <f t="shared" si="18"/>
        <v>0</v>
      </c>
      <c r="J64" s="14">
        <f t="shared" si="18"/>
        <v>0</v>
      </c>
      <c r="K64" s="14">
        <f t="shared" si="18"/>
        <v>157</v>
      </c>
      <c r="L64" s="14">
        <f t="shared" si="18"/>
        <v>338</v>
      </c>
      <c r="M64" s="14">
        <f t="shared" si="18"/>
        <v>24</v>
      </c>
    </row>
    <row r="65" spans="1:13" ht="12.75">
      <c r="A65" t="s">
        <v>81</v>
      </c>
      <c r="B65" t="s">
        <v>36</v>
      </c>
      <c r="C65" s="4">
        <f t="shared" si="0"/>
        <v>4194</v>
      </c>
      <c r="D65" s="20">
        <v>3260</v>
      </c>
      <c r="E65" s="20">
        <v>650</v>
      </c>
      <c r="F65" s="20">
        <v>20</v>
      </c>
      <c r="G65" s="20">
        <v>0</v>
      </c>
      <c r="H65" s="20">
        <v>32</v>
      </c>
      <c r="I65" s="20">
        <v>0</v>
      </c>
      <c r="J65" s="20">
        <v>0</v>
      </c>
      <c r="K65" s="20">
        <v>97</v>
      </c>
      <c r="L65" s="20">
        <v>84</v>
      </c>
      <c r="M65" s="20">
        <v>51</v>
      </c>
    </row>
    <row r="66" spans="1:13" s="6" customFormat="1" ht="12.75">
      <c r="A66" s="6" t="s">
        <v>81</v>
      </c>
      <c r="B66" s="6" t="s">
        <v>82</v>
      </c>
      <c r="C66" s="4">
        <f t="shared" si="0"/>
        <v>3963</v>
      </c>
      <c r="D66" s="4">
        <v>2917</v>
      </c>
      <c r="E66" s="4">
        <v>603</v>
      </c>
      <c r="F66" s="4">
        <v>23</v>
      </c>
      <c r="G66" s="4">
        <v>0</v>
      </c>
      <c r="H66" s="4">
        <v>3</v>
      </c>
      <c r="I66" s="4">
        <v>0</v>
      </c>
      <c r="J66" s="4">
        <v>0</v>
      </c>
      <c r="K66" s="4">
        <v>87</v>
      </c>
      <c r="L66" s="4">
        <v>270</v>
      </c>
      <c r="M66" s="4">
        <v>60</v>
      </c>
    </row>
    <row r="67" spans="1:13" s="6" customFormat="1" ht="12.75">
      <c r="A67" s="6" t="s">
        <v>81</v>
      </c>
      <c r="B67" s="6" t="s">
        <v>27</v>
      </c>
      <c r="C67" s="4">
        <f t="shared" si="0"/>
        <v>1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</row>
    <row r="68" spans="1:13" s="17" customFormat="1" ht="12.75">
      <c r="A68" s="16" t="s">
        <v>83</v>
      </c>
      <c r="C68" s="14">
        <f t="shared" si="0"/>
        <v>8158</v>
      </c>
      <c r="D68" s="14">
        <f>+D65+D66+D67</f>
        <v>6177</v>
      </c>
      <c r="E68" s="14">
        <f aca="true" t="shared" si="19" ref="E68:M68">+E65+E66+E67</f>
        <v>1253</v>
      </c>
      <c r="F68" s="14">
        <f t="shared" si="19"/>
        <v>44</v>
      </c>
      <c r="G68" s="14">
        <f t="shared" si="19"/>
        <v>0</v>
      </c>
      <c r="H68" s="14">
        <f t="shared" si="19"/>
        <v>35</v>
      </c>
      <c r="I68" s="14">
        <f t="shared" si="19"/>
        <v>0</v>
      </c>
      <c r="J68" s="14">
        <f t="shared" si="19"/>
        <v>0</v>
      </c>
      <c r="K68" s="14">
        <f t="shared" si="19"/>
        <v>184</v>
      </c>
      <c r="L68" s="14">
        <f t="shared" si="19"/>
        <v>354</v>
      </c>
      <c r="M68" s="14">
        <f t="shared" si="19"/>
        <v>111</v>
      </c>
    </row>
    <row r="69" spans="1:13" s="6" customFormat="1" ht="12.75">
      <c r="A69" s="6" t="s">
        <v>84</v>
      </c>
      <c r="B69" s="6" t="s">
        <v>26</v>
      </c>
      <c r="C69" s="4">
        <f t="shared" si="0"/>
        <v>5681</v>
      </c>
      <c r="D69" s="22">
        <v>5093</v>
      </c>
      <c r="E69" s="22">
        <v>296</v>
      </c>
      <c r="F69" s="22">
        <v>14</v>
      </c>
      <c r="G69" s="22">
        <v>10</v>
      </c>
      <c r="H69" s="22">
        <v>1</v>
      </c>
      <c r="I69" s="22">
        <v>0</v>
      </c>
      <c r="J69" s="22">
        <v>0</v>
      </c>
      <c r="K69" s="22">
        <v>63</v>
      </c>
      <c r="L69" s="22">
        <v>169</v>
      </c>
      <c r="M69" s="22">
        <v>35</v>
      </c>
    </row>
    <row r="70" spans="1:13" s="17" customFormat="1" ht="12.75">
      <c r="A70" s="16" t="s">
        <v>85</v>
      </c>
      <c r="C70" s="14">
        <f t="shared" si="0"/>
        <v>5681</v>
      </c>
      <c r="D70" s="14">
        <f>+D69</f>
        <v>5093</v>
      </c>
      <c r="E70" s="14">
        <f aca="true" t="shared" si="20" ref="E70:M70">+E69</f>
        <v>296</v>
      </c>
      <c r="F70" s="14">
        <f t="shared" si="20"/>
        <v>14</v>
      </c>
      <c r="G70" s="14">
        <f t="shared" si="20"/>
        <v>10</v>
      </c>
      <c r="H70" s="14">
        <f t="shared" si="20"/>
        <v>1</v>
      </c>
      <c r="I70" s="14">
        <f t="shared" si="20"/>
        <v>0</v>
      </c>
      <c r="J70" s="14">
        <f t="shared" si="20"/>
        <v>0</v>
      </c>
      <c r="K70" s="14">
        <f t="shared" si="20"/>
        <v>63</v>
      </c>
      <c r="L70" s="14">
        <f t="shared" si="20"/>
        <v>169</v>
      </c>
      <c r="M70" s="14">
        <f t="shared" si="20"/>
        <v>35</v>
      </c>
    </row>
    <row r="71" spans="1:13" s="6" customFormat="1" ht="12.75">
      <c r="A71" s="6" t="s">
        <v>86</v>
      </c>
      <c r="B71" s="6" t="s">
        <v>87</v>
      </c>
      <c r="C71" s="4">
        <f t="shared" si="0"/>
        <v>619</v>
      </c>
      <c r="D71" s="22">
        <v>452</v>
      </c>
      <c r="E71" s="22">
        <v>73</v>
      </c>
      <c r="F71" s="22">
        <v>4</v>
      </c>
      <c r="G71" s="22">
        <v>0</v>
      </c>
      <c r="H71" s="22">
        <v>2</v>
      </c>
      <c r="I71" s="22">
        <v>0</v>
      </c>
      <c r="J71" s="22">
        <v>0</v>
      </c>
      <c r="K71" s="22">
        <v>22</v>
      </c>
      <c r="L71" s="22">
        <v>49</v>
      </c>
      <c r="M71" s="22">
        <v>17</v>
      </c>
    </row>
    <row r="72" spans="1:13" s="6" customFormat="1" ht="12.75">
      <c r="A72" s="6" t="s">
        <v>86</v>
      </c>
      <c r="B72" s="6" t="s">
        <v>42</v>
      </c>
      <c r="C72" s="4">
        <f aca="true" t="shared" si="21" ref="C72:C78">SUM(D72:M72)</f>
        <v>277</v>
      </c>
      <c r="D72" s="22">
        <v>197</v>
      </c>
      <c r="E72" s="22">
        <v>25</v>
      </c>
      <c r="F72" s="22">
        <v>1</v>
      </c>
      <c r="G72" s="22">
        <v>0</v>
      </c>
      <c r="H72" s="22">
        <v>3</v>
      </c>
      <c r="I72" s="22">
        <v>0</v>
      </c>
      <c r="J72" s="22">
        <v>0</v>
      </c>
      <c r="K72" s="22">
        <v>11</v>
      </c>
      <c r="L72" s="22">
        <v>35</v>
      </c>
      <c r="M72" s="22">
        <v>5</v>
      </c>
    </row>
    <row r="73" spans="1:13" s="6" customFormat="1" ht="12.75">
      <c r="A73" s="6" t="s">
        <v>86</v>
      </c>
      <c r="B73" s="6" t="s">
        <v>88</v>
      </c>
      <c r="C73" s="4">
        <f t="shared" si="21"/>
        <v>1820</v>
      </c>
      <c r="D73" s="22">
        <v>1366</v>
      </c>
      <c r="E73" s="22">
        <v>304</v>
      </c>
      <c r="F73" s="22">
        <v>22</v>
      </c>
      <c r="G73" s="22">
        <v>8</v>
      </c>
      <c r="H73" s="22">
        <v>1</v>
      </c>
      <c r="I73" s="22">
        <v>0</v>
      </c>
      <c r="J73" s="22">
        <v>0</v>
      </c>
      <c r="K73" s="22">
        <v>38</v>
      </c>
      <c r="L73" s="22">
        <v>75</v>
      </c>
      <c r="M73" s="22">
        <v>6</v>
      </c>
    </row>
    <row r="74" spans="1:13" s="17" customFormat="1" ht="12.75">
      <c r="A74" s="16" t="s">
        <v>89</v>
      </c>
      <c r="C74" s="14">
        <f t="shared" si="21"/>
        <v>2716</v>
      </c>
      <c r="D74" s="14">
        <f>+D71+D72+D73</f>
        <v>2015</v>
      </c>
      <c r="E74" s="14">
        <f aca="true" t="shared" si="22" ref="E74:M74">+E71+E72+E73</f>
        <v>402</v>
      </c>
      <c r="F74" s="14">
        <f t="shared" si="22"/>
        <v>27</v>
      </c>
      <c r="G74" s="14">
        <f t="shared" si="22"/>
        <v>8</v>
      </c>
      <c r="H74" s="14">
        <f t="shared" si="22"/>
        <v>6</v>
      </c>
      <c r="I74" s="14">
        <f t="shared" si="22"/>
        <v>0</v>
      </c>
      <c r="J74" s="14">
        <f t="shared" si="22"/>
        <v>0</v>
      </c>
      <c r="K74" s="14">
        <f t="shared" si="22"/>
        <v>71</v>
      </c>
      <c r="L74" s="14">
        <f t="shared" si="22"/>
        <v>159</v>
      </c>
      <c r="M74" s="14">
        <f t="shared" si="22"/>
        <v>28</v>
      </c>
    </row>
    <row r="75" spans="1:13" s="6" customFormat="1" ht="12.75">
      <c r="A75" s="6" t="s">
        <v>90</v>
      </c>
      <c r="B75" s="6" t="s">
        <v>26</v>
      </c>
      <c r="C75" s="4">
        <f t="shared" si="21"/>
        <v>477</v>
      </c>
      <c r="D75" s="22">
        <v>334</v>
      </c>
      <c r="E75" s="22">
        <v>31</v>
      </c>
      <c r="F75" s="22">
        <v>2</v>
      </c>
      <c r="G75" s="22">
        <v>2</v>
      </c>
      <c r="H75" s="22">
        <v>1</v>
      </c>
      <c r="I75" s="22">
        <v>0</v>
      </c>
      <c r="J75" s="22">
        <v>0</v>
      </c>
      <c r="K75" s="22">
        <v>20</v>
      </c>
      <c r="L75" s="22">
        <v>82</v>
      </c>
      <c r="M75" s="22">
        <v>5</v>
      </c>
    </row>
    <row r="76" spans="1:13" s="6" customFormat="1" ht="12.75">
      <c r="A76" s="6" t="s">
        <v>90</v>
      </c>
      <c r="B76" s="6" t="s">
        <v>32</v>
      </c>
      <c r="C76" s="4">
        <f t="shared" si="21"/>
        <v>156</v>
      </c>
      <c r="D76" s="22">
        <v>112</v>
      </c>
      <c r="E76" s="22">
        <v>16</v>
      </c>
      <c r="F76" s="22">
        <v>0</v>
      </c>
      <c r="G76" s="22">
        <v>0</v>
      </c>
      <c r="H76" s="22">
        <v>1</v>
      </c>
      <c r="I76" s="22">
        <v>0</v>
      </c>
      <c r="J76" s="22">
        <v>0</v>
      </c>
      <c r="K76" s="22">
        <v>16</v>
      </c>
      <c r="L76" s="22">
        <v>10</v>
      </c>
      <c r="M76" s="22">
        <v>1</v>
      </c>
    </row>
    <row r="77" spans="1:13" s="6" customFormat="1" ht="12.75">
      <c r="A77" s="6" t="s">
        <v>90</v>
      </c>
      <c r="B77" s="6" t="s">
        <v>48</v>
      </c>
      <c r="C77" s="4">
        <f t="shared" si="21"/>
        <v>6561</v>
      </c>
      <c r="D77" s="22">
        <v>5313</v>
      </c>
      <c r="E77" s="22">
        <v>768</v>
      </c>
      <c r="F77" s="22">
        <v>11</v>
      </c>
      <c r="G77" s="22">
        <v>24</v>
      </c>
      <c r="H77" s="22">
        <v>1</v>
      </c>
      <c r="I77" s="22">
        <v>0</v>
      </c>
      <c r="J77" s="22">
        <v>0</v>
      </c>
      <c r="K77" s="22">
        <v>142</v>
      </c>
      <c r="L77" s="22">
        <v>235</v>
      </c>
      <c r="M77" s="22">
        <v>67</v>
      </c>
    </row>
    <row r="78" spans="1:13" s="17" customFormat="1" ht="12.75">
      <c r="A78" s="16" t="s">
        <v>91</v>
      </c>
      <c r="C78" s="14">
        <f t="shared" si="21"/>
        <v>7194</v>
      </c>
      <c r="D78" s="14">
        <f>+D75+D76+D77</f>
        <v>5759</v>
      </c>
      <c r="E78" s="14">
        <f aca="true" t="shared" si="23" ref="E78:M78">+E75+E76+E77</f>
        <v>815</v>
      </c>
      <c r="F78" s="14">
        <f t="shared" si="23"/>
        <v>13</v>
      </c>
      <c r="G78" s="14">
        <f t="shared" si="23"/>
        <v>26</v>
      </c>
      <c r="H78" s="14">
        <f t="shared" si="23"/>
        <v>3</v>
      </c>
      <c r="I78" s="14">
        <f t="shared" si="23"/>
        <v>0</v>
      </c>
      <c r="J78" s="14">
        <f t="shared" si="23"/>
        <v>0</v>
      </c>
      <c r="K78" s="14">
        <f t="shared" si="23"/>
        <v>178</v>
      </c>
      <c r="L78" s="14">
        <f t="shared" si="23"/>
        <v>327</v>
      </c>
      <c r="M78" s="14">
        <f t="shared" si="23"/>
        <v>73</v>
      </c>
    </row>
    <row r="79" spans="3:13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s="21" customFormat="1" ht="12.75">
      <c r="A80" s="5" t="s">
        <v>92</v>
      </c>
      <c r="C80" s="3">
        <f>+C19+C25+C32+C44+C46+C54+C76</f>
        <v>2790</v>
      </c>
      <c r="D80" s="3">
        <f aca="true" t="shared" si="24" ref="D80:M80">+D19+D25+D32+D44+D46+D54+D76</f>
        <v>2291</v>
      </c>
      <c r="E80" s="3">
        <f t="shared" si="24"/>
        <v>241</v>
      </c>
      <c r="F80" s="3">
        <f t="shared" si="24"/>
        <v>3</v>
      </c>
      <c r="G80" s="3">
        <f t="shared" si="24"/>
        <v>0</v>
      </c>
      <c r="H80" s="3">
        <f t="shared" si="24"/>
        <v>7</v>
      </c>
      <c r="I80" s="3">
        <f t="shared" si="24"/>
        <v>0</v>
      </c>
      <c r="J80" s="3">
        <f t="shared" si="24"/>
        <v>0</v>
      </c>
      <c r="K80" s="3">
        <f t="shared" si="24"/>
        <v>181</v>
      </c>
      <c r="L80" s="3">
        <f t="shared" si="24"/>
        <v>44</v>
      </c>
      <c r="M80" s="3">
        <f t="shared" si="24"/>
        <v>23</v>
      </c>
    </row>
    <row r="81" spans="1:13" s="21" customFormat="1" ht="12.75">
      <c r="A81" s="5" t="s">
        <v>93</v>
      </c>
      <c r="C81" s="3">
        <f>+C7+C8+C9+C10+C12+C14+C17+C21+C22+C23+C27+C28+C29+C34+C35+C36+C37+C39+C40+C41+C42+C48+C50+C51+C55+C57+C58+C59+C61+C62+C63+C65+C66+C69+C71+C72+C73+C75+C77</f>
        <v>149448</v>
      </c>
      <c r="D81" s="3">
        <f aca="true" t="shared" si="25" ref="D81:M81">+D7+D8+D9+D10+D12+D14+D17+D21+D22+D23+D27+D28+D29+D34+D35+D36+D37+D39+D40+D41+D42+D48+D50+D51+D55+D57+D58+D59+D61+D62+D63+D65+D66+D69+D71+D72+D73+D75+D77</f>
        <v>123573</v>
      </c>
      <c r="E81" s="3">
        <f t="shared" si="25"/>
        <v>16455</v>
      </c>
      <c r="F81" s="3">
        <f t="shared" si="25"/>
        <v>675</v>
      </c>
      <c r="G81" s="3">
        <f t="shared" si="25"/>
        <v>188</v>
      </c>
      <c r="H81" s="3">
        <f t="shared" si="25"/>
        <v>234</v>
      </c>
      <c r="I81" s="3">
        <f t="shared" si="25"/>
        <v>0</v>
      </c>
      <c r="J81" s="3">
        <f t="shared" si="25"/>
        <v>7</v>
      </c>
      <c r="K81" s="3">
        <f t="shared" si="25"/>
        <v>2525</v>
      </c>
      <c r="L81" s="3">
        <f t="shared" si="25"/>
        <v>4471</v>
      </c>
      <c r="M81" s="3">
        <f t="shared" si="25"/>
        <v>1320</v>
      </c>
    </row>
    <row r="82" spans="1:13" s="21" customFormat="1" ht="12.75">
      <c r="A82" s="5" t="s">
        <v>94</v>
      </c>
      <c r="C82" s="3">
        <f>+C15+C30+C52+C67</f>
        <v>9.2</v>
      </c>
      <c r="D82" s="3">
        <f aca="true" t="shared" si="26" ref="D82:M82">+D15+D30+D52+D67</f>
        <v>0</v>
      </c>
      <c r="E82" s="3">
        <f t="shared" si="26"/>
        <v>4.2</v>
      </c>
      <c r="F82" s="3">
        <f t="shared" si="26"/>
        <v>5</v>
      </c>
      <c r="G82" s="3">
        <f t="shared" si="26"/>
        <v>0</v>
      </c>
      <c r="H82" s="3">
        <f t="shared" si="26"/>
        <v>0</v>
      </c>
      <c r="I82" s="3">
        <f t="shared" si="26"/>
        <v>0</v>
      </c>
      <c r="J82" s="3">
        <f t="shared" si="26"/>
        <v>0</v>
      </c>
      <c r="K82" s="3">
        <f t="shared" si="26"/>
        <v>0</v>
      </c>
      <c r="L82" s="3">
        <f t="shared" si="26"/>
        <v>0</v>
      </c>
      <c r="M82" s="3">
        <f t="shared" si="26"/>
        <v>0</v>
      </c>
    </row>
    <row r="83" spans="1:13" s="21" customFormat="1" ht="12.75">
      <c r="A83" s="5" t="s">
        <v>95</v>
      </c>
      <c r="C83" s="3">
        <f>+C11+C13+C16+C18+C20+C24+C26+C31+C33+C38+C43+C45+C47+C49+C53+C56+C60+C64+C68+C70+C74+C78</f>
        <v>152247.2</v>
      </c>
      <c r="D83" s="3">
        <f aca="true" t="shared" si="27" ref="D83:M83">+D11+D13+D16+D18+D20+D24+D26+D31+D33+D38+D43+D45+D47+D49+D53+D56+D60+D64+D68+D70+D74+D78</f>
        <v>125864</v>
      </c>
      <c r="E83" s="3">
        <f t="shared" si="27"/>
        <v>16700.2</v>
      </c>
      <c r="F83" s="3">
        <f t="shared" si="27"/>
        <v>683</v>
      </c>
      <c r="G83" s="3">
        <f t="shared" si="27"/>
        <v>188</v>
      </c>
      <c r="H83" s="3">
        <f t="shared" si="27"/>
        <v>241</v>
      </c>
      <c r="I83" s="3">
        <f t="shared" si="27"/>
        <v>0</v>
      </c>
      <c r="J83" s="3">
        <f t="shared" si="27"/>
        <v>7</v>
      </c>
      <c r="K83" s="3">
        <f t="shared" si="27"/>
        <v>2706</v>
      </c>
      <c r="L83" s="3">
        <f t="shared" si="27"/>
        <v>4515</v>
      </c>
      <c r="M83" s="3">
        <f t="shared" si="27"/>
        <v>1343</v>
      </c>
    </row>
    <row r="84" spans="3:13" ht="12.7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3:13" ht="12.7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2012-12-11T21:48:23Z</cp:lastPrinted>
  <dcterms:created xsi:type="dcterms:W3CDTF">2012-12-10T20:05:14Z</dcterms:created>
  <dcterms:modified xsi:type="dcterms:W3CDTF">2015-01-13T20:41:40Z</dcterms:modified>
  <cp:category/>
  <cp:version/>
  <cp:contentType/>
  <cp:contentStatus/>
</cp:coreProperties>
</file>