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rionegrofactur" sheetId="1" r:id="rId1"/>
    <sheet name="rionegro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<sst xmlns="http://schemas.openxmlformats.org/spreadsheetml/2006/main" count="145" uniqueCount="55">
  <si>
    <t>Provincia de RIO NEGRO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</si>
  <si>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</si>
  <si>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</si>
  <si>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</si>
  <si>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</si>
  <si>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</si>
  <si>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</si>
  <si>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</si>
  <si>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</si>
  <si>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</si>
  <si>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</si>
  <si>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</si>
  <si>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</si>
  <si>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</si>
  <si>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</si>
  <si>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</si>
  <si>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</si>
  <si>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EDERSA</t>
  </si>
  <si>
    <t>Total 25 de Mayo</t>
  </si>
  <si>
    <t>9 de Julio</t>
  </si>
  <si>
    <t>Total 9 de Julio</t>
  </si>
  <si>
    <t>Adolfo Alsina</t>
  </si>
  <si>
    <t>GUMEM</t>
  </si>
  <si>
    <t>Total Adolfo Alsina</t>
  </si>
  <si>
    <t>Avellaneda</t>
  </si>
  <si>
    <t>Total Avellaneda</t>
  </si>
  <si>
    <t>Bariloche</t>
  </si>
  <si>
    <t>Coop de Bariloche</t>
  </si>
  <si>
    <t>Total Bariloche</t>
  </si>
  <si>
    <t>El Cuy</t>
  </si>
  <si>
    <t>Total El Cuy</t>
  </si>
  <si>
    <t>General Conesa</t>
  </si>
  <si>
    <t>Total General Conesa</t>
  </si>
  <si>
    <t>General Roca</t>
  </si>
  <si>
    <t>CALF ( Neuquén)</t>
  </si>
  <si>
    <t>Total General Roca</t>
  </si>
  <si>
    <t>Ñorquincó</t>
  </si>
  <si>
    <t>Total Ñorquincó</t>
  </si>
  <si>
    <t>Pichi Mahuida</t>
  </si>
  <si>
    <t>Coop de Rio Colorado</t>
  </si>
  <si>
    <t>Total Pichi Mahuida</t>
  </si>
  <si>
    <t>Pilcaniyeu</t>
  </si>
  <si>
    <t>Total Pilcaniyeu</t>
  </si>
  <si>
    <t>San Antonio</t>
  </si>
  <si>
    <t>Total San Antonio</t>
  </si>
  <si>
    <t>Valcheta</t>
  </si>
  <si>
    <t>Total Valcheta</t>
  </si>
  <si>
    <t>TOTAL EDERSA</t>
  </si>
  <si>
    <t>TOTAL COOPERATIVAS</t>
  </si>
  <si>
    <t>TOTAL GUMEM</t>
  </si>
  <si>
    <t>TOTAL RIO NEGRO</t>
  </si>
  <si>
    <t>Provincia deRIO NEGRO</t>
  </si>
  <si>
    <t>Cantidad de usuarios</t>
  </si>
  <si>
    <t>La CALF no envio desagregados sus consumos en Gral Roca de Rio Negro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</si>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</sst>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" xfId="21" applyNumberFormat="1" applyFont="1" applyFill="1" applyBorder="1" applyAlignment="1">
      <alignment horizontal="center" wrapText="1"/>
      <protection/>
    </xf>
    <xf numFmtId="3" fontId="0" fillId="0" borderId="1" xfId="21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4">
      <selection activeCell="A40" sqref="A40:IV43"/>
    </sheetView>
  </sheetViews>
  <sheetFormatPr defaultColWidth="11.421875" defaultRowHeight="12.75"/>
  <cols>
    <col min="1" max="1" width="23.8515625" style="0" customWidth="1"/>
    <col min="2" max="2" width="19.7109375" style="0" customWidth="1"/>
    <col min="9" max="9" width="10.421875" style="0" customWidth="1"/>
    <col min="10" max="10" width="8.57421875" style="0" customWidth="1"/>
    <col min="11" max="11" width="10.00390625" style="0" customWidth="1"/>
    <col min="12" max="12" width="10.8515625" style="0" customWidth="1"/>
    <col min="13" max="13" width="9.28125" style="0" customWidth="1"/>
  </cols>
  <sheetData>
    <row r="1" spans="1:13" ht="12.75">
      <c r="A1" s="1" t="s">
        <v>54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2" customFormat="1" ht="12.75">
      <c r="A7" s="12" t="s">
        <v>16</v>
      </c>
      <c r="B7" s="12" t="s">
        <v>17</v>
      </c>
      <c r="C7" s="10">
        <f>SUM(D7:M7)</f>
        <v>14476.081999999999</v>
      </c>
      <c r="D7" s="10">
        <v>6748.059</v>
      </c>
      <c r="E7" s="10">
        <v>2875.627</v>
      </c>
      <c r="F7" s="10">
        <v>697.876</v>
      </c>
      <c r="G7" s="10">
        <v>680.25</v>
      </c>
      <c r="H7" s="10">
        <v>2171.276</v>
      </c>
      <c r="I7" s="10">
        <v>0</v>
      </c>
      <c r="J7" s="10">
        <v>6.523</v>
      </c>
      <c r="K7" s="10">
        <v>1295.898</v>
      </c>
      <c r="L7" s="10">
        <v>0.573</v>
      </c>
      <c r="M7" s="10">
        <v>0</v>
      </c>
    </row>
    <row r="8" spans="1:13" s="13" customFormat="1" ht="12.75">
      <c r="A8" s="14" t="s">
        <v>18</v>
      </c>
      <c r="C8" s="11">
        <f aca="true" t="shared" si="0" ref="C8:C38">SUM(D8:M8)</f>
        <v>14476.081999999999</v>
      </c>
      <c r="D8" s="11">
        <f>+D7</f>
        <v>6748.059</v>
      </c>
      <c r="E8" s="11">
        <f aca="true" t="shared" si="1" ref="E8:M8">+E7</f>
        <v>2875.627</v>
      </c>
      <c r="F8" s="11">
        <f t="shared" si="1"/>
        <v>697.876</v>
      </c>
      <c r="G8" s="11">
        <f t="shared" si="1"/>
        <v>680.25</v>
      </c>
      <c r="H8" s="11">
        <f t="shared" si="1"/>
        <v>2171.276</v>
      </c>
      <c r="I8" s="11">
        <f t="shared" si="1"/>
        <v>0</v>
      </c>
      <c r="J8" s="11">
        <f t="shared" si="1"/>
        <v>6.523</v>
      </c>
      <c r="K8" s="11">
        <f t="shared" si="1"/>
        <v>1295.898</v>
      </c>
      <c r="L8" s="11">
        <f t="shared" si="1"/>
        <v>0.573</v>
      </c>
      <c r="M8" s="11">
        <f t="shared" si="1"/>
        <v>0</v>
      </c>
    </row>
    <row r="9" spans="1:13" s="12" customFormat="1" ht="12.75">
      <c r="A9" s="12" t="s">
        <v>19</v>
      </c>
      <c r="B9" s="12" t="s">
        <v>17</v>
      </c>
      <c r="C9" s="10">
        <f t="shared" si="0"/>
        <v>3208.7799999999997</v>
      </c>
      <c r="D9" s="10">
        <v>1704.516</v>
      </c>
      <c r="E9" s="10">
        <v>535.084</v>
      </c>
      <c r="F9" s="10">
        <v>1.629</v>
      </c>
      <c r="G9" s="10">
        <v>78.459</v>
      </c>
      <c r="H9" s="10">
        <v>544.214</v>
      </c>
      <c r="I9" s="10">
        <v>0</v>
      </c>
      <c r="J9" s="10">
        <v>4.013</v>
      </c>
      <c r="K9" s="10">
        <v>338.561</v>
      </c>
      <c r="L9" s="10">
        <v>2.304</v>
      </c>
      <c r="M9" s="10">
        <v>0</v>
      </c>
    </row>
    <row r="10" spans="1:13" s="13" customFormat="1" ht="12.75">
      <c r="A10" s="14" t="s">
        <v>20</v>
      </c>
      <c r="C10" s="11">
        <f t="shared" si="0"/>
        <v>3208.7799999999997</v>
      </c>
      <c r="D10" s="11">
        <f>+D9</f>
        <v>1704.516</v>
      </c>
      <c r="E10" s="11">
        <f aca="true" t="shared" si="2" ref="E10:M10">+E9</f>
        <v>535.084</v>
      </c>
      <c r="F10" s="11">
        <f t="shared" si="2"/>
        <v>1.629</v>
      </c>
      <c r="G10" s="11">
        <f t="shared" si="2"/>
        <v>78.459</v>
      </c>
      <c r="H10" s="11">
        <f t="shared" si="2"/>
        <v>544.214</v>
      </c>
      <c r="I10" s="11">
        <f t="shared" si="2"/>
        <v>0</v>
      </c>
      <c r="J10" s="11">
        <f t="shared" si="2"/>
        <v>4.013</v>
      </c>
      <c r="K10" s="11">
        <f t="shared" si="2"/>
        <v>338.561</v>
      </c>
      <c r="L10" s="11">
        <f t="shared" si="2"/>
        <v>2.304</v>
      </c>
      <c r="M10" s="11">
        <f t="shared" si="2"/>
        <v>0</v>
      </c>
    </row>
    <row r="11" spans="1:13" s="12" customFormat="1" ht="12.75">
      <c r="A11" s="12" t="s">
        <v>21</v>
      </c>
      <c r="B11" s="12" t="s">
        <v>17</v>
      </c>
      <c r="C11" s="10">
        <f t="shared" si="0"/>
        <v>96752.692</v>
      </c>
      <c r="D11" s="10">
        <v>46754.929</v>
      </c>
      <c r="E11" s="10">
        <v>22912.266</v>
      </c>
      <c r="F11" s="10">
        <v>3039.138</v>
      </c>
      <c r="G11" s="10">
        <v>2421.95</v>
      </c>
      <c r="H11" s="10">
        <v>6287.759</v>
      </c>
      <c r="I11" s="10">
        <v>0</v>
      </c>
      <c r="J11" s="10">
        <v>666.879</v>
      </c>
      <c r="K11" s="10">
        <v>13293.703</v>
      </c>
      <c r="L11" s="10">
        <v>1376.068</v>
      </c>
      <c r="M11" s="10">
        <v>0</v>
      </c>
    </row>
    <row r="12" spans="1:13" s="12" customFormat="1" ht="12.75">
      <c r="A12" s="12" t="s">
        <v>21</v>
      </c>
      <c r="B12" s="12" t="s">
        <v>22</v>
      </c>
      <c r="C12" s="10">
        <f t="shared" si="0"/>
        <v>3882.0199999999995</v>
      </c>
      <c r="D12" s="10">
        <v>0</v>
      </c>
      <c r="E12" s="10">
        <v>2681.66</v>
      </c>
      <c r="F12" s="10">
        <v>1200.36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s="13" customFormat="1" ht="12.75">
      <c r="A13" s="14" t="s">
        <v>23</v>
      </c>
      <c r="C13" s="11">
        <f t="shared" si="0"/>
        <v>100634.712</v>
      </c>
      <c r="D13" s="11">
        <f>+D11+D12</f>
        <v>46754.929</v>
      </c>
      <c r="E13" s="11">
        <f aca="true" t="shared" si="3" ref="E13:M13">+E11+E12</f>
        <v>25593.926</v>
      </c>
      <c r="F13" s="11">
        <f t="shared" si="3"/>
        <v>4239.498</v>
      </c>
      <c r="G13" s="11">
        <f t="shared" si="3"/>
        <v>2421.95</v>
      </c>
      <c r="H13" s="11">
        <f t="shared" si="3"/>
        <v>6287.759</v>
      </c>
      <c r="I13" s="11">
        <f t="shared" si="3"/>
        <v>0</v>
      </c>
      <c r="J13" s="11">
        <f t="shared" si="3"/>
        <v>666.879</v>
      </c>
      <c r="K13" s="11">
        <f t="shared" si="3"/>
        <v>13293.703</v>
      </c>
      <c r="L13" s="11">
        <f t="shared" si="3"/>
        <v>1376.068</v>
      </c>
      <c r="M13" s="11">
        <f t="shared" si="3"/>
        <v>0</v>
      </c>
    </row>
    <row r="14" spans="1:13" s="12" customFormat="1" ht="12.75">
      <c r="A14" s="12" t="s">
        <v>24</v>
      </c>
      <c r="B14" s="12" t="s">
        <v>17</v>
      </c>
      <c r="C14" s="10">
        <f t="shared" si="0"/>
        <v>78279.045</v>
      </c>
      <c r="D14" s="10">
        <v>22795.787</v>
      </c>
      <c r="E14" s="10">
        <v>11374.781</v>
      </c>
      <c r="F14" s="10">
        <v>24381.014</v>
      </c>
      <c r="G14" s="10">
        <v>1091.695</v>
      </c>
      <c r="H14" s="10">
        <v>4289.549</v>
      </c>
      <c r="I14" s="10">
        <v>0</v>
      </c>
      <c r="J14" s="10">
        <v>7778.419</v>
      </c>
      <c r="K14" s="10">
        <v>3736.247</v>
      </c>
      <c r="L14" s="10">
        <v>2831.553</v>
      </c>
      <c r="M14" s="10">
        <v>0</v>
      </c>
    </row>
    <row r="15" spans="1:13" s="12" customFormat="1" ht="12.75">
      <c r="A15" s="12" t="s">
        <v>24</v>
      </c>
      <c r="B15" s="12" t="s">
        <v>22</v>
      </c>
      <c r="C15" s="10">
        <f t="shared" si="0"/>
        <v>9083.4</v>
      </c>
      <c r="D15" s="10">
        <v>0</v>
      </c>
      <c r="E15" s="10">
        <v>0</v>
      </c>
      <c r="F15" s="10">
        <v>9083.4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s="13" customFormat="1" ht="12.75">
      <c r="A16" s="14" t="s">
        <v>25</v>
      </c>
      <c r="C16" s="11">
        <f t="shared" si="0"/>
        <v>87362.44499999999</v>
      </c>
      <c r="D16" s="11">
        <f>+D14+D15</f>
        <v>22795.787</v>
      </c>
      <c r="E16" s="11">
        <f aca="true" t="shared" si="4" ref="E16:M16">+E14+E15</f>
        <v>11374.781</v>
      </c>
      <c r="F16" s="11">
        <f t="shared" si="4"/>
        <v>33464.414</v>
      </c>
      <c r="G16" s="11">
        <f t="shared" si="4"/>
        <v>1091.695</v>
      </c>
      <c r="H16" s="11">
        <f t="shared" si="4"/>
        <v>4289.549</v>
      </c>
      <c r="I16" s="11">
        <f t="shared" si="4"/>
        <v>0</v>
      </c>
      <c r="J16" s="11">
        <f t="shared" si="4"/>
        <v>7778.419</v>
      </c>
      <c r="K16" s="11">
        <f t="shared" si="4"/>
        <v>3736.247</v>
      </c>
      <c r="L16" s="11">
        <f t="shared" si="4"/>
        <v>2831.553</v>
      </c>
      <c r="M16" s="11">
        <f t="shared" si="4"/>
        <v>0</v>
      </c>
    </row>
    <row r="17" spans="1:13" s="12" customFormat="1" ht="12.75">
      <c r="A17" s="12" t="s">
        <v>26</v>
      </c>
      <c r="B17" s="12" t="s">
        <v>17</v>
      </c>
      <c r="C17" s="10">
        <f t="shared" si="0"/>
        <v>34571.656</v>
      </c>
      <c r="D17" s="10">
        <v>16745.239</v>
      </c>
      <c r="E17" s="10">
        <v>9568.44</v>
      </c>
      <c r="F17" s="10">
        <v>2052.009</v>
      </c>
      <c r="G17" s="10">
        <v>795.214</v>
      </c>
      <c r="H17" s="10">
        <v>2368.695</v>
      </c>
      <c r="I17" s="10">
        <v>0</v>
      </c>
      <c r="J17" s="10">
        <v>196.391</v>
      </c>
      <c r="K17" s="10">
        <v>2249.346</v>
      </c>
      <c r="L17" s="10">
        <v>596.322</v>
      </c>
      <c r="M17" s="10">
        <v>0</v>
      </c>
    </row>
    <row r="18" spans="1:13" s="12" customFormat="1" ht="12.75">
      <c r="A18" s="12" t="s">
        <v>26</v>
      </c>
      <c r="B18" s="12" t="s">
        <v>27</v>
      </c>
      <c r="C18" s="10">
        <f t="shared" si="0"/>
        <v>252604.384</v>
      </c>
      <c r="D18" s="10">
        <v>101287.649</v>
      </c>
      <c r="E18" s="10">
        <v>95680.667</v>
      </c>
      <c r="F18" s="10">
        <v>27194.715</v>
      </c>
      <c r="G18" s="10">
        <v>14169.463</v>
      </c>
      <c r="H18" s="10">
        <v>2884.094</v>
      </c>
      <c r="I18" s="10">
        <v>0</v>
      </c>
      <c r="J18" s="10">
        <v>0</v>
      </c>
      <c r="K18" s="10">
        <v>11387.796</v>
      </c>
      <c r="L18" s="10">
        <v>0</v>
      </c>
      <c r="M18" s="10">
        <v>0</v>
      </c>
    </row>
    <row r="19" spans="1:13" s="13" customFormat="1" ht="12.75">
      <c r="A19" s="14" t="s">
        <v>28</v>
      </c>
      <c r="C19" s="11">
        <f t="shared" si="0"/>
        <v>287176.04</v>
      </c>
      <c r="D19" s="11">
        <f>+D17+D18</f>
        <v>118032.888</v>
      </c>
      <c r="E19" s="11">
        <f aca="true" t="shared" si="5" ref="E19:M19">+E17+E18</f>
        <v>105249.107</v>
      </c>
      <c r="F19" s="11">
        <f t="shared" si="5"/>
        <v>29246.724000000002</v>
      </c>
      <c r="G19" s="11">
        <f t="shared" si="5"/>
        <v>14964.677</v>
      </c>
      <c r="H19" s="11">
        <f t="shared" si="5"/>
        <v>5252.789000000001</v>
      </c>
      <c r="I19" s="11">
        <f t="shared" si="5"/>
        <v>0</v>
      </c>
      <c r="J19" s="11">
        <f t="shared" si="5"/>
        <v>196.391</v>
      </c>
      <c r="K19" s="11">
        <f t="shared" si="5"/>
        <v>13637.142</v>
      </c>
      <c r="L19" s="11">
        <f t="shared" si="5"/>
        <v>596.322</v>
      </c>
      <c r="M19" s="11">
        <f t="shared" si="5"/>
        <v>0</v>
      </c>
    </row>
    <row r="20" spans="1:13" s="12" customFormat="1" ht="12.75">
      <c r="A20" s="12" t="s">
        <v>29</v>
      </c>
      <c r="B20" s="12" t="s">
        <v>17</v>
      </c>
      <c r="C20" s="10">
        <f t="shared" si="0"/>
        <v>3954.242</v>
      </c>
      <c r="D20" s="10">
        <v>1055.775</v>
      </c>
      <c r="E20" s="10">
        <v>187.214</v>
      </c>
      <c r="F20" s="10">
        <v>1614.384</v>
      </c>
      <c r="G20" s="10">
        <v>0</v>
      </c>
      <c r="H20" s="10">
        <v>126.429</v>
      </c>
      <c r="I20" s="10">
        <v>0</v>
      </c>
      <c r="J20" s="10">
        <v>419.111</v>
      </c>
      <c r="K20" s="10">
        <v>338.462</v>
      </c>
      <c r="L20" s="10">
        <v>212.867</v>
      </c>
      <c r="M20" s="10">
        <v>0</v>
      </c>
    </row>
    <row r="21" spans="1:13" s="13" customFormat="1" ht="12.75">
      <c r="A21" s="14" t="s">
        <v>30</v>
      </c>
      <c r="C21" s="11">
        <f t="shared" si="0"/>
        <v>3954.242</v>
      </c>
      <c r="D21" s="11">
        <f>+D20</f>
        <v>1055.775</v>
      </c>
      <c r="E21" s="11">
        <f aca="true" t="shared" si="6" ref="E21:M21">+E20</f>
        <v>187.214</v>
      </c>
      <c r="F21" s="11">
        <f t="shared" si="6"/>
        <v>1614.384</v>
      </c>
      <c r="G21" s="11">
        <f t="shared" si="6"/>
        <v>0</v>
      </c>
      <c r="H21" s="11">
        <f t="shared" si="6"/>
        <v>126.429</v>
      </c>
      <c r="I21" s="11">
        <f t="shared" si="6"/>
        <v>0</v>
      </c>
      <c r="J21" s="11">
        <f t="shared" si="6"/>
        <v>419.111</v>
      </c>
      <c r="K21" s="11">
        <f t="shared" si="6"/>
        <v>338.462</v>
      </c>
      <c r="L21" s="11">
        <f t="shared" si="6"/>
        <v>212.867</v>
      </c>
      <c r="M21" s="11">
        <f t="shared" si="6"/>
        <v>0</v>
      </c>
    </row>
    <row r="22" spans="1:13" s="12" customFormat="1" ht="12.75">
      <c r="A22" s="12" t="s">
        <v>31</v>
      </c>
      <c r="B22" s="12" t="s">
        <v>17</v>
      </c>
      <c r="C22" s="10">
        <f t="shared" si="0"/>
        <v>10781.349999999999</v>
      </c>
      <c r="D22" s="10">
        <v>3939.527</v>
      </c>
      <c r="E22" s="10">
        <v>2594.493</v>
      </c>
      <c r="F22" s="10">
        <v>1407.862</v>
      </c>
      <c r="G22" s="10">
        <v>178.649</v>
      </c>
      <c r="H22" s="10">
        <v>738.508</v>
      </c>
      <c r="I22" s="10">
        <v>0</v>
      </c>
      <c r="J22" s="10">
        <v>516.63</v>
      </c>
      <c r="K22" s="10">
        <v>534.747</v>
      </c>
      <c r="L22" s="10">
        <v>870.934</v>
      </c>
      <c r="M22" s="10">
        <v>0</v>
      </c>
    </row>
    <row r="23" spans="1:13" s="13" customFormat="1" ht="12.75">
      <c r="A23" s="14" t="s">
        <v>32</v>
      </c>
      <c r="C23" s="11">
        <f t="shared" si="0"/>
        <v>10781.349999999999</v>
      </c>
      <c r="D23" s="11">
        <f>+D22</f>
        <v>3939.527</v>
      </c>
      <c r="E23" s="11">
        <f aca="true" t="shared" si="7" ref="E23:M23">+E22</f>
        <v>2594.493</v>
      </c>
      <c r="F23" s="11">
        <f t="shared" si="7"/>
        <v>1407.862</v>
      </c>
      <c r="G23" s="11">
        <f t="shared" si="7"/>
        <v>178.649</v>
      </c>
      <c r="H23" s="11">
        <f t="shared" si="7"/>
        <v>738.508</v>
      </c>
      <c r="I23" s="11">
        <f t="shared" si="7"/>
        <v>0</v>
      </c>
      <c r="J23" s="11">
        <f t="shared" si="7"/>
        <v>516.63</v>
      </c>
      <c r="K23" s="11">
        <f t="shared" si="7"/>
        <v>534.747</v>
      </c>
      <c r="L23" s="11">
        <f t="shared" si="7"/>
        <v>870.934</v>
      </c>
      <c r="M23" s="11">
        <f t="shared" si="7"/>
        <v>0</v>
      </c>
    </row>
    <row r="24" spans="1:13" ht="12.75">
      <c r="A24" t="s">
        <v>33</v>
      </c>
      <c r="B24" t="s">
        <v>34</v>
      </c>
      <c r="C24" s="7">
        <f t="shared" si="0"/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s="12" customFormat="1" ht="12.75">
      <c r="A25" s="12" t="s">
        <v>33</v>
      </c>
      <c r="B25" s="12" t="s">
        <v>17</v>
      </c>
      <c r="C25" s="10">
        <f t="shared" si="0"/>
        <v>700868.036</v>
      </c>
      <c r="D25" s="10">
        <v>238315.925</v>
      </c>
      <c r="E25" s="10">
        <v>105344.607</v>
      </c>
      <c r="F25" s="10">
        <v>234634.732</v>
      </c>
      <c r="G25" s="10">
        <v>17444.329</v>
      </c>
      <c r="H25" s="10">
        <v>38867.642</v>
      </c>
      <c r="I25" s="10">
        <v>0</v>
      </c>
      <c r="J25" s="10">
        <v>13547.615</v>
      </c>
      <c r="K25" s="10">
        <v>31840.38</v>
      </c>
      <c r="L25" s="10">
        <v>20872.806</v>
      </c>
      <c r="M25" s="10">
        <v>0</v>
      </c>
    </row>
    <row r="26" spans="1:13" s="12" customFormat="1" ht="12.75">
      <c r="A26" s="12" t="s">
        <v>33</v>
      </c>
      <c r="B26" s="12" t="s">
        <v>22</v>
      </c>
      <c r="C26" s="10">
        <f t="shared" si="0"/>
        <v>372393.99999999994</v>
      </c>
      <c r="D26" s="10">
        <v>0</v>
      </c>
      <c r="E26" s="10">
        <v>12197.48</v>
      </c>
      <c r="F26" s="10">
        <f>349080.61+11115.91</f>
        <v>360196.51999999996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s="13" customFormat="1" ht="12.75">
      <c r="A27" s="14" t="s">
        <v>35</v>
      </c>
      <c r="C27" s="11">
        <f t="shared" si="0"/>
        <v>1073262.036</v>
      </c>
      <c r="D27" s="11">
        <f>+D24+D25+D26</f>
        <v>238315.925</v>
      </c>
      <c r="E27" s="11">
        <f aca="true" t="shared" si="8" ref="E27:M27">+E24+E25+E26</f>
        <v>117542.087</v>
      </c>
      <c r="F27" s="11">
        <f t="shared" si="8"/>
        <v>594831.252</v>
      </c>
      <c r="G27" s="11">
        <f t="shared" si="8"/>
        <v>17444.329</v>
      </c>
      <c r="H27" s="11">
        <f t="shared" si="8"/>
        <v>38867.642</v>
      </c>
      <c r="I27" s="11">
        <f t="shared" si="8"/>
        <v>0</v>
      </c>
      <c r="J27" s="11">
        <f t="shared" si="8"/>
        <v>13547.615</v>
      </c>
      <c r="K27" s="11">
        <f t="shared" si="8"/>
        <v>31840.38</v>
      </c>
      <c r="L27" s="11">
        <f t="shared" si="8"/>
        <v>20872.806</v>
      </c>
      <c r="M27" s="11">
        <f t="shared" si="8"/>
        <v>0</v>
      </c>
    </row>
    <row r="28" spans="1:13" s="12" customFormat="1" ht="12.75">
      <c r="A28" s="12" t="s">
        <v>36</v>
      </c>
      <c r="B28" s="12" t="s">
        <v>17</v>
      </c>
      <c r="C28" s="10">
        <f t="shared" si="0"/>
        <v>1069.1879999999999</v>
      </c>
      <c r="D28" s="10">
        <v>575.463</v>
      </c>
      <c r="E28" s="10">
        <v>193.079</v>
      </c>
      <c r="F28" s="10">
        <v>0</v>
      </c>
      <c r="G28" s="10">
        <v>0</v>
      </c>
      <c r="H28" s="10">
        <v>146.787</v>
      </c>
      <c r="I28" s="10">
        <v>0</v>
      </c>
      <c r="J28" s="10">
        <v>0</v>
      </c>
      <c r="K28" s="10">
        <v>149.365</v>
      </c>
      <c r="L28" s="10">
        <v>4.494</v>
      </c>
      <c r="M28" s="10">
        <v>0</v>
      </c>
    </row>
    <row r="29" spans="1:13" s="13" customFormat="1" ht="12.75">
      <c r="A29" s="14" t="s">
        <v>37</v>
      </c>
      <c r="C29" s="11">
        <f t="shared" si="0"/>
        <v>1069.1879999999999</v>
      </c>
      <c r="D29" s="11">
        <f>+D28</f>
        <v>575.463</v>
      </c>
      <c r="E29" s="11">
        <f aca="true" t="shared" si="9" ref="E29:M29">+E28</f>
        <v>193.079</v>
      </c>
      <c r="F29" s="11">
        <f t="shared" si="9"/>
        <v>0</v>
      </c>
      <c r="G29" s="11">
        <f t="shared" si="9"/>
        <v>0</v>
      </c>
      <c r="H29" s="11">
        <f t="shared" si="9"/>
        <v>146.787</v>
      </c>
      <c r="I29" s="11">
        <f t="shared" si="9"/>
        <v>0</v>
      </c>
      <c r="J29" s="11">
        <f t="shared" si="9"/>
        <v>0</v>
      </c>
      <c r="K29" s="11">
        <f t="shared" si="9"/>
        <v>149.365</v>
      </c>
      <c r="L29" s="11">
        <f t="shared" si="9"/>
        <v>4.494</v>
      </c>
      <c r="M29" s="11">
        <f t="shared" si="9"/>
        <v>0</v>
      </c>
    </row>
    <row r="30" spans="1:13" s="12" customFormat="1" ht="12.75">
      <c r="A30" s="12" t="s">
        <v>38</v>
      </c>
      <c r="B30" s="12" t="s">
        <v>39</v>
      </c>
      <c r="C30" s="10">
        <f t="shared" si="0"/>
        <v>24581.458</v>
      </c>
      <c r="D30" s="10">
        <v>9852.417</v>
      </c>
      <c r="E30" s="10">
        <v>7427.031</v>
      </c>
      <c r="F30" s="10">
        <v>4501.557</v>
      </c>
      <c r="G30" s="10">
        <v>1164.889</v>
      </c>
      <c r="H30" s="10">
        <v>1288.513</v>
      </c>
      <c r="I30" s="10">
        <v>0</v>
      </c>
      <c r="J30" s="10">
        <v>228.43</v>
      </c>
      <c r="K30" s="10">
        <v>118.621</v>
      </c>
      <c r="L30" s="10">
        <v>0</v>
      </c>
      <c r="M30" s="10">
        <v>0</v>
      </c>
    </row>
    <row r="31" spans="1:13" s="13" customFormat="1" ht="12.75">
      <c r="A31" s="14" t="s">
        <v>40</v>
      </c>
      <c r="C31" s="11">
        <f t="shared" si="0"/>
        <v>24581.458</v>
      </c>
      <c r="D31" s="11">
        <f>+D30</f>
        <v>9852.417</v>
      </c>
      <c r="E31" s="11">
        <f aca="true" t="shared" si="10" ref="E31:M31">+E30</f>
        <v>7427.031</v>
      </c>
      <c r="F31" s="11">
        <f t="shared" si="10"/>
        <v>4501.557</v>
      </c>
      <c r="G31" s="11">
        <f t="shared" si="10"/>
        <v>1164.889</v>
      </c>
      <c r="H31" s="11">
        <f t="shared" si="10"/>
        <v>1288.513</v>
      </c>
      <c r="I31" s="11">
        <f t="shared" si="10"/>
        <v>0</v>
      </c>
      <c r="J31" s="11">
        <f t="shared" si="10"/>
        <v>228.43</v>
      </c>
      <c r="K31" s="11">
        <f t="shared" si="10"/>
        <v>118.621</v>
      </c>
      <c r="L31" s="11">
        <f t="shared" si="10"/>
        <v>0</v>
      </c>
      <c r="M31" s="11">
        <f t="shared" si="10"/>
        <v>0</v>
      </c>
    </row>
    <row r="32" spans="1:13" s="12" customFormat="1" ht="12.75">
      <c r="A32" s="12" t="s">
        <v>41</v>
      </c>
      <c r="B32" s="12" t="s">
        <v>17</v>
      </c>
      <c r="C32" s="10">
        <f t="shared" si="0"/>
        <v>4443.722</v>
      </c>
      <c r="D32" s="10">
        <v>1495.066</v>
      </c>
      <c r="E32" s="10">
        <v>496.172</v>
      </c>
      <c r="F32" s="10">
        <v>279.143</v>
      </c>
      <c r="G32" s="10">
        <v>152.847</v>
      </c>
      <c r="H32" s="10">
        <v>240.617</v>
      </c>
      <c r="I32" s="10">
        <v>0</v>
      </c>
      <c r="J32" s="10">
        <v>0</v>
      </c>
      <c r="K32" s="10">
        <v>1604.897</v>
      </c>
      <c r="L32" s="10">
        <v>174.98</v>
      </c>
      <c r="M32" s="10">
        <v>0</v>
      </c>
    </row>
    <row r="33" spans="1:13" s="13" customFormat="1" ht="12.75">
      <c r="A33" s="14" t="s">
        <v>42</v>
      </c>
      <c r="C33" s="11">
        <f t="shared" si="0"/>
        <v>4443.722</v>
      </c>
      <c r="D33" s="11">
        <f>+D32</f>
        <v>1495.066</v>
      </c>
      <c r="E33" s="11">
        <f aca="true" t="shared" si="11" ref="E33:M33">+E32</f>
        <v>496.172</v>
      </c>
      <c r="F33" s="11">
        <f t="shared" si="11"/>
        <v>279.143</v>
      </c>
      <c r="G33" s="11">
        <f t="shared" si="11"/>
        <v>152.847</v>
      </c>
      <c r="H33" s="11">
        <f t="shared" si="11"/>
        <v>240.617</v>
      </c>
      <c r="I33" s="11">
        <f t="shared" si="11"/>
        <v>0</v>
      </c>
      <c r="J33" s="11">
        <f t="shared" si="11"/>
        <v>0</v>
      </c>
      <c r="K33" s="11">
        <f t="shared" si="11"/>
        <v>1604.897</v>
      </c>
      <c r="L33" s="11">
        <f t="shared" si="11"/>
        <v>174.98</v>
      </c>
      <c r="M33" s="11">
        <f t="shared" si="11"/>
        <v>0</v>
      </c>
    </row>
    <row r="34" spans="1:13" s="12" customFormat="1" ht="12.75">
      <c r="A34" s="12" t="s">
        <v>43</v>
      </c>
      <c r="B34" s="12" t="s">
        <v>17</v>
      </c>
      <c r="C34" s="10">
        <f t="shared" si="0"/>
        <v>96061.34</v>
      </c>
      <c r="D34" s="10">
        <v>26510.622</v>
      </c>
      <c r="E34" s="10">
        <v>18416.919</v>
      </c>
      <c r="F34" s="10">
        <v>40638.438</v>
      </c>
      <c r="G34" s="10">
        <v>2871.477</v>
      </c>
      <c r="H34" s="10">
        <v>4661.513</v>
      </c>
      <c r="I34" s="10">
        <v>0</v>
      </c>
      <c r="J34" s="10">
        <v>0</v>
      </c>
      <c r="K34" s="10">
        <v>2905.234</v>
      </c>
      <c r="L34" s="10">
        <v>57.137</v>
      </c>
      <c r="M34" s="10">
        <v>0</v>
      </c>
    </row>
    <row r="35" spans="1:13" s="12" customFormat="1" ht="12.75">
      <c r="A35" s="12" t="s">
        <v>43</v>
      </c>
      <c r="B35" s="12" t="s">
        <v>22</v>
      </c>
      <c r="C35" s="10">
        <f t="shared" si="0"/>
        <v>429</v>
      </c>
      <c r="D35" s="10">
        <v>0</v>
      </c>
      <c r="E35" s="10">
        <v>0</v>
      </c>
      <c r="F35" s="10">
        <v>429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s="13" customFormat="1" ht="12.75">
      <c r="A36" s="14" t="s">
        <v>44</v>
      </c>
      <c r="C36" s="11">
        <f t="shared" si="0"/>
        <v>96490.34</v>
      </c>
      <c r="D36" s="11">
        <f>+D34+D35</f>
        <v>26510.622</v>
      </c>
      <c r="E36" s="11">
        <f aca="true" t="shared" si="12" ref="E36:M36">+E34+E35</f>
        <v>18416.919</v>
      </c>
      <c r="F36" s="11">
        <f t="shared" si="12"/>
        <v>41067.438</v>
      </c>
      <c r="G36" s="11">
        <f t="shared" si="12"/>
        <v>2871.477</v>
      </c>
      <c r="H36" s="11">
        <f t="shared" si="12"/>
        <v>4661.513</v>
      </c>
      <c r="I36" s="11">
        <f t="shared" si="12"/>
        <v>0</v>
      </c>
      <c r="J36" s="11">
        <f t="shared" si="12"/>
        <v>0</v>
      </c>
      <c r="K36" s="11">
        <f t="shared" si="12"/>
        <v>2905.234</v>
      </c>
      <c r="L36" s="11">
        <f t="shared" si="12"/>
        <v>57.137</v>
      </c>
      <c r="M36" s="11">
        <f t="shared" si="12"/>
        <v>0</v>
      </c>
    </row>
    <row r="37" spans="1:13" s="12" customFormat="1" ht="12.75">
      <c r="A37" s="12" t="s">
        <v>45</v>
      </c>
      <c r="B37" s="12" t="s">
        <v>17</v>
      </c>
      <c r="C37" s="10">
        <f t="shared" si="0"/>
        <v>4659.614</v>
      </c>
      <c r="D37" s="10">
        <v>2449.687</v>
      </c>
      <c r="E37" s="10">
        <v>903.037</v>
      </c>
      <c r="F37" s="10">
        <v>63.877</v>
      </c>
      <c r="G37" s="10">
        <v>167.277</v>
      </c>
      <c r="H37" s="10">
        <v>552.523</v>
      </c>
      <c r="I37" s="10">
        <v>0</v>
      </c>
      <c r="J37" s="10">
        <v>0</v>
      </c>
      <c r="K37" s="10">
        <v>430.919</v>
      </c>
      <c r="L37" s="10">
        <v>92.294</v>
      </c>
      <c r="M37" s="10">
        <v>0</v>
      </c>
    </row>
    <row r="38" spans="1:13" s="13" customFormat="1" ht="12.75">
      <c r="A38" s="14" t="s">
        <v>46</v>
      </c>
      <c r="C38" s="11">
        <f t="shared" si="0"/>
        <v>4659.614</v>
      </c>
      <c r="D38" s="11">
        <f>+D37</f>
        <v>2449.687</v>
      </c>
      <c r="E38" s="11">
        <f aca="true" t="shared" si="13" ref="E38:M38">+E37</f>
        <v>903.037</v>
      </c>
      <c r="F38" s="11">
        <f t="shared" si="13"/>
        <v>63.877</v>
      </c>
      <c r="G38" s="11">
        <f t="shared" si="13"/>
        <v>167.277</v>
      </c>
      <c r="H38" s="11">
        <f t="shared" si="13"/>
        <v>552.523</v>
      </c>
      <c r="I38" s="11">
        <f t="shared" si="13"/>
        <v>0</v>
      </c>
      <c r="J38" s="11">
        <f t="shared" si="13"/>
        <v>0</v>
      </c>
      <c r="K38" s="11">
        <f t="shared" si="13"/>
        <v>430.919</v>
      </c>
      <c r="L38" s="11">
        <f t="shared" si="13"/>
        <v>92.294</v>
      </c>
      <c r="M38" s="11">
        <f t="shared" si="13"/>
        <v>0</v>
      </c>
    </row>
    <row r="39" spans="3:13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15" customFormat="1" ht="12.75">
      <c r="A40" s="4" t="s">
        <v>47</v>
      </c>
      <c r="C40" s="3">
        <f>+C7+C9+C11+C14+C17+C20+C22+C25+C28+C32+C34+C37</f>
        <v>1049125.7469999997</v>
      </c>
      <c r="D40" s="3">
        <f aca="true" t="shared" si="14" ref="D40:M40">+D7+D9+D11+D14+D17+D20+D22+D25+D28+D32+D34+D37</f>
        <v>369090.5949999999</v>
      </c>
      <c r="E40" s="3">
        <f t="shared" si="14"/>
        <v>175401.719</v>
      </c>
      <c r="F40" s="3">
        <f t="shared" si="14"/>
        <v>308810.10199999996</v>
      </c>
      <c r="G40" s="3">
        <f t="shared" si="14"/>
        <v>25882.147</v>
      </c>
      <c r="H40" s="3">
        <f t="shared" si="14"/>
        <v>60995.511999999995</v>
      </c>
      <c r="I40" s="3">
        <f t="shared" si="14"/>
        <v>0</v>
      </c>
      <c r="J40" s="3">
        <f t="shared" si="14"/>
        <v>23135.581</v>
      </c>
      <c r="K40" s="3">
        <f t="shared" si="14"/>
        <v>58717.75899999999</v>
      </c>
      <c r="L40" s="3">
        <f t="shared" si="14"/>
        <v>27092.332</v>
      </c>
      <c r="M40" s="3">
        <f t="shared" si="14"/>
        <v>0</v>
      </c>
    </row>
    <row r="41" spans="1:13" s="15" customFormat="1" ht="12.75">
      <c r="A41" s="4" t="s">
        <v>48</v>
      </c>
      <c r="C41" s="3">
        <f>+C18+C24+C30</f>
        <v>277185.842</v>
      </c>
      <c r="D41" s="3">
        <f aca="true" t="shared" si="15" ref="D41:M41">+D18+D24+D30</f>
        <v>111140.066</v>
      </c>
      <c r="E41" s="3">
        <f t="shared" si="15"/>
        <v>103107.698</v>
      </c>
      <c r="F41" s="3">
        <f t="shared" si="15"/>
        <v>31696.272</v>
      </c>
      <c r="G41" s="3">
        <f t="shared" si="15"/>
        <v>15334.351999999999</v>
      </c>
      <c r="H41" s="3">
        <f t="shared" si="15"/>
        <v>4172.607</v>
      </c>
      <c r="I41" s="3">
        <f t="shared" si="15"/>
        <v>0</v>
      </c>
      <c r="J41" s="3">
        <f t="shared" si="15"/>
        <v>228.43</v>
      </c>
      <c r="K41" s="3">
        <f t="shared" si="15"/>
        <v>11506.417</v>
      </c>
      <c r="L41" s="3">
        <f t="shared" si="15"/>
        <v>0</v>
      </c>
      <c r="M41" s="3">
        <f t="shared" si="15"/>
        <v>0</v>
      </c>
    </row>
    <row r="42" spans="1:13" s="15" customFormat="1" ht="12.75">
      <c r="A42" s="4" t="s">
        <v>49</v>
      </c>
      <c r="C42" s="3">
        <f>+C12+C15+C26+C35</f>
        <v>385788.4199999999</v>
      </c>
      <c r="D42" s="3">
        <f aca="true" t="shared" si="16" ref="D42:M42">+D12+D15+D26+D35</f>
        <v>0</v>
      </c>
      <c r="E42" s="3">
        <f t="shared" si="16"/>
        <v>14879.14</v>
      </c>
      <c r="F42" s="3">
        <f t="shared" si="16"/>
        <v>370909.27999999997</v>
      </c>
      <c r="G42" s="3">
        <f t="shared" si="16"/>
        <v>0</v>
      </c>
      <c r="H42" s="3">
        <f t="shared" si="16"/>
        <v>0</v>
      </c>
      <c r="I42" s="3">
        <f t="shared" si="16"/>
        <v>0</v>
      </c>
      <c r="J42" s="3">
        <f t="shared" si="16"/>
        <v>0</v>
      </c>
      <c r="K42" s="3">
        <f t="shared" si="16"/>
        <v>0</v>
      </c>
      <c r="L42" s="3">
        <f t="shared" si="16"/>
        <v>0</v>
      </c>
      <c r="M42" s="3">
        <f t="shared" si="16"/>
        <v>0</v>
      </c>
    </row>
    <row r="43" spans="1:13" s="15" customFormat="1" ht="12.75">
      <c r="A43" s="4" t="s">
        <v>50</v>
      </c>
      <c r="C43" s="3">
        <f>+C8+C10+C13+C16+C19+C21+C23+C27+C29+C31+C33+C36+C38</f>
        <v>1712100.0090000003</v>
      </c>
      <c r="D43" s="3">
        <f aca="true" t="shared" si="17" ref="D43:M43">+D8+D10+D13+D16+D19+D21+D23+D27+D29+D31+D33+D36+D38</f>
        <v>480230.6609999999</v>
      </c>
      <c r="E43" s="3">
        <f t="shared" si="17"/>
        <v>293388.5570000001</v>
      </c>
      <c r="F43" s="3">
        <f t="shared" si="17"/>
        <v>711415.654</v>
      </c>
      <c r="G43" s="3">
        <f t="shared" si="17"/>
        <v>41216.49900000001</v>
      </c>
      <c r="H43" s="3">
        <f t="shared" si="17"/>
        <v>65168.11899999999</v>
      </c>
      <c r="I43" s="3">
        <f t="shared" si="17"/>
        <v>0</v>
      </c>
      <c r="J43" s="3">
        <f t="shared" si="17"/>
        <v>23364.011</v>
      </c>
      <c r="K43" s="3">
        <f t="shared" si="17"/>
        <v>70224.17599999999</v>
      </c>
      <c r="L43" s="3">
        <f t="shared" si="17"/>
        <v>27092.332</v>
      </c>
      <c r="M43" s="3">
        <f t="shared" si="17"/>
        <v>0</v>
      </c>
    </row>
    <row r="44" spans="3:13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6" ht="12.75">
      <c r="A46" s="4" t="s">
        <v>53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6">
      <selection activeCell="A40" sqref="A40:IV43"/>
    </sheetView>
  </sheetViews>
  <sheetFormatPr defaultColWidth="11.421875" defaultRowHeight="12.75"/>
  <cols>
    <col min="1" max="1" width="21.28125" style="0" customWidth="1"/>
    <col min="2" max="2" width="18.7109375" style="0" customWidth="1"/>
    <col min="3" max="3" width="13.7109375" style="0" customWidth="1"/>
    <col min="9" max="9" width="10.57421875" style="0" customWidth="1"/>
    <col min="10" max="10" width="9.57421875" style="0" customWidth="1"/>
    <col min="11" max="11" width="10.00390625" style="0" customWidth="1"/>
    <col min="12" max="12" width="10.140625" style="0" customWidth="1"/>
    <col min="13" max="13" width="9.7109375" style="0" customWidth="1"/>
  </cols>
  <sheetData>
    <row r="1" spans="1:3" ht="12.75">
      <c r="A1" s="4" t="s">
        <v>54</v>
      </c>
      <c r="C1" s="5"/>
    </row>
    <row r="2" spans="1:3" ht="12.75">
      <c r="A2" s="1" t="s">
        <v>51</v>
      </c>
      <c r="C2" s="5"/>
    </row>
    <row r="3" spans="1:3" ht="12.75">
      <c r="A3" s="4"/>
      <c r="C3" s="5"/>
    </row>
    <row r="4" spans="1:3" ht="12.75">
      <c r="A4" s="4" t="s">
        <v>52</v>
      </c>
      <c r="C4" s="5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12" customFormat="1" ht="12.75">
      <c r="A7" s="12" t="s">
        <v>16</v>
      </c>
      <c r="B7" s="12" t="s">
        <v>17</v>
      </c>
      <c r="C7" s="10">
        <f>SUM(D7:M7)</f>
        <v>5114</v>
      </c>
      <c r="D7" s="17">
        <v>4262</v>
      </c>
      <c r="E7" s="17">
        <v>564</v>
      </c>
      <c r="F7" s="17">
        <v>25</v>
      </c>
      <c r="G7" s="17">
        <v>19</v>
      </c>
      <c r="H7" s="17">
        <v>3</v>
      </c>
      <c r="I7" s="17">
        <v>0</v>
      </c>
      <c r="J7" s="17">
        <v>3</v>
      </c>
      <c r="K7" s="17">
        <v>234</v>
      </c>
      <c r="L7" s="17">
        <v>4</v>
      </c>
      <c r="M7" s="17">
        <v>0</v>
      </c>
    </row>
    <row r="8" spans="1:13" s="13" customFormat="1" ht="12.75">
      <c r="A8" s="14" t="s">
        <v>18</v>
      </c>
      <c r="C8" s="11">
        <f aca="true" t="shared" si="0" ref="C8:C38">SUM(D8:M8)</f>
        <v>5114</v>
      </c>
      <c r="D8" s="11">
        <f>+D7</f>
        <v>4262</v>
      </c>
      <c r="E8" s="11">
        <f aca="true" t="shared" si="1" ref="E8:M8">+E7</f>
        <v>564</v>
      </c>
      <c r="F8" s="11">
        <f t="shared" si="1"/>
        <v>25</v>
      </c>
      <c r="G8" s="11">
        <f t="shared" si="1"/>
        <v>19</v>
      </c>
      <c r="H8" s="11">
        <f t="shared" si="1"/>
        <v>3</v>
      </c>
      <c r="I8" s="11">
        <f t="shared" si="1"/>
        <v>0</v>
      </c>
      <c r="J8" s="11">
        <f t="shared" si="1"/>
        <v>3</v>
      </c>
      <c r="K8" s="11">
        <f t="shared" si="1"/>
        <v>234</v>
      </c>
      <c r="L8" s="11">
        <f t="shared" si="1"/>
        <v>4</v>
      </c>
      <c r="M8" s="11">
        <f t="shared" si="1"/>
        <v>0</v>
      </c>
    </row>
    <row r="9" spans="1:13" s="12" customFormat="1" ht="12.75">
      <c r="A9" s="12" t="s">
        <v>19</v>
      </c>
      <c r="B9" s="12" t="s">
        <v>17</v>
      </c>
      <c r="C9" s="10">
        <f t="shared" si="0"/>
        <v>1285</v>
      </c>
      <c r="D9" s="17">
        <v>1086</v>
      </c>
      <c r="E9" s="17">
        <v>113</v>
      </c>
      <c r="F9" s="17">
        <v>1</v>
      </c>
      <c r="G9" s="17">
        <v>1</v>
      </c>
      <c r="H9" s="17">
        <v>2</v>
      </c>
      <c r="I9" s="17">
        <v>0</v>
      </c>
      <c r="J9" s="17">
        <v>1</v>
      </c>
      <c r="K9" s="17">
        <v>78</v>
      </c>
      <c r="L9" s="17">
        <v>3</v>
      </c>
      <c r="M9" s="17">
        <v>0</v>
      </c>
    </row>
    <row r="10" spans="1:13" s="13" customFormat="1" ht="12.75">
      <c r="A10" s="14" t="s">
        <v>20</v>
      </c>
      <c r="C10" s="11">
        <f t="shared" si="0"/>
        <v>1285</v>
      </c>
      <c r="D10" s="11">
        <f>+D9</f>
        <v>1086</v>
      </c>
      <c r="E10" s="11">
        <f aca="true" t="shared" si="2" ref="E10:M10">+E9</f>
        <v>113</v>
      </c>
      <c r="F10" s="11">
        <f t="shared" si="2"/>
        <v>1</v>
      </c>
      <c r="G10" s="11">
        <f t="shared" si="2"/>
        <v>1</v>
      </c>
      <c r="H10" s="11">
        <f t="shared" si="2"/>
        <v>2</v>
      </c>
      <c r="I10" s="11">
        <f t="shared" si="2"/>
        <v>0</v>
      </c>
      <c r="J10" s="11">
        <f t="shared" si="2"/>
        <v>1</v>
      </c>
      <c r="K10" s="11">
        <f t="shared" si="2"/>
        <v>78</v>
      </c>
      <c r="L10" s="11">
        <f t="shared" si="2"/>
        <v>3</v>
      </c>
      <c r="M10" s="11">
        <f t="shared" si="2"/>
        <v>0</v>
      </c>
    </row>
    <row r="11" spans="1:13" s="18" customFormat="1" ht="12.75">
      <c r="A11" s="20" t="s">
        <v>21</v>
      </c>
      <c r="B11" s="18" t="s">
        <v>17</v>
      </c>
      <c r="C11" s="10">
        <f t="shared" si="0"/>
        <v>25397</v>
      </c>
      <c r="D11" s="10">
        <v>22186</v>
      </c>
      <c r="E11" s="10">
        <v>1958</v>
      </c>
      <c r="F11" s="10">
        <v>150</v>
      </c>
      <c r="G11" s="10">
        <v>8</v>
      </c>
      <c r="H11" s="10">
        <v>3</v>
      </c>
      <c r="I11" s="10">
        <v>0</v>
      </c>
      <c r="J11" s="10">
        <v>23</v>
      </c>
      <c r="K11" s="10">
        <v>608</v>
      </c>
      <c r="L11" s="10">
        <v>461</v>
      </c>
      <c r="M11" s="10">
        <v>0</v>
      </c>
    </row>
    <row r="12" spans="1:13" s="18" customFormat="1" ht="12.75">
      <c r="A12" s="20" t="s">
        <v>21</v>
      </c>
      <c r="B12" s="18" t="s">
        <v>22</v>
      </c>
      <c r="C12" s="10">
        <f t="shared" si="0"/>
        <v>2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s="19" customFormat="1" ht="12.75">
      <c r="A13" s="21" t="s">
        <v>23</v>
      </c>
      <c r="C13" s="11">
        <f t="shared" si="0"/>
        <v>25399</v>
      </c>
      <c r="D13" s="11">
        <f>+D11+D12</f>
        <v>22186</v>
      </c>
      <c r="E13" s="11">
        <f aca="true" t="shared" si="3" ref="E13:M13">+E11+E12</f>
        <v>1959</v>
      </c>
      <c r="F13" s="11">
        <f t="shared" si="3"/>
        <v>151</v>
      </c>
      <c r="G13" s="11">
        <f t="shared" si="3"/>
        <v>8</v>
      </c>
      <c r="H13" s="11">
        <f t="shared" si="3"/>
        <v>3</v>
      </c>
      <c r="I13" s="11">
        <f t="shared" si="3"/>
        <v>0</v>
      </c>
      <c r="J13" s="11">
        <f t="shared" si="3"/>
        <v>23</v>
      </c>
      <c r="K13" s="11">
        <f t="shared" si="3"/>
        <v>608</v>
      </c>
      <c r="L13" s="11">
        <f t="shared" si="3"/>
        <v>461</v>
      </c>
      <c r="M13" s="11">
        <f t="shared" si="3"/>
        <v>0</v>
      </c>
    </row>
    <row r="14" spans="1:13" ht="12.75">
      <c r="A14" t="s">
        <v>24</v>
      </c>
      <c r="B14" t="s">
        <v>17</v>
      </c>
      <c r="C14" s="10">
        <f t="shared" si="0"/>
        <v>12784</v>
      </c>
      <c r="D14" s="16">
        <v>10018</v>
      </c>
      <c r="E14" s="16">
        <v>1138</v>
      </c>
      <c r="F14" s="16">
        <v>161</v>
      </c>
      <c r="G14" s="16">
        <v>20</v>
      </c>
      <c r="H14" s="16">
        <v>8</v>
      </c>
      <c r="I14" s="16">
        <v>0</v>
      </c>
      <c r="J14" s="16">
        <v>103</v>
      </c>
      <c r="K14" s="16">
        <v>411</v>
      </c>
      <c r="L14" s="16">
        <v>925</v>
      </c>
      <c r="M14" s="16">
        <v>0</v>
      </c>
    </row>
    <row r="15" spans="1:13" s="12" customFormat="1" ht="12.75">
      <c r="A15" s="12" t="s">
        <v>24</v>
      </c>
      <c r="B15" s="12" t="s">
        <v>22</v>
      </c>
      <c r="C15" s="10">
        <f t="shared" si="0"/>
        <v>5</v>
      </c>
      <c r="D15" s="10">
        <v>0</v>
      </c>
      <c r="E15" s="10">
        <v>0</v>
      </c>
      <c r="F15" s="10">
        <v>5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s="13" customFormat="1" ht="12.75">
      <c r="A16" s="14" t="s">
        <v>25</v>
      </c>
      <c r="C16" s="11">
        <f t="shared" si="0"/>
        <v>12789</v>
      </c>
      <c r="D16" s="11">
        <f>+D14+D15</f>
        <v>10018</v>
      </c>
      <c r="E16" s="11">
        <f aca="true" t="shared" si="4" ref="E16:M16">+E14+E15</f>
        <v>1138</v>
      </c>
      <c r="F16" s="11">
        <f t="shared" si="4"/>
        <v>166</v>
      </c>
      <c r="G16" s="11">
        <f t="shared" si="4"/>
        <v>20</v>
      </c>
      <c r="H16" s="11">
        <f t="shared" si="4"/>
        <v>8</v>
      </c>
      <c r="I16" s="11">
        <f t="shared" si="4"/>
        <v>0</v>
      </c>
      <c r="J16" s="11">
        <f t="shared" si="4"/>
        <v>103</v>
      </c>
      <c r="K16" s="11">
        <f t="shared" si="4"/>
        <v>411</v>
      </c>
      <c r="L16" s="11">
        <f t="shared" si="4"/>
        <v>925</v>
      </c>
      <c r="M16" s="11">
        <f t="shared" si="4"/>
        <v>0</v>
      </c>
    </row>
    <row r="17" spans="1:13" s="12" customFormat="1" ht="12.75">
      <c r="A17" s="12" t="s">
        <v>26</v>
      </c>
      <c r="B17" s="12" t="s">
        <v>17</v>
      </c>
      <c r="C17" s="10">
        <f t="shared" si="0"/>
        <v>8514</v>
      </c>
      <c r="D17" s="17">
        <v>7129</v>
      </c>
      <c r="E17" s="17">
        <v>848</v>
      </c>
      <c r="F17" s="17">
        <v>95</v>
      </c>
      <c r="G17" s="17">
        <v>4</v>
      </c>
      <c r="H17" s="17">
        <v>1</v>
      </c>
      <c r="I17" s="17">
        <v>0</v>
      </c>
      <c r="J17" s="17">
        <v>23</v>
      </c>
      <c r="K17" s="17">
        <v>209</v>
      </c>
      <c r="L17" s="17">
        <v>205</v>
      </c>
      <c r="M17" s="17">
        <v>0</v>
      </c>
    </row>
    <row r="18" spans="1:13" s="12" customFormat="1" ht="12.75">
      <c r="A18" s="12" t="s">
        <v>26</v>
      </c>
      <c r="B18" s="12" t="s">
        <v>27</v>
      </c>
      <c r="C18" s="10">
        <f t="shared" si="0"/>
        <v>44945</v>
      </c>
      <c r="D18" s="17">
        <v>39293</v>
      </c>
      <c r="E18" s="17">
        <v>5620</v>
      </c>
      <c r="F18" s="17">
        <v>28</v>
      </c>
      <c r="G18" s="17">
        <v>2</v>
      </c>
      <c r="H18" s="17">
        <v>1</v>
      </c>
      <c r="I18" s="17">
        <v>0</v>
      </c>
      <c r="J18" s="17">
        <v>0</v>
      </c>
      <c r="K18" s="17">
        <v>1</v>
      </c>
      <c r="L18" s="17">
        <v>0</v>
      </c>
      <c r="M18" s="17">
        <v>0</v>
      </c>
    </row>
    <row r="19" spans="1:13" s="13" customFormat="1" ht="12.75">
      <c r="A19" s="14" t="s">
        <v>28</v>
      </c>
      <c r="C19" s="11">
        <f t="shared" si="0"/>
        <v>53459</v>
      </c>
      <c r="D19" s="11">
        <f>+D17+D18</f>
        <v>46422</v>
      </c>
      <c r="E19" s="11">
        <f aca="true" t="shared" si="5" ref="E19:M19">+E17+E18</f>
        <v>6468</v>
      </c>
      <c r="F19" s="11">
        <f t="shared" si="5"/>
        <v>123</v>
      </c>
      <c r="G19" s="11">
        <f t="shared" si="5"/>
        <v>6</v>
      </c>
      <c r="H19" s="11">
        <f t="shared" si="5"/>
        <v>2</v>
      </c>
      <c r="I19" s="11">
        <f t="shared" si="5"/>
        <v>0</v>
      </c>
      <c r="J19" s="11">
        <f t="shared" si="5"/>
        <v>23</v>
      </c>
      <c r="K19" s="11">
        <f t="shared" si="5"/>
        <v>210</v>
      </c>
      <c r="L19" s="11">
        <f t="shared" si="5"/>
        <v>205</v>
      </c>
      <c r="M19" s="11">
        <f t="shared" si="5"/>
        <v>0</v>
      </c>
    </row>
    <row r="20" spans="1:13" s="12" customFormat="1" ht="12.75">
      <c r="A20" s="12" t="s">
        <v>29</v>
      </c>
      <c r="B20" s="12" t="s">
        <v>17</v>
      </c>
      <c r="C20" s="10">
        <f t="shared" si="0"/>
        <v>819</v>
      </c>
      <c r="D20" s="17">
        <v>609</v>
      </c>
      <c r="E20" s="17">
        <v>35</v>
      </c>
      <c r="F20" s="17">
        <v>14</v>
      </c>
      <c r="G20" s="17">
        <v>0</v>
      </c>
      <c r="H20" s="17">
        <v>2</v>
      </c>
      <c r="I20" s="17">
        <v>0</v>
      </c>
      <c r="J20" s="17">
        <v>11</v>
      </c>
      <c r="K20" s="17">
        <v>48</v>
      </c>
      <c r="L20" s="17">
        <v>100</v>
      </c>
      <c r="M20" s="17">
        <v>0</v>
      </c>
    </row>
    <row r="21" spans="1:13" s="13" customFormat="1" ht="12.75">
      <c r="A21" s="14" t="s">
        <v>30</v>
      </c>
      <c r="C21" s="11">
        <f t="shared" si="0"/>
        <v>819</v>
      </c>
      <c r="D21" s="11">
        <f>+D20</f>
        <v>609</v>
      </c>
      <c r="E21" s="11">
        <f aca="true" t="shared" si="6" ref="E21:M21">+E20</f>
        <v>35</v>
      </c>
      <c r="F21" s="11">
        <f t="shared" si="6"/>
        <v>14</v>
      </c>
      <c r="G21" s="11">
        <f t="shared" si="6"/>
        <v>0</v>
      </c>
      <c r="H21" s="11">
        <f t="shared" si="6"/>
        <v>2</v>
      </c>
      <c r="I21" s="11">
        <f t="shared" si="6"/>
        <v>0</v>
      </c>
      <c r="J21" s="11">
        <f t="shared" si="6"/>
        <v>11</v>
      </c>
      <c r="K21" s="11">
        <f t="shared" si="6"/>
        <v>48</v>
      </c>
      <c r="L21" s="11">
        <f t="shared" si="6"/>
        <v>100</v>
      </c>
      <c r="M21" s="11">
        <f t="shared" si="6"/>
        <v>0</v>
      </c>
    </row>
    <row r="22" spans="1:13" s="12" customFormat="1" ht="12.75">
      <c r="A22" s="12" t="s">
        <v>31</v>
      </c>
      <c r="B22" s="12" t="s">
        <v>17</v>
      </c>
      <c r="C22" s="10">
        <f t="shared" si="0"/>
        <v>2879</v>
      </c>
      <c r="D22" s="17">
        <v>1953</v>
      </c>
      <c r="E22" s="17">
        <v>371</v>
      </c>
      <c r="F22" s="17">
        <v>54</v>
      </c>
      <c r="G22" s="17">
        <v>3</v>
      </c>
      <c r="H22" s="17">
        <v>1</v>
      </c>
      <c r="I22" s="17">
        <v>0</v>
      </c>
      <c r="J22" s="17">
        <v>7</v>
      </c>
      <c r="K22" s="17">
        <v>105</v>
      </c>
      <c r="L22" s="17">
        <v>385</v>
      </c>
      <c r="M22" s="17">
        <v>0</v>
      </c>
    </row>
    <row r="23" spans="1:13" s="13" customFormat="1" ht="12.75">
      <c r="A23" s="14" t="s">
        <v>32</v>
      </c>
      <c r="C23" s="11">
        <f t="shared" si="0"/>
        <v>2879</v>
      </c>
      <c r="D23" s="11">
        <f>+D22</f>
        <v>1953</v>
      </c>
      <c r="E23" s="11">
        <f aca="true" t="shared" si="7" ref="E23:M23">+E22</f>
        <v>371</v>
      </c>
      <c r="F23" s="11">
        <f t="shared" si="7"/>
        <v>54</v>
      </c>
      <c r="G23" s="11">
        <f t="shared" si="7"/>
        <v>3</v>
      </c>
      <c r="H23" s="11">
        <f t="shared" si="7"/>
        <v>1</v>
      </c>
      <c r="I23" s="11">
        <f t="shared" si="7"/>
        <v>0</v>
      </c>
      <c r="J23" s="11">
        <f t="shared" si="7"/>
        <v>7</v>
      </c>
      <c r="K23" s="11">
        <f t="shared" si="7"/>
        <v>105</v>
      </c>
      <c r="L23" s="11">
        <f t="shared" si="7"/>
        <v>385</v>
      </c>
      <c r="M23" s="11">
        <f t="shared" si="7"/>
        <v>0</v>
      </c>
    </row>
    <row r="24" spans="1:13" ht="12.75">
      <c r="A24" t="s">
        <v>33</v>
      </c>
      <c r="B24" t="s">
        <v>34</v>
      </c>
      <c r="C24" s="7">
        <f t="shared" si="0"/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t="s">
        <v>33</v>
      </c>
      <c r="B25" t="s">
        <v>17</v>
      </c>
      <c r="C25" s="10">
        <f t="shared" si="0"/>
        <v>117417</v>
      </c>
      <c r="D25" s="16">
        <v>97820</v>
      </c>
      <c r="E25" s="16">
        <v>10163</v>
      </c>
      <c r="F25" s="16">
        <v>1623</v>
      </c>
      <c r="G25" s="16">
        <v>44</v>
      </c>
      <c r="H25" s="16">
        <v>16</v>
      </c>
      <c r="I25" s="16">
        <v>0</v>
      </c>
      <c r="J25" s="16">
        <v>414</v>
      </c>
      <c r="K25" s="16">
        <v>1815</v>
      </c>
      <c r="L25" s="16">
        <v>5522</v>
      </c>
      <c r="M25" s="16">
        <v>0</v>
      </c>
    </row>
    <row r="26" spans="1:13" s="12" customFormat="1" ht="12.75">
      <c r="A26" s="12" t="s">
        <v>33</v>
      </c>
      <c r="B26" s="12" t="s">
        <v>22</v>
      </c>
      <c r="C26" s="10">
        <f t="shared" si="0"/>
        <v>43</v>
      </c>
      <c r="D26" s="10">
        <v>0</v>
      </c>
      <c r="E26" s="10">
        <v>8</v>
      </c>
      <c r="F26" s="10">
        <v>35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s="13" customFormat="1" ht="12.75">
      <c r="A27" s="14" t="s">
        <v>35</v>
      </c>
      <c r="C27" s="11">
        <f t="shared" si="0"/>
        <v>117460</v>
      </c>
      <c r="D27" s="11">
        <f>+D24+D25+D26</f>
        <v>97820</v>
      </c>
      <c r="E27" s="11">
        <f aca="true" t="shared" si="8" ref="E27:M27">+E24+E25+E26</f>
        <v>10171</v>
      </c>
      <c r="F27" s="11">
        <f t="shared" si="8"/>
        <v>1658</v>
      </c>
      <c r="G27" s="11">
        <f t="shared" si="8"/>
        <v>44</v>
      </c>
      <c r="H27" s="11">
        <f t="shared" si="8"/>
        <v>16</v>
      </c>
      <c r="I27" s="11">
        <f t="shared" si="8"/>
        <v>0</v>
      </c>
      <c r="J27" s="11">
        <f t="shared" si="8"/>
        <v>414</v>
      </c>
      <c r="K27" s="11">
        <f t="shared" si="8"/>
        <v>1815</v>
      </c>
      <c r="L27" s="11">
        <f t="shared" si="8"/>
        <v>5522</v>
      </c>
      <c r="M27" s="11">
        <f t="shared" si="8"/>
        <v>0</v>
      </c>
    </row>
    <row r="28" spans="1:13" ht="12.75">
      <c r="A28" t="s">
        <v>36</v>
      </c>
      <c r="B28" t="s">
        <v>17</v>
      </c>
      <c r="C28" s="10">
        <f t="shared" si="0"/>
        <v>484</v>
      </c>
      <c r="D28" s="16">
        <v>397</v>
      </c>
      <c r="E28" s="16">
        <v>38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42</v>
      </c>
      <c r="L28" s="16">
        <v>6</v>
      </c>
      <c r="M28" s="16">
        <v>0</v>
      </c>
    </row>
    <row r="29" spans="1:13" s="15" customFormat="1" ht="12.75">
      <c r="A29" s="4" t="s">
        <v>37</v>
      </c>
      <c r="C29" s="3">
        <f t="shared" si="0"/>
        <v>484</v>
      </c>
      <c r="D29" s="3">
        <f>+D28</f>
        <v>397</v>
      </c>
      <c r="E29" s="3">
        <f aca="true" t="shared" si="9" ref="E29:M29">+E28</f>
        <v>38</v>
      </c>
      <c r="F29" s="3">
        <f t="shared" si="9"/>
        <v>0</v>
      </c>
      <c r="G29" s="3">
        <f t="shared" si="9"/>
        <v>0</v>
      </c>
      <c r="H29" s="3">
        <f t="shared" si="9"/>
        <v>1</v>
      </c>
      <c r="I29" s="3">
        <f t="shared" si="9"/>
        <v>0</v>
      </c>
      <c r="J29" s="3">
        <f t="shared" si="9"/>
        <v>0</v>
      </c>
      <c r="K29" s="3">
        <f t="shared" si="9"/>
        <v>42</v>
      </c>
      <c r="L29" s="3">
        <f t="shared" si="9"/>
        <v>6</v>
      </c>
      <c r="M29" s="3">
        <f t="shared" si="9"/>
        <v>0</v>
      </c>
    </row>
    <row r="30" spans="1:13" ht="12.75">
      <c r="A30" t="s">
        <v>38</v>
      </c>
      <c r="B30" t="s">
        <v>39</v>
      </c>
      <c r="C30" s="10">
        <f t="shared" si="0"/>
        <v>6411</v>
      </c>
      <c r="D30" s="17">
        <v>5461</v>
      </c>
      <c r="E30" s="17">
        <v>930</v>
      </c>
      <c r="F30" s="17">
        <v>13</v>
      </c>
      <c r="G30" s="17">
        <v>1</v>
      </c>
      <c r="H30" s="17">
        <v>1</v>
      </c>
      <c r="I30" s="17">
        <v>0</v>
      </c>
      <c r="J30" s="17">
        <v>4</v>
      </c>
      <c r="K30" s="17">
        <v>1</v>
      </c>
      <c r="L30" s="17">
        <v>0</v>
      </c>
      <c r="M30" s="17">
        <v>0</v>
      </c>
    </row>
    <row r="31" spans="1:13" ht="12.75">
      <c r="A31" s="4" t="s">
        <v>40</v>
      </c>
      <c r="C31" s="11">
        <f t="shared" si="0"/>
        <v>6411</v>
      </c>
      <c r="D31" s="11">
        <f>+D30</f>
        <v>5461</v>
      </c>
      <c r="E31" s="11">
        <f aca="true" t="shared" si="10" ref="E31:M31">+E30</f>
        <v>930</v>
      </c>
      <c r="F31" s="11">
        <f t="shared" si="10"/>
        <v>13</v>
      </c>
      <c r="G31" s="11">
        <f t="shared" si="10"/>
        <v>1</v>
      </c>
      <c r="H31" s="11">
        <f t="shared" si="10"/>
        <v>1</v>
      </c>
      <c r="I31" s="11">
        <f t="shared" si="10"/>
        <v>0</v>
      </c>
      <c r="J31" s="11">
        <f t="shared" si="10"/>
        <v>4</v>
      </c>
      <c r="K31" s="11">
        <f t="shared" si="10"/>
        <v>1</v>
      </c>
      <c r="L31" s="11">
        <f t="shared" si="10"/>
        <v>0</v>
      </c>
      <c r="M31" s="11">
        <f t="shared" si="10"/>
        <v>0</v>
      </c>
    </row>
    <row r="32" spans="1:13" ht="12.75">
      <c r="A32" t="s">
        <v>41</v>
      </c>
      <c r="B32" t="s">
        <v>17</v>
      </c>
      <c r="C32" s="10">
        <f t="shared" si="0"/>
        <v>1096</v>
      </c>
      <c r="D32" s="17">
        <v>862</v>
      </c>
      <c r="E32" s="17">
        <v>88</v>
      </c>
      <c r="F32" s="17">
        <v>3</v>
      </c>
      <c r="G32" s="17">
        <v>1</v>
      </c>
      <c r="H32" s="17">
        <v>2</v>
      </c>
      <c r="I32" s="17">
        <v>0</v>
      </c>
      <c r="J32" s="17">
        <v>0</v>
      </c>
      <c r="K32" s="17">
        <v>62</v>
      </c>
      <c r="L32" s="17">
        <v>78</v>
      </c>
      <c r="M32" s="17">
        <v>0</v>
      </c>
    </row>
    <row r="33" spans="1:13" ht="12.75">
      <c r="A33" s="4" t="s">
        <v>42</v>
      </c>
      <c r="C33" s="11">
        <f t="shared" si="0"/>
        <v>1096</v>
      </c>
      <c r="D33" s="11">
        <f>+D32</f>
        <v>862</v>
      </c>
      <c r="E33" s="11">
        <f aca="true" t="shared" si="11" ref="E33:M33">+E32</f>
        <v>88</v>
      </c>
      <c r="F33" s="11">
        <f t="shared" si="11"/>
        <v>3</v>
      </c>
      <c r="G33" s="11">
        <f t="shared" si="11"/>
        <v>1</v>
      </c>
      <c r="H33" s="11">
        <f t="shared" si="11"/>
        <v>2</v>
      </c>
      <c r="I33" s="11">
        <f t="shared" si="11"/>
        <v>0</v>
      </c>
      <c r="J33" s="11">
        <f t="shared" si="11"/>
        <v>0</v>
      </c>
      <c r="K33" s="11">
        <f t="shared" si="11"/>
        <v>62</v>
      </c>
      <c r="L33" s="11">
        <f t="shared" si="11"/>
        <v>78</v>
      </c>
      <c r="M33" s="11">
        <f t="shared" si="11"/>
        <v>0</v>
      </c>
    </row>
    <row r="34" spans="1:13" ht="12.75">
      <c r="A34" t="s">
        <v>43</v>
      </c>
      <c r="B34" t="s">
        <v>17</v>
      </c>
      <c r="C34" s="10">
        <f t="shared" si="0"/>
        <v>15731</v>
      </c>
      <c r="D34" s="16">
        <v>13358</v>
      </c>
      <c r="E34" s="16">
        <v>1786</v>
      </c>
      <c r="F34" s="16">
        <v>96</v>
      </c>
      <c r="G34" s="16">
        <v>11</v>
      </c>
      <c r="H34" s="16">
        <v>156</v>
      </c>
      <c r="I34" s="16">
        <v>0</v>
      </c>
      <c r="J34" s="16">
        <v>0</v>
      </c>
      <c r="K34" s="16">
        <v>297</v>
      </c>
      <c r="L34" s="16">
        <v>27</v>
      </c>
      <c r="M34" s="16">
        <v>0</v>
      </c>
    </row>
    <row r="35" spans="1:13" s="12" customFormat="1" ht="12.75">
      <c r="A35" s="12" t="s">
        <v>43</v>
      </c>
      <c r="B35" s="12" t="s">
        <v>22</v>
      </c>
      <c r="C35" s="10">
        <f t="shared" si="0"/>
        <v>1</v>
      </c>
      <c r="D35" s="10">
        <v>0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s="13" customFormat="1" ht="12.75">
      <c r="A36" s="14" t="s">
        <v>44</v>
      </c>
      <c r="C36" s="11">
        <f t="shared" si="0"/>
        <v>15732</v>
      </c>
      <c r="D36" s="11">
        <f aca="true" t="shared" si="12" ref="D36:M36">+D34+D35</f>
        <v>13358</v>
      </c>
      <c r="E36" s="11">
        <f t="shared" si="12"/>
        <v>1786</v>
      </c>
      <c r="F36" s="11">
        <f t="shared" si="12"/>
        <v>97</v>
      </c>
      <c r="G36" s="11">
        <f t="shared" si="12"/>
        <v>11</v>
      </c>
      <c r="H36" s="11">
        <f t="shared" si="12"/>
        <v>156</v>
      </c>
      <c r="I36" s="11">
        <f t="shared" si="12"/>
        <v>0</v>
      </c>
      <c r="J36" s="11">
        <f t="shared" si="12"/>
        <v>0</v>
      </c>
      <c r="K36" s="11">
        <f t="shared" si="12"/>
        <v>297</v>
      </c>
      <c r="L36" s="11">
        <f t="shared" si="12"/>
        <v>27</v>
      </c>
      <c r="M36" s="11">
        <f t="shared" si="12"/>
        <v>0</v>
      </c>
    </row>
    <row r="37" spans="1:13" ht="12.75">
      <c r="A37" t="s">
        <v>45</v>
      </c>
      <c r="B37" t="s">
        <v>17</v>
      </c>
      <c r="C37" s="10">
        <f t="shared" si="0"/>
        <v>1926</v>
      </c>
      <c r="D37" s="17">
        <v>1581</v>
      </c>
      <c r="E37" s="17">
        <v>178</v>
      </c>
      <c r="F37" s="17">
        <v>2</v>
      </c>
      <c r="G37" s="17">
        <v>1</v>
      </c>
      <c r="H37" s="17">
        <v>2</v>
      </c>
      <c r="I37" s="17">
        <v>0</v>
      </c>
      <c r="J37" s="17">
        <v>0</v>
      </c>
      <c r="K37" s="17">
        <v>105</v>
      </c>
      <c r="L37" s="17">
        <v>57</v>
      </c>
      <c r="M37" s="17">
        <v>0</v>
      </c>
    </row>
    <row r="38" spans="1:13" ht="12.75">
      <c r="A38" s="4" t="s">
        <v>46</v>
      </c>
      <c r="C38" s="11">
        <f t="shared" si="0"/>
        <v>1926</v>
      </c>
      <c r="D38" s="11">
        <f>+D37</f>
        <v>1581</v>
      </c>
      <c r="E38" s="11">
        <f aca="true" t="shared" si="13" ref="E38:M38">+E37</f>
        <v>178</v>
      </c>
      <c r="F38" s="11">
        <f t="shared" si="13"/>
        <v>2</v>
      </c>
      <c r="G38" s="11">
        <f t="shared" si="13"/>
        <v>1</v>
      </c>
      <c r="H38" s="11">
        <f t="shared" si="13"/>
        <v>2</v>
      </c>
      <c r="I38" s="11">
        <f t="shared" si="13"/>
        <v>0</v>
      </c>
      <c r="J38" s="11">
        <f t="shared" si="13"/>
        <v>0</v>
      </c>
      <c r="K38" s="11">
        <f t="shared" si="13"/>
        <v>105</v>
      </c>
      <c r="L38" s="11">
        <f t="shared" si="13"/>
        <v>57</v>
      </c>
      <c r="M38" s="11">
        <f t="shared" si="13"/>
        <v>0</v>
      </c>
    </row>
    <row r="39" spans="3:1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15" customFormat="1" ht="12.75">
      <c r="A40" s="4" t="s">
        <v>47</v>
      </c>
      <c r="C40" s="3">
        <f>+C7+C9+C11+C14+C17+C20+C22+C25+C28+C32+C34+C37</f>
        <v>193446</v>
      </c>
      <c r="D40" s="3">
        <f aca="true" t="shared" si="14" ref="D40:M40">+D7+D9+D11+D14+D17+D20+D22+D25+D28+D32+D34+D37</f>
        <v>161261</v>
      </c>
      <c r="E40" s="3">
        <f t="shared" si="14"/>
        <v>17280</v>
      </c>
      <c r="F40" s="3">
        <f t="shared" si="14"/>
        <v>2224</v>
      </c>
      <c r="G40" s="3">
        <f t="shared" si="14"/>
        <v>112</v>
      </c>
      <c r="H40" s="3">
        <f t="shared" si="14"/>
        <v>197</v>
      </c>
      <c r="I40" s="3">
        <f t="shared" si="14"/>
        <v>0</v>
      </c>
      <c r="J40" s="3">
        <f t="shared" si="14"/>
        <v>585</v>
      </c>
      <c r="K40" s="3">
        <f t="shared" si="14"/>
        <v>4014</v>
      </c>
      <c r="L40" s="3">
        <f t="shared" si="14"/>
        <v>7773</v>
      </c>
      <c r="M40" s="3">
        <f t="shared" si="14"/>
        <v>0</v>
      </c>
    </row>
    <row r="41" spans="1:13" s="15" customFormat="1" ht="12.75">
      <c r="A41" s="4" t="s">
        <v>48</v>
      </c>
      <c r="C41" s="3">
        <f>+C18+C24+C30</f>
        <v>51356</v>
      </c>
      <c r="D41" s="3">
        <f aca="true" t="shared" si="15" ref="D41:M41">+D18+D24+D30</f>
        <v>44754</v>
      </c>
      <c r="E41" s="3">
        <f t="shared" si="15"/>
        <v>6550</v>
      </c>
      <c r="F41" s="3">
        <f t="shared" si="15"/>
        <v>41</v>
      </c>
      <c r="G41" s="3">
        <f t="shared" si="15"/>
        <v>3</v>
      </c>
      <c r="H41" s="3">
        <f t="shared" si="15"/>
        <v>2</v>
      </c>
      <c r="I41" s="3">
        <f t="shared" si="15"/>
        <v>0</v>
      </c>
      <c r="J41" s="3">
        <f t="shared" si="15"/>
        <v>4</v>
      </c>
      <c r="K41" s="3">
        <f t="shared" si="15"/>
        <v>2</v>
      </c>
      <c r="L41" s="3">
        <f t="shared" si="15"/>
        <v>0</v>
      </c>
      <c r="M41" s="3">
        <f t="shared" si="15"/>
        <v>0</v>
      </c>
    </row>
    <row r="42" spans="1:13" s="15" customFormat="1" ht="12.75">
      <c r="A42" s="4" t="s">
        <v>49</v>
      </c>
      <c r="C42" s="3">
        <f>+C12+C15+C26+C35</f>
        <v>51</v>
      </c>
      <c r="D42" s="3">
        <f aca="true" t="shared" si="16" ref="D42:M42">+D12+D15+D26+D35</f>
        <v>0</v>
      </c>
      <c r="E42" s="3">
        <f t="shared" si="16"/>
        <v>9</v>
      </c>
      <c r="F42" s="3">
        <f t="shared" si="16"/>
        <v>42</v>
      </c>
      <c r="G42" s="3">
        <f t="shared" si="16"/>
        <v>0</v>
      </c>
      <c r="H42" s="3">
        <f t="shared" si="16"/>
        <v>0</v>
      </c>
      <c r="I42" s="3">
        <f t="shared" si="16"/>
        <v>0</v>
      </c>
      <c r="J42" s="3">
        <f t="shared" si="16"/>
        <v>0</v>
      </c>
      <c r="K42" s="3">
        <f t="shared" si="16"/>
        <v>0</v>
      </c>
      <c r="L42" s="3">
        <f t="shared" si="16"/>
        <v>0</v>
      </c>
      <c r="M42" s="3">
        <f t="shared" si="16"/>
        <v>0</v>
      </c>
    </row>
    <row r="43" spans="1:13" s="15" customFormat="1" ht="12.75">
      <c r="A43" s="4" t="s">
        <v>50</v>
      </c>
      <c r="C43" s="3">
        <f>+C8+C10+C13+C16+C19+C21+C23+C27+C29+C31+C33+C36+C38</f>
        <v>244853</v>
      </c>
      <c r="D43" s="3">
        <f aca="true" t="shared" si="17" ref="D43:M43">+D8+D10+D13+D16+D19+D21+D23+D27+D29+D31+D33+D36+D38</f>
        <v>206015</v>
      </c>
      <c r="E43" s="3">
        <f t="shared" si="17"/>
        <v>23839</v>
      </c>
      <c r="F43" s="3">
        <f t="shared" si="17"/>
        <v>2307</v>
      </c>
      <c r="G43" s="3">
        <f t="shared" si="17"/>
        <v>115</v>
      </c>
      <c r="H43" s="3">
        <f t="shared" si="17"/>
        <v>199</v>
      </c>
      <c r="I43" s="3">
        <f t="shared" si="17"/>
        <v>0</v>
      </c>
      <c r="J43" s="3">
        <f t="shared" si="17"/>
        <v>589</v>
      </c>
      <c r="K43" s="3">
        <f t="shared" si="17"/>
        <v>4016</v>
      </c>
      <c r="L43" s="3">
        <f t="shared" si="17"/>
        <v>7773</v>
      </c>
      <c r="M43" s="3">
        <f t="shared" si="17"/>
        <v>0</v>
      </c>
    </row>
    <row r="46" ht="12.75">
      <c r="A46" s="4" t="s">
        <v>53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2013-12-17T21:07:35Z</cp:lastPrinted>
  <dcterms:created xsi:type="dcterms:W3CDTF">2012-12-10T20:11:32Z</dcterms:created>
  <dcterms:modified xsi:type="dcterms:W3CDTF">2014-12-15T19:01:04Z</dcterms:modified>
  <cp:category/>
  <cp:version/>
  <cp:contentType/>
  <cp:contentStatus/>
</cp:coreProperties>
</file>